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date1904="1" showInkAnnotation="0" autoCompressPictures="0"/>
  <workbookProtection workbookPassword="801A" lockStructure="1"/>
  <bookViews>
    <workbookView xWindow="0" yWindow="0" windowWidth="25600" windowHeight="14480" tabRatio="500" activeTab="1"/>
  </bookViews>
  <sheets>
    <sheet name="Women HP" sheetId="3" r:id="rId1"/>
    <sheet name="Men HP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7" i="4" l="1"/>
  <c r="U49" i="4"/>
  <c r="U51" i="4"/>
  <c r="Q10" i="4"/>
  <c r="R10" i="4"/>
  <c r="S10" i="4"/>
  <c r="T10" i="4"/>
  <c r="Q8" i="4"/>
  <c r="R8" i="4"/>
  <c r="S8" i="4"/>
  <c r="T8" i="4"/>
  <c r="Q12" i="4"/>
  <c r="R12" i="4"/>
  <c r="S12" i="4"/>
  <c r="T12" i="4"/>
  <c r="Q14" i="4"/>
  <c r="R14" i="4"/>
  <c r="S14" i="4"/>
  <c r="T14" i="4"/>
  <c r="Q16" i="4"/>
  <c r="R16" i="4"/>
  <c r="S16" i="4"/>
  <c r="T16" i="4"/>
  <c r="Q18" i="4"/>
  <c r="R18" i="4"/>
  <c r="S18" i="4"/>
  <c r="T18" i="4"/>
  <c r="Q20" i="4"/>
  <c r="R20" i="4"/>
  <c r="S20" i="4"/>
  <c r="T20" i="4"/>
  <c r="Q22" i="4"/>
  <c r="R22" i="4"/>
  <c r="S22" i="4"/>
  <c r="T22" i="4"/>
  <c r="Q24" i="4"/>
  <c r="R24" i="4"/>
  <c r="S24" i="4"/>
  <c r="T24" i="4"/>
  <c r="Q26" i="4"/>
  <c r="R26" i="4"/>
  <c r="S26" i="4"/>
  <c r="T26" i="4"/>
  <c r="Q28" i="4"/>
  <c r="R28" i="4"/>
  <c r="S28" i="4"/>
  <c r="T28" i="4"/>
  <c r="Q30" i="4"/>
  <c r="R30" i="4"/>
  <c r="S30" i="4"/>
  <c r="T30" i="4"/>
  <c r="Q32" i="4"/>
  <c r="R32" i="4"/>
  <c r="S32" i="4"/>
  <c r="T32" i="4"/>
  <c r="Q34" i="4"/>
  <c r="R34" i="4"/>
  <c r="S34" i="4"/>
  <c r="T34" i="4"/>
  <c r="Q36" i="4"/>
  <c r="R36" i="4"/>
  <c r="S36" i="4"/>
  <c r="T36" i="4"/>
  <c r="Q38" i="4"/>
  <c r="R38" i="4"/>
  <c r="S38" i="4"/>
  <c r="T38" i="4"/>
  <c r="Q40" i="4"/>
  <c r="R40" i="4"/>
  <c r="S40" i="4"/>
  <c r="T40" i="4"/>
  <c r="Q42" i="4"/>
  <c r="R42" i="4"/>
  <c r="S42" i="4"/>
  <c r="T42" i="4"/>
  <c r="Q44" i="4"/>
  <c r="R44" i="4"/>
  <c r="S44" i="4"/>
  <c r="T44" i="4"/>
  <c r="Q46" i="4"/>
  <c r="R46" i="4"/>
  <c r="S46" i="4"/>
  <c r="T46" i="4"/>
  <c r="Q48" i="4"/>
  <c r="R48" i="4"/>
  <c r="S48" i="4"/>
  <c r="T48" i="4"/>
  <c r="Q50" i="4"/>
  <c r="R50" i="4"/>
  <c r="S50" i="4"/>
  <c r="T50" i="4"/>
  <c r="Q52" i="4"/>
  <c r="R52" i="4"/>
  <c r="S52" i="4"/>
  <c r="T52" i="4"/>
  <c r="U9" i="4"/>
  <c r="U11" i="4"/>
  <c r="U13" i="4"/>
  <c r="U15" i="4"/>
  <c r="U17" i="4"/>
  <c r="U19" i="4"/>
  <c r="U21" i="4"/>
  <c r="U23" i="4"/>
  <c r="U25" i="4"/>
  <c r="U27" i="4"/>
  <c r="U29" i="4"/>
  <c r="U31" i="4"/>
  <c r="U33" i="4"/>
  <c r="U35" i="4"/>
  <c r="U37" i="4"/>
  <c r="U39" i="4"/>
  <c r="U41" i="4"/>
  <c r="U43" i="4"/>
  <c r="U45" i="4"/>
  <c r="U7" i="4"/>
  <c r="Q12" i="3"/>
  <c r="R12" i="3"/>
  <c r="S12" i="3"/>
  <c r="T12" i="3"/>
  <c r="U7" i="3"/>
  <c r="U9" i="3"/>
  <c r="U11" i="3"/>
  <c r="U13" i="3"/>
  <c r="U15" i="3"/>
  <c r="U17" i="3"/>
  <c r="U19" i="3"/>
  <c r="U21" i="3"/>
  <c r="U23" i="3"/>
  <c r="Q22" i="3"/>
  <c r="R22" i="3"/>
  <c r="S22" i="3"/>
  <c r="T22" i="3"/>
  <c r="Q24" i="3"/>
  <c r="R24" i="3"/>
  <c r="S24" i="3"/>
  <c r="T24" i="3"/>
  <c r="M5" i="3"/>
  <c r="P5" i="4"/>
  <c r="O5" i="4"/>
  <c r="N5" i="4"/>
  <c r="M5" i="4"/>
  <c r="L5" i="4"/>
  <c r="K5" i="4"/>
  <c r="J5" i="4"/>
  <c r="I5" i="4"/>
  <c r="H5" i="4"/>
  <c r="G5" i="4"/>
  <c r="F5" i="4"/>
  <c r="E5" i="4"/>
  <c r="D5" i="4"/>
  <c r="Q20" i="3"/>
  <c r="R20" i="3"/>
  <c r="S20" i="3"/>
  <c r="T20" i="3"/>
  <c r="Q8" i="3"/>
  <c r="R8" i="3"/>
  <c r="S8" i="3"/>
  <c r="T8" i="3"/>
  <c r="Q10" i="3"/>
  <c r="R10" i="3"/>
  <c r="S10" i="3"/>
  <c r="T10" i="3"/>
  <c r="Q14" i="3"/>
  <c r="R14" i="3"/>
  <c r="S14" i="3"/>
  <c r="T14" i="3"/>
  <c r="Q16" i="3"/>
  <c r="R16" i="3"/>
  <c r="S16" i="3"/>
  <c r="T16" i="3"/>
  <c r="Q18" i="3"/>
  <c r="R18" i="3"/>
  <c r="S18" i="3"/>
  <c r="T18" i="3"/>
  <c r="P5" i="3"/>
  <c r="O5" i="3"/>
  <c r="N5" i="3"/>
  <c r="L5" i="3"/>
  <c r="K5" i="3"/>
  <c r="J5" i="3"/>
  <c r="I5" i="3"/>
  <c r="H5" i="3"/>
  <c r="G5" i="3"/>
  <c r="F5" i="3"/>
  <c r="E5" i="3"/>
  <c r="D5" i="3"/>
</calcChain>
</file>

<file path=xl/sharedStrings.xml><?xml version="1.0" encoding="utf-8"?>
<sst xmlns="http://schemas.openxmlformats.org/spreadsheetml/2006/main" count="254" uniqueCount="111">
  <si>
    <t>Copper</t>
    <phoneticPr fontId="3" type="noConversion"/>
  </si>
  <si>
    <t>Aspen</t>
    <phoneticPr fontId="3" type="noConversion"/>
  </si>
  <si>
    <t>March</t>
    <phoneticPr fontId="3" type="noConversion"/>
  </si>
  <si>
    <t>CAN - A</t>
    <phoneticPr fontId="3" type="noConversion"/>
  </si>
  <si>
    <t>December</t>
    <phoneticPr fontId="3" type="noConversion"/>
  </si>
  <si>
    <t>January</t>
    <phoneticPr fontId="3" type="noConversion"/>
  </si>
  <si>
    <t>FIELD SIZE</t>
    <phoneticPr fontId="3" type="noConversion"/>
  </si>
  <si>
    <t>FIELD SIZE</t>
    <phoneticPr fontId="3" type="noConversion"/>
  </si>
  <si>
    <t>Winsport</t>
    <phoneticPr fontId="3" type="noConversion"/>
  </si>
  <si>
    <t>CAN - A</t>
  </si>
  <si>
    <t>Place</t>
  </si>
  <si>
    <t>Value</t>
  </si>
  <si>
    <t>EVENT</t>
  </si>
  <si>
    <t>LOCATION</t>
  </si>
  <si>
    <t>Breckenridge</t>
  </si>
  <si>
    <t>DATE</t>
  </si>
  <si>
    <t>December</t>
  </si>
  <si>
    <t>January</t>
  </si>
  <si>
    <t>March</t>
  </si>
  <si>
    <t>ATHLETE</t>
  </si>
  <si>
    <t>Top 2/3</t>
    <phoneticPr fontId="3" type="noConversion"/>
  </si>
  <si>
    <t>Gold</t>
    <phoneticPr fontId="3" type="noConversion"/>
  </si>
  <si>
    <t>Team</t>
  </si>
  <si>
    <t>AFP 
DESIGNATION</t>
  </si>
  <si>
    <t>Platinum</t>
  </si>
  <si>
    <t>Best Value</t>
  </si>
  <si>
    <t>2nd Best value</t>
  </si>
  <si>
    <t>3rd Best Value</t>
  </si>
  <si>
    <t>TOTAL</t>
  </si>
  <si>
    <t>Winsport</t>
    <phoneticPr fontId="3" type="noConversion"/>
  </si>
  <si>
    <t>Malone, Ryan</t>
    <phoneticPr fontId="3" type="noConversion"/>
  </si>
  <si>
    <t>Jefferies, Neil</t>
    <phoneticPr fontId="3" type="noConversion"/>
  </si>
  <si>
    <t>Culver, Riley</t>
    <phoneticPr fontId="3" type="noConversion"/>
  </si>
  <si>
    <t>BC</t>
    <phoneticPr fontId="3" type="noConversion"/>
  </si>
  <si>
    <t>MacKay, Aaron</t>
    <phoneticPr fontId="3" type="noConversion"/>
  </si>
  <si>
    <t>Rank</t>
  </si>
  <si>
    <t>January</t>
    <phoneticPr fontId="3" type="noConversion"/>
  </si>
  <si>
    <t>Top 2/3</t>
    <phoneticPr fontId="3" type="noConversion"/>
  </si>
  <si>
    <t>CAN - A</t>
    <phoneticPr fontId="3" type="noConversion"/>
  </si>
  <si>
    <t>Sharpe, Cassie</t>
    <phoneticPr fontId="3" type="noConversion"/>
  </si>
  <si>
    <t>Groenewoud, Roz</t>
    <phoneticPr fontId="3" type="noConversion"/>
  </si>
  <si>
    <t>Hansen, Keltie</t>
    <phoneticPr fontId="3" type="noConversion"/>
  </si>
  <si>
    <t>Gunning, Megan</t>
    <phoneticPr fontId="3" type="noConversion"/>
  </si>
  <si>
    <t>Warrener, Megan</t>
    <phoneticPr fontId="3" type="noConversion"/>
  </si>
  <si>
    <t>Winsport</t>
    <phoneticPr fontId="3" type="noConversion"/>
  </si>
  <si>
    <t>Copper</t>
    <phoneticPr fontId="3" type="noConversion"/>
  </si>
  <si>
    <t>December</t>
    <phoneticPr fontId="3" type="noConversion"/>
  </si>
  <si>
    <t>January</t>
    <phoneticPr fontId="3" type="noConversion"/>
  </si>
  <si>
    <t>Anderson, Rachael</t>
    <phoneticPr fontId="3" type="noConversion"/>
  </si>
  <si>
    <t>Riddle, Mike</t>
    <phoneticPr fontId="3" type="noConversion"/>
  </si>
  <si>
    <t>Platinum</t>
    <phoneticPr fontId="3" type="noConversion"/>
  </si>
  <si>
    <t>Dorey, Justin</t>
    <phoneticPr fontId="3" type="noConversion"/>
  </si>
  <si>
    <t>D'Artois, Simon</t>
    <phoneticPr fontId="3" type="noConversion"/>
  </si>
  <si>
    <t>Bowman, Noah</t>
    <phoneticPr fontId="3" type="noConversion"/>
  </si>
  <si>
    <t>Margetts, Matt</t>
    <phoneticPr fontId="3" type="noConversion"/>
  </si>
  <si>
    <t>Atkinson, Kris</t>
    <phoneticPr fontId="3" type="noConversion"/>
  </si>
  <si>
    <t>CAN - B</t>
    <phoneticPr fontId="3" type="noConversion"/>
  </si>
  <si>
    <t>MacKay, Brendan</t>
    <phoneticPr fontId="3" type="noConversion"/>
  </si>
  <si>
    <t>Schulte, Ty</t>
    <phoneticPr fontId="3" type="noConversion"/>
  </si>
  <si>
    <t>Wilson, Taylor</t>
    <phoneticPr fontId="3" type="noConversion"/>
  </si>
  <si>
    <t>Place</t>
    <phoneticPr fontId="3" type="noConversion"/>
  </si>
  <si>
    <t>Platinum</t>
    <phoneticPr fontId="3" type="noConversion"/>
  </si>
  <si>
    <t>CAN - B</t>
    <phoneticPr fontId="3" type="noConversion"/>
  </si>
  <si>
    <t>CAN - B</t>
    <phoneticPr fontId="3" type="noConversion"/>
  </si>
  <si>
    <t>Dew Tour</t>
    <phoneticPr fontId="3" type="noConversion"/>
  </si>
  <si>
    <t>Platinum</t>
    <phoneticPr fontId="3" type="noConversion"/>
  </si>
  <si>
    <t>HPP Rankings 2014-15
Women Halfpipe</t>
  </si>
  <si>
    <t>US GP WC</t>
  </si>
  <si>
    <t>Rev Tour</t>
  </si>
  <si>
    <t>Silver</t>
  </si>
  <si>
    <t>X Games</t>
  </si>
  <si>
    <t>Aspen</t>
  </si>
  <si>
    <t>FIS Worlds</t>
  </si>
  <si>
    <t>Austria</t>
  </si>
  <si>
    <t>Gold</t>
  </si>
  <si>
    <t>MSLM
COT</t>
  </si>
  <si>
    <t>Mt St Louis</t>
  </si>
  <si>
    <t>US GP</t>
  </si>
  <si>
    <t>Mammoth</t>
  </si>
  <si>
    <t>February</t>
  </si>
  <si>
    <t>Rev Tour NAC</t>
  </si>
  <si>
    <t>Aspen Opne NAC</t>
  </si>
  <si>
    <t>Can Open Champs</t>
  </si>
  <si>
    <t>Calgary</t>
  </si>
  <si>
    <t>Tigmes SFR WC</t>
  </si>
  <si>
    <t>Tignes</t>
  </si>
  <si>
    <t>AFP World Tour finals</t>
  </si>
  <si>
    <t>Whistler</t>
  </si>
  <si>
    <t>April</t>
  </si>
  <si>
    <t>CAN - B</t>
  </si>
  <si>
    <t>Park City</t>
  </si>
  <si>
    <t>Karker, Rachel</t>
  </si>
  <si>
    <t>ON</t>
  </si>
  <si>
    <t>Winsport</t>
  </si>
  <si>
    <t>Gaskell, Elena</t>
  </si>
  <si>
    <t>BC</t>
  </si>
  <si>
    <t>Lavieille, Carly</t>
  </si>
  <si>
    <t>HPP Rankings 2014-15
Men Halfpipe</t>
  </si>
  <si>
    <t>Nat SS Institute</t>
  </si>
  <si>
    <t>Tignes SFR WC</t>
  </si>
  <si>
    <t>Aspen Open NAC</t>
  </si>
  <si>
    <t>Jeffrey, Ryan</t>
  </si>
  <si>
    <t>Tritter, Brayden</t>
  </si>
  <si>
    <t>Crawford, Matt</t>
  </si>
  <si>
    <t>Marineau, Dyalan</t>
  </si>
  <si>
    <t>McKeown, Sam</t>
  </si>
  <si>
    <t>Dew, Patrick</t>
  </si>
  <si>
    <t>Marineau, Evan</t>
  </si>
  <si>
    <t>McDevitt, Reade</t>
  </si>
  <si>
    <t>Nelner, Tom</t>
  </si>
  <si>
    <t>Scognamillo, Connor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</si>
</sst>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8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0" fillId="6" borderId="1" xfId="0" applyFill="1" applyBorder="1"/>
    <xf numFmtId="0" fontId="0" fillId="6" borderId="2" xfId="0" applyFill="1" applyBorder="1"/>
    <xf numFmtId="0" fontId="0" fillId="6" borderId="2" xfId="0" applyFill="1" applyBorder="1" applyAlignment="1">
      <alignment horizontal="right"/>
    </xf>
    <xf numFmtId="0" fontId="0" fillId="6" borderId="0" xfId="0" applyFill="1"/>
    <xf numFmtId="0" fontId="0" fillId="0" borderId="5" xfId="0" applyFill="1" applyBorder="1"/>
    <xf numFmtId="0" fontId="0" fillId="6" borderId="0" xfId="0" applyFill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7" borderId="2" xfId="0" applyFill="1" applyBorder="1" applyAlignment="1">
      <alignment horizontal="right"/>
    </xf>
    <xf numFmtId="0" fontId="0" fillId="7" borderId="2" xfId="0" applyFill="1" applyBorder="1"/>
    <xf numFmtId="0" fontId="2" fillId="0" borderId="6" xfId="0" applyFont="1" applyBorder="1"/>
    <xf numFmtId="0" fontId="2" fillId="6" borderId="3" xfId="0" applyFont="1" applyFill="1" applyBorder="1"/>
    <xf numFmtId="0" fontId="4" fillId="4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75" workbookViewId="0">
      <pane xSplit="2" topLeftCell="C1" activePane="topRight" state="frozen"/>
      <selection pane="topRight" activeCell="G30" sqref="G30"/>
    </sheetView>
  </sheetViews>
  <sheetFormatPr baseColWidth="10" defaultRowHeight="13" x14ac:dyDescent="0"/>
  <cols>
    <col min="1" max="1" width="17.7109375" customWidth="1"/>
    <col min="3" max="3" width="12.5703125" style="8" customWidth="1"/>
    <col min="4" max="4" width="12" style="8" customWidth="1"/>
    <col min="14" max="14" width="11.28515625" customWidth="1"/>
    <col min="21" max="21" width="11.5703125" customWidth="1"/>
  </cols>
  <sheetData>
    <row r="1" spans="1:21" ht="26">
      <c r="A1" s="30" t="s">
        <v>66</v>
      </c>
      <c r="B1" s="31"/>
      <c r="C1" s="14" t="s">
        <v>12</v>
      </c>
      <c r="D1" s="25" t="s">
        <v>67</v>
      </c>
      <c r="E1" s="11" t="s">
        <v>64</v>
      </c>
      <c r="F1" s="11" t="s">
        <v>68</v>
      </c>
      <c r="G1" s="11" t="s">
        <v>70</v>
      </c>
      <c r="H1" s="11" t="s">
        <v>72</v>
      </c>
      <c r="I1" s="11" t="s">
        <v>75</v>
      </c>
      <c r="J1" s="11" t="s">
        <v>77</v>
      </c>
      <c r="K1" s="11" t="s">
        <v>80</v>
      </c>
      <c r="L1" s="11" t="s">
        <v>81</v>
      </c>
      <c r="M1" s="11" t="s">
        <v>67</v>
      </c>
      <c r="N1" s="11" t="s">
        <v>82</v>
      </c>
      <c r="O1" s="11" t="s">
        <v>84</v>
      </c>
      <c r="P1" s="11" t="s">
        <v>86</v>
      </c>
      <c r="Q1" s="9"/>
      <c r="R1" s="9"/>
      <c r="S1" s="9"/>
      <c r="T1" s="9"/>
      <c r="U1" s="9"/>
    </row>
    <row r="2" spans="1:21">
      <c r="A2" s="32"/>
      <c r="B2" s="31"/>
      <c r="C2" s="14" t="s">
        <v>13</v>
      </c>
      <c r="D2" s="23" t="s">
        <v>45</v>
      </c>
      <c r="E2" s="12" t="s">
        <v>14</v>
      </c>
      <c r="F2" s="12" t="s">
        <v>0</v>
      </c>
      <c r="G2" s="12" t="s">
        <v>71</v>
      </c>
      <c r="H2" s="12" t="s">
        <v>73</v>
      </c>
      <c r="I2" s="12" t="s">
        <v>76</v>
      </c>
      <c r="J2" s="12" t="s">
        <v>78</v>
      </c>
      <c r="K2" s="12" t="s">
        <v>78</v>
      </c>
      <c r="L2" s="12" t="s">
        <v>1</v>
      </c>
      <c r="M2" s="12" t="s">
        <v>90</v>
      </c>
      <c r="N2" s="12" t="s">
        <v>83</v>
      </c>
      <c r="O2" s="12" t="s">
        <v>85</v>
      </c>
      <c r="P2" s="12" t="s">
        <v>87</v>
      </c>
      <c r="Q2" s="9"/>
      <c r="R2" s="9"/>
      <c r="S2" s="9"/>
      <c r="T2" s="9"/>
      <c r="U2" s="9"/>
    </row>
    <row r="3" spans="1:21">
      <c r="A3" s="32"/>
      <c r="B3" s="31"/>
      <c r="C3" s="15" t="s">
        <v>15</v>
      </c>
      <c r="D3" s="24" t="s">
        <v>46</v>
      </c>
      <c r="E3" s="13" t="s">
        <v>16</v>
      </c>
      <c r="F3" s="13" t="s">
        <v>4</v>
      </c>
      <c r="G3" s="13" t="s">
        <v>47</v>
      </c>
      <c r="H3" s="13" t="s">
        <v>36</v>
      </c>
      <c r="I3" s="13" t="s">
        <v>17</v>
      </c>
      <c r="J3" s="13" t="s">
        <v>79</v>
      </c>
      <c r="K3" s="13" t="s">
        <v>79</v>
      </c>
      <c r="L3" s="13" t="s">
        <v>79</v>
      </c>
      <c r="M3" s="13" t="s">
        <v>79</v>
      </c>
      <c r="N3" s="13" t="s">
        <v>18</v>
      </c>
      <c r="O3" s="13" t="s">
        <v>2</v>
      </c>
      <c r="P3" s="13" t="s">
        <v>88</v>
      </c>
      <c r="Q3" s="9"/>
      <c r="R3" s="9"/>
      <c r="S3" s="9"/>
      <c r="T3" s="9"/>
      <c r="U3" s="9"/>
    </row>
    <row r="4" spans="1:21">
      <c r="A4" s="32"/>
      <c r="B4" s="31"/>
      <c r="C4" s="15" t="s">
        <v>6</v>
      </c>
      <c r="D4" s="22">
        <v>17</v>
      </c>
      <c r="E4" s="13">
        <v>14</v>
      </c>
      <c r="F4" s="13">
        <v>19</v>
      </c>
      <c r="G4" s="13">
        <v>8</v>
      </c>
      <c r="H4" s="13">
        <v>13</v>
      </c>
      <c r="I4" s="13">
        <v>8</v>
      </c>
      <c r="J4" s="13">
        <v>15</v>
      </c>
      <c r="K4" s="13">
        <v>14</v>
      </c>
      <c r="L4" s="13">
        <v>11</v>
      </c>
      <c r="M4" s="13">
        <v>19</v>
      </c>
      <c r="N4" s="13">
        <v>10</v>
      </c>
      <c r="O4" s="13">
        <v>19</v>
      </c>
      <c r="P4" s="13">
        <v>9</v>
      </c>
      <c r="Q4" s="9"/>
      <c r="R4" s="9"/>
      <c r="S4" s="9"/>
      <c r="T4" s="9"/>
      <c r="U4" s="9"/>
    </row>
    <row r="5" spans="1:21">
      <c r="A5" s="33"/>
      <c r="B5" s="34"/>
      <c r="C5" s="15" t="s">
        <v>20</v>
      </c>
      <c r="D5" s="13">
        <f>D4*2/3</f>
        <v>11.333333333333334</v>
      </c>
      <c r="E5" s="13">
        <f>E4*2/3</f>
        <v>9.3333333333333339</v>
      </c>
      <c r="F5" s="13">
        <f t="shared" ref="F5:P5" si="0">F4*2/3</f>
        <v>12.666666666666666</v>
      </c>
      <c r="G5" s="13">
        <f>G4*2/3</f>
        <v>5.333333333333333</v>
      </c>
      <c r="H5" s="13">
        <f t="shared" si="0"/>
        <v>8.6666666666666661</v>
      </c>
      <c r="I5" s="13">
        <f t="shared" si="0"/>
        <v>5.333333333333333</v>
      </c>
      <c r="J5" s="13">
        <f t="shared" ref="J5" si="1">J4*2/3</f>
        <v>10</v>
      </c>
      <c r="K5" s="13">
        <f t="shared" si="0"/>
        <v>9.3333333333333339</v>
      </c>
      <c r="L5" s="13">
        <f t="shared" si="0"/>
        <v>7.333333333333333</v>
      </c>
      <c r="M5" s="13">
        <f t="shared" si="0"/>
        <v>12.666666666666666</v>
      </c>
      <c r="N5" s="13">
        <f t="shared" si="0"/>
        <v>6.666666666666667</v>
      </c>
      <c r="O5" s="13">
        <f t="shared" si="0"/>
        <v>12.666666666666666</v>
      </c>
      <c r="P5" s="13">
        <f t="shared" si="0"/>
        <v>6</v>
      </c>
      <c r="Q5" s="9"/>
      <c r="R5" s="9"/>
      <c r="S5" s="9"/>
      <c r="T5" s="9"/>
      <c r="U5" s="9"/>
    </row>
    <row r="6" spans="1:21" s="6" customFormat="1" ht="40" thickBot="1">
      <c r="A6" s="3" t="s">
        <v>19</v>
      </c>
      <c r="B6" s="3" t="s">
        <v>22</v>
      </c>
      <c r="C6" s="4" t="s">
        <v>23</v>
      </c>
      <c r="D6" s="10" t="s">
        <v>24</v>
      </c>
      <c r="E6" s="5" t="s">
        <v>65</v>
      </c>
      <c r="F6" s="5" t="s">
        <v>69</v>
      </c>
      <c r="G6" s="5" t="s">
        <v>24</v>
      </c>
      <c r="H6" s="5" t="s">
        <v>74</v>
      </c>
      <c r="I6" s="5" t="s">
        <v>69</v>
      </c>
      <c r="J6" s="5" t="s">
        <v>61</v>
      </c>
      <c r="K6" s="5" t="s">
        <v>69</v>
      </c>
      <c r="L6" s="5" t="s">
        <v>74</v>
      </c>
      <c r="M6" s="5" t="s">
        <v>24</v>
      </c>
      <c r="N6" s="5" t="s">
        <v>21</v>
      </c>
      <c r="O6" s="5" t="s">
        <v>24</v>
      </c>
      <c r="P6" s="5" t="s">
        <v>24</v>
      </c>
      <c r="Q6" s="10" t="s">
        <v>25</v>
      </c>
      <c r="R6" s="10" t="s">
        <v>26</v>
      </c>
      <c r="S6" s="10" t="s">
        <v>27</v>
      </c>
      <c r="T6" s="5" t="s">
        <v>28</v>
      </c>
      <c r="U6" s="5" t="s">
        <v>35</v>
      </c>
    </row>
    <row r="7" spans="1:21" ht="16" customHeight="1">
      <c r="A7" s="1" t="s">
        <v>40</v>
      </c>
      <c r="B7" s="2" t="s">
        <v>9</v>
      </c>
      <c r="C7" s="7" t="s">
        <v>10</v>
      </c>
      <c r="D7" s="7">
        <v>17</v>
      </c>
      <c r="E7" s="2">
        <v>6</v>
      </c>
      <c r="F7" s="2"/>
      <c r="G7" s="2">
        <v>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5">
        <f>RANK($T8,($T$7:$T$24),0)</f>
        <v>6</v>
      </c>
    </row>
    <row r="8" spans="1:21" s="19" customFormat="1" ht="14" thickBot="1">
      <c r="A8" s="16"/>
      <c r="B8" s="17"/>
      <c r="C8" s="18" t="s">
        <v>11</v>
      </c>
      <c r="D8" s="18">
        <v>0</v>
      </c>
      <c r="E8" s="18">
        <v>808.5</v>
      </c>
      <c r="F8" s="18"/>
      <c r="G8" s="27">
        <v>0</v>
      </c>
      <c r="H8" s="26"/>
      <c r="I8" s="26"/>
      <c r="J8" s="27"/>
      <c r="K8" s="27"/>
      <c r="L8" s="27"/>
      <c r="M8" s="27"/>
      <c r="N8" s="27"/>
      <c r="O8" s="27"/>
      <c r="P8" s="27"/>
      <c r="Q8" s="17">
        <f>LARGE(D8:P8,1)</f>
        <v>808.5</v>
      </c>
      <c r="R8" s="17">
        <f>LARGE(D8:P8,2)</f>
        <v>0</v>
      </c>
      <c r="S8" s="17">
        <f>LARGE(D8:P8,3)</f>
        <v>0</v>
      </c>
      <c r="T8" s="17">
        <f>SUM(Q8:S8)</f>
        <v>808.5</v>
      </c>
      <c r="U8" s="36"/>
    </row>
    <row r="9" spans="1:21" ht="16" customHeight="1">
      <c r="A9" s="1" t="s">
        <v>41</v>
      </c>
      <c r="B9" s="2" t="s">
        <v>38</v>
      </c>
      <c r="C9" s="7" t="s">
        <v>10</v>
      </c>
      <c r="D9" s="2">
        <v>10</v>
      </c>
      <c r="E9" s="2">
        <v>10</v>
      </c>
      <c r="F9" s="2"/>
      <c r="G9" s="2"/>
      <c r="H9" s="2">
        <v>6</v>
      </c>
      <c r="I9" s="2"/>
      <c r="J9" s="2"/>
      <c r="K9" s="2"/>
      <c r="L9" s="2"/>
      <c r="M9" s="2">
        <v>7</v>
      </c>
      <c r="N9" s="2">
        <v>3</v>
      </c>
      <c r="O9" s="2">
        <v>9</v>
      </c>
      <c r="P9" s="2">
        <v>2</v>
      </c>
      <c r="Q9" s="2"/>
      <c r="R9" s="2"/>
      <c r="S9" s="2"/>
      <c r="T9" s="2"/>
      <c r="U9" s="35">
        <f t="shared" ref="U9" si="2">RANK($T10,($T$7:$T$24),0)</f>
        <v>2</v>
      </c>
    </row>
    <row r="10" spans="1:21" s="19" customFormat="1" ht="14" thickBot="1">
      <c r="A10" s="16"/>
      <c r="B10" s="17"/>
      <c r="C10" s="18" t="s">
        <v>11</v>
      </c>
      <c r="D10" s="18">
        <v>722.2</v>
      </c>
      <c r="E10" s="17">
        <v>0</v>
      </c>
      <c r="F10" s="17"/>
      <c r="G10" s="17"/>
      <c r="H10" s="17">
        <v>603.5</v>
      </c>
      <c r="I10" s="17"/>
      <c r="J10" s="27"/>
      <c r="K10" s="27"/>
      <c r="L10" s="27"/>
      <c r="M10" s="17">
        <v>768.91</v>
      </c>
      <c r="N10" s="17">
        <v>747.5</v>
      </c>
      <c r="O10" s="17">
        <v>717.93</v>
      </c>
      <c r="P10" s="17">
        <v>921.63</v>
      </c>
      <c r="Q10" s="17">
        <f>LARGE(D10:P10,1)</f>
        <v>921.63</v>
      </c>
      <c r="R10" s="17">
        <f>LARGE(D10:P10,2)</f>
        <v>768.91</v>
      </c>
      <c r="S10" s="17">
        <f>LARGE(D10:P10,3)</f>
        <v>747.5</v>
      </c>
      <c r="T10" s="17">
        <f>SUM(Q10:S10)</f>
        <v>2438.04</v>
      </c>
      <c r="U10" s="36"/>
    </row>
    <row r="11" spans="1:21" ht="16" customHeight="1">
      <c r="A11" s="1" t="s">
        <v>42</v>
      </c>
      <c r="B11" s="2" t="s">
        <v>3</v>
      </c>
      <c r="C11" s="7" t="s">
        <v>10</v>
      </c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5">
        <f t="shared" ref="U11" si="3">RANK($T12,($T$7:$T$24),0)</f>
        <v>9</v>
      </c>
    </row>
    <row r="12" spans="1:21" s="19" customFormat="1" ht="14" thickBot="1">
      <c r="A12" s="16"/>
      <c r="B12" s="17"/>
      <c r="C12" s="18" t="s">
        <v>11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>
        <v>0</v>
      </c>
      <c r="O12" s="27">
        <v>0</v>
      </c>
      <c r="P12" s="27">
        <v>0</v>
      </c>
      <c r="Q12" s="17">
        <f>LARGE(D12:P12,1)</f>
        <v>0</v>
      </c>
      <c r="R12" s="17">
        <f>LARGE(D12:P12,2)</f>
        <v>0</v>
      </c>
      <c r="S12" s="17">
        <f>LARGE(D12:P12,3)</f>
        <v>0</v>
      </c>
      <c r="T12" s="17">
        <f>SUM(Q12:S12)</f>
        <v>0</v>
      </c>
      <c r="U12" s="36"/>
    </row>
    <row r="13" spans="1:21" ht="16" customHeight="1">
      <c r="A13" s="1" t="s">
        <v>39</v>
      </c>
      <c r="B13" s="2" t="s">
        <v>89</v>
      </c>
      <c r="C13" s="7" t="s">
        <v>10</v>
      </c>
      <c r="D13" s="7"/>
      <c r="E13" s="2">
        <v>12</v>
      </c>
      <c r="F13" s="2"/>
      <c r="G13" s="2"/>
      <c r="H13" s="2">
        <v>2</v>
      </c>
      <c r="I13" s="2"/>
      <c r="J13" s="2">
        <v>4</v>
      </c>
      <c r="K13" s="2"/>
      <c r="L13" s="2"/>
      <c r="M13" s="2">
        <v>5</v>
      </c>
      <c r="N13" s="2">
        <v>2</v>
      </c>
      <c r="O13" s="2">
        <v>1</v>
      </c>
      <c r="P13" s="2"/>
      <c r="Q13" s="2"/>
      <c r="R13" s="2"/>
      <c r="S13" s="2"/>
      <c r="T13" s="2"/>
      <c r="U13" s="35">
        <f t="shared" ref="U13" si="4">RANK($T14,($T$7:$T$24),0)</f>
        <v>1</v>
      </c>
    </row>
    <row r="14" spans="1:21" s="19" customFormat="1" ht="14" thickBot="1">
      <c r="A14" s="16"/>
      <c r="B14" s="17"/>
      <c r="C14" s="18" t="s">
        <v>11</v>
      </c>
      <c r="D14" s="26"/>
      <c r="E14" s="17">
        <v>0</v>
      </c>
      <c r="F14" s="17"/>
      <c r="G14" s="17"/>
      <c r="H14" s="17">
        <v>686.05</v>
      </c>
      <c r="I14" s="17"/>
      <c r="J14" s="17">
        <v>831.25</v>
      </c>
      <c r="K14" s="17"/>
      <c r="L14" s="17"/>
      <c r="M14" s="17">
        <v>808.17</v>
      </c>
      <c r="N14" s="17">
        <v>780.28</v>
      </c>
      <c r="O14" s="17">
        <v>925</v>
      </c>
      <c r="P14" s="27"/>
      <c r="Q14" s="17">
        <f>LARGE(D14:P14,1)</f>
        <v>925</v>
      </c>
      <c r="R14" s="17">
        <f>LARGE(D14:P14,2)</f>
        <v>831.25</v>
      </c>
      <c r="S14" s="17">
        <f>LARGE(D14:P14,3)</f>
        <v>808.17</v>
      </c>
      <c r="T14" s="17">
        <f>SUM(Q14:S14)</f>
        <v>2564.42</v>
      </c>
      <c r="U14" s="36"/>
    </row>
    <row r="15" spans="1:21" ht="16" customHeight="1">
      <c r="A15" s="1" t="s">
        <v>43</v>
      </c>
      <c r="B15" s="2" t="s">
        <v>44</v>
      </c>
      <c r="C15" s="7" t="s">
        <v>10</v>
      </c>
      <c r="D15" s="7"/>
      <c r="E15" s="2"/>
      <c r="F15" s="2"/>
      <c r="G15" s="2"/>
      <c r="H15" s="2">
        <v>9</v>
      </c>
      <c r="I15" s="2"/>
      <c r="J15" s="2"/>
      <c r="K15" s="2">
        <v>1</v>
      </c>
      <c r="L15" s="2">
        <v>4</v>
      </c>
      <c r="M15" s="2"/>
      <c r="N15" s="2">
        <v>6</v>
      </c>
      <c r="O15" s="2"/>
      <c r="P15" s="2"/>
      <c r="Q15" s="2"/>
      <c r="R15" s="2"/>
      <c r="S15" s="2"/>
      <c r="T15" s="2"/>
      <c r="U15" s="35">
        <f t="shared" ref="U15" si="5">RANK($T16,($T$7:$T$24),0)</f>
        <v>3</v>
      </c>
    </row>
    <row r="16" spans="1:21" s="19" customFormat="1" ht="14" thickBot="1">
      <c r="A16" s="16"/>
      <c r="B16" s="17"/>
      <c r="C16" s="18" t="s">
        <v>11</v>
      </c>
      <c r="D16" s="18"/>
      <c r="E16" s="17"/>
      <c r="F16" s="17"/>
      <c r="G16" s="17"/>
      <c r="H16" s="17">
        <v>0</v>
      </c>
      <c r="I16" s="17"/>
      <c r="J16" s="17"/>
      <c r="K16" s="17">
        <v>550</v>
      </c>
      <c r="L16" s="17">
        <v>679.34</v>
      </c>
      <c r="M16" s="17"/>
      <c r="N16" s="17">
        <v>685.5</v>
      </c>
      <c r="O16" s="17"/>
      <c r="P16" s="27"/>
      <c r="Q16" s="17">
        <f>LARGE(D16:P16,1)</f>
        <v>685.5</v>
      </c>
      <c r="R16" s="17">
        <f>LARGE(D16:P16,2)</f>
        <v>679.34</v>
      </c>
      <c r="S16" s="17">
        <f>LARGE(D16:P16,3)</f>
        <v>550</v>
      </c>
      <c r="T16" s="17">
        <f>SUM(Q16:S16)</f>
        <v>1914.8400000000001</v>
      </c>
      <c r="U16" s="36"/>
    </row>
    <row r="17" spans="1:21" ht="16" customHeight="1">
      <c r="A17" s="1" t="s">
        <v>91</v>
      </c>
      <c r="B17" s="2" t="s">
        <v>92</v>
      </c>
      <c r="C17" s="7" t="s">
        <v>10</v>
      </c>
      <c r="D17" s="7"/>
      <c r="E17" s="2"/>
      <c r="F17" s="2"/>
      <c r="G17" s="2"/>
      <c r="H17" s="2"/>
      <c r="I17" s="2">
        <v>4</v>
      </c>
      <c r="J17" s="2"/>
      <c r="K17" s="2"/>
      <c r="L17" s="2">
        <v>6</v>
      </c>
      <c r="M17" s="2"/>
      <c r="N17" s="2">
        <v>8</v>
      </c>
      <c r="O17" s="2"/>
      <c r="P17" s="2">
        <v>6</v>
      </c>
      <c r="Q17" s="2"/>
      <c r="R17" s="2"/>
      <c r="S17" s="2"/>
      <c r="T17" s="2"/>
      <c r="U17" s="35">
        <f t="shared" ref="U17" si="6">RANK($T18,($T$7:$T$24),0)</f>
        <v>4</v>
      </c>
    </row>
    <row r="18" spans="1:21" s="19" customFormat="1" ht="14" thickBot="1">
      <c r="A18" s="16"/>
      <c r="B18" s="17"/>
      <c r="C18" s="18" t="s">
        <v>11</v>
      </c>
      <c r="D18" s="18"/>
      <c r="E18" s="17"/>
      <c r="F18" s="17"/>
      <c r="G18" s="17"/>
      <c r="H18" s="17"/>
      <c r="I18" s="17">
        <v>428.93</v>
      </c>
      <c r="J18" s="17"/>
      <c r="K18" s="17"/>
      <c r="L18" s="17">
        <v>644.5</v>
      </c>
      <c r="M18" s="17"/>
      <c r="N18" s="17">
        <v>0</v>
      </c>
      <c r="O18" s="17"/>
      <c r="P18" s="17">
        <v>808.5</v>
      </c>
      <c r="Q18" s="17">
        <f>LARGE(D18:P18,1)</f>
        <v>808.5</v>
      </c>
      <c r="R18" s="17">
        <f>LARGE(D18:P18,2)</f>
        <v>644.5</v>
      </c>
      <c r="S18" s="17">
        <f>LARGE(D18:P18,3)</f>
        <v>428.93</v>
      </c>
      <c r="T18" s="17">
        <f>SUM(Q18:S18)</f>
        <v>1881.93</v>
      </c>
      <c r="U18" s="36"/>
    </row>
    <row r="19" spans="1:21">
      <c r="A19" s="1" t="s">
        <v>48</v>
      </c>
      <c r="B19" s="2" t="s">
        <v>93</v>
      </c>
      <c r="C19" s="7" t="s">
        <v>10</v>
      </c>
      <c r="D19" s="7"/>
      <c r="E19" s="2"/>
      <c r="F19" s="2">
        <v>18</v>
      </c>
      <c r="G19" s="2"/>
      <c r="H19" s="2"/>
      <c r="I19" s="2">
        <v>2</v>
      </c>
      <c r="J19" s="2"/>
      <c r="K19" s="2">
        <v>4</v>
      </c>
      <c r="L19" s="2"/>
      <c r="M19" s="2"/>
      <c r="N19" s="2"/>
      <c r="O19" s="2"/>
      <c r="P19" s="2"/>
      <c r="Q19" s="2"/>
      <c r="R19" s="2"/>
      <c r="S19" s="2"/>
      <c r="T19" s="2"/>
      <c r="U19" s="35">
        <f t="shared" ref="U19" si="7">RANK($T20,($T$7:$T$24),0)</f>
        <v>5</v>
      </c>
    </row>
    <row r="20" spans="1:21" ht="14" thickBot="1">
      <c r="A20" s="16"/>
      <c r="B20" s="17"/>
      <c r="C20" s="18" t="s">
        <v>11</v>
      </c>
      <c r="D20" s="18"/>
      <c r="E20" s="17"/>
      <c r="F20" s="17">
        <v>0</v>
      </c>
      <c r="G20" s="17"/>
      <c r="H20" s="17"/>
      <c r="I20" s="17">
        <v>450.48</v>
      </c>
      <c r="J20" s="17"/>
      <c r="K20" s="17">
        <v>484.03</v>
      </c>
      <c r="L20" s="27"/>
      <c r="M20" s="27"/>
      <c r="N20" s="27"/>
      <c r="O20" s="27"/>
      <c r="P20" s="27"/>
      <c r="Q20" s="17">
        <f>LARGE(D20:P20,1)</f>
        <v>484.03</v>
      </c>
      <c r="R20" s="17">
        <f>LARGE(D20:P20,2)</f>
        <v>450.48</v>
      </c>
      <c r="S20" s="17">
        <f>LARGE(D20:P20,3)</f>
        <v>0</v>
      </c>
      <c r="T20" s="17">
        <f>SUM(Q20:S20)</f>
        <v>934.51</v>
      </c>
      <c r="U20" s="36"/>
    </row>
    <row r="21" spans="1:21">
      <c r="A21" s="1" t="s">
        <v>94</v>
      </c>
      <c r="B21" s="2" t="s">
        <v>95</v>
      </c>
      <c r="C21" s="7" t="s">
        <v>10</v>
      </c>
      <c r="D21" s="7"/>
      <c r="E21" s="2"/>
      <c r="F21" s="2"/>
      <c r="G21" s="2"/>
      <c r="H21" s="2"/>
      <c r="I21" s="2">
        <v>3</v>
      </c>
      <c r="J21" s="2"/>
      <c r="K21" s="2"/>
      <c r="L21" s="2"/>
      <c r="M21" s="2"/>
      <c r="N21" s="2">
        <v>10</v>
      </c>
      <c r="O21" s="2"/>
      <c r="P21" s="2"/>
      <c r="Q21" s="2"/>
      <c r="R21" s="2"/>
      <c r="S21" s="2"/>
      <c r="T21" s="2"/>
      <c r="U21" s="35">
        <f t="shared" ref="U21" si="8">RANK($T22,($T$7:$T$24),0)</f>
        <v>7</v>
      </c>
    </row>
    <row r="22" spans="1:21" ht="14" thickBot="1">
      <c r="A22" s="16"/>
      <c r="B22" s="17"/>
      <c r="C22" s="18" t="s">
        <v>11</v>
      </c>
      <c r="D22" s="18"/>
      <c r="E22" s="17"/>
      <c r="F22" s="17"/>
      <c r="G22" s="17"/>
      <c r="H22" s="17"/>
      <c r="I22" s="17">
        <v>432.5</v>
      </c>
      <c r="J22" s="17"/>
      <c r="K22" s="17"/>
      <c r="L22" s="17"/>
      <c r="M22" s="17"/>
      <c r="N22" s="17">
        <v>0</v>
      </c>
      <c r="O22" s="17"/>
      <c r="P22" s="17">
        <v>0</v>
      </c>
      <c r="Q22" s="17">
        <f t="shared" ref="Q22" si="9">LARGE(D22:P22,1)</f>
        <v>432.5</v>
      </c>
      <c r="R22" s="17">
        <f t="shared" ref="R22" si="10">LARGE(D22:P22,2)</f>
        <v>0</v>
      </c>
      <c r="S22" s="17">
        <f t="shared" ref="S22" si="11">LARGE(D22:P22,3)</f>
        <v>0</v>
      </c>
      <c r="T22" s="17">
        <f t="shared" ref="T22" si="12">SUM(Q22:S22)</f>
        <v>432.5</v>
      </c>
      <c r="U22" s="36"/>
    </row>
    <row r="23" spans="1:21">
      <c r="A23" s="1" t="s">
        <v>96</v>
      </c>
      <c r="B23" s="2" t="s">
        <v>92</v>
      </c>
      <c r="C23" s="7" t="s">
        <v>10</v>
      </c>
      <c r="D23" s="7"/>
      <c r="E23" s="2"/>
      <c r="F23" s="2"/>
      <c r="G23" s="2"/>
      <c r="H23" s="2"/>
      <c r="I23" s="2">
        <v>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5">
        <f t="shared" ref="U23" si="13">RANK($T24,($T$7:$T$24),0)</f>
        <v>8</v>
      </c>
    </row>
    <row r="24" spans="1:21" ht="14" thickBot="1">
      <c r="A24" s="16"/>
      <c r="B24" s="17"/>
      <c r="C24" s="18" t="s">
        <v>11</v>
      </c>
      <c r="D24" s="18"/>
      <c r="E24" s="17"/>
      <c r="F24" s="17"/>
      <c r="G24" s="17"/>
      <c r="H24" s="17"/>
      <c r="I24" s="17">
        <v>408.02</v>
      </c>
      <c r="J24" s="17"/>
      <c r="K24" s="17"/>
      <c r="L24" s="17">
        <v>0</v>
      </c>
      <c r="M24" s="17"/>
      <c r="N24" s="17"/>
      <c r="O24" s="17"/>
      <c r="P24" s="17">
        <v>0</v>
      </c>
      <c r="Q24" s="17">
        <f t="shared" ref="Q24" si="14">LARGE(D24:P24,1)</f>
        <v>408.02</v>
      </c>
      <c r="R24" s="17">
        <f t="shared" ref="R24" si="15">LARGE(D24:P24,2)</f>
        <v>0</v>
      </c>
      <c r="S24" s="17">
        <f t="shared" ref="S24" si="16">LARGE(D24:P24,3)</f>
        <v>0</v>
      </c>
      <c r="T24" s="17">
        <f t="shared" ref="T24" si="17">SUM(Q24:S24)</f>
        <v>408.02</v>
      </c>
      <c r="U24" s="36"/>
    </row>
  </sheetData>
  <sheetProtection password="801A" sheet="1" objects="1" scenarios="1"/>
  <sortState ref="A5:AM18">
    <sortCondition ref="AL6:AL18"/>
  </sortState>
  <mergeCells count="10">
    <mergeCell ref="U21:U22"/>
    <mergeCell ref="U23:U24"/>
    <mergeCell ref="U19:U20"/>
    <mergeCell ref="U15:U16"/>
    <mergeCell ref="U17:U18"/>
    <mergeCell ref="A1:B5"/>
    <mergeCell ref="U7:U8"/>
    <mergeCell ref="U9:U10"/>
    <mergeCell ref="U11:U12"/>
    <mergeCell ref="U13:U14"/>
  </mergeCells>
  <phoneticPr fontId="3" type="noConversion"/>
  <pageMargins left="0.75" right="0.75" top="1" bottom="1" header="0.5" footer="0.5"/>
  <pageSetup orientation="portrait" horizontalDpi="4294967292" verticalDpi="4294967292"/>
  <colBreaks count="1" manualBreakCount="1">
    <brk id="2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tabSelected="1"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31" sqref="Q31"/>
    </sheetView>
  </sheetViews>
  <sheetFormatPr baseColWidth="10" defaultRowHeight="13" x14ac:dyDescent="0"/>
  <cols>
    <col min="1" max="1" width="17.7109375" customWidth="1"/>
    <col min="3" max="3" width="13.140625" style="8" customWidth="1"/>
    <col min="10" max="10" width="11.28515625" customWidth="1"/>
    <col min="21" max="21" width="11.5703125" customWidth="1"/>
  </cols>
  <sheetData>
    <row r="1" spans="1:21" ht="26">
      <c r="A1" s="37" t="s">
        <v>97</v>
      </c>
      <c r="B1" s="38"/>
      <c r="C1" s="14" t="s">
        <v>12</v>
      </c>
      <c r="D1" s="25" t="s">
        <v>67</v>
      </c>
      <c r="E1" s="11" t="s">
        <v>64</v>
      </c>
      <c r="F1" s="11" t="s">
        <v>68</v>
      </c>
      <c r="G1" s="11" t="s">
        <v>70</v>
      </c>
      <c r="H1" s="11" t="s">
        <v>72</v>
      </c>
      <c r="I1" s="11" t="s">
        <v>75</v>
      </c>
      <c r="J1" s="11" t="s">
        <v>77</v>
      </c>
      <c r="K1" s="11" t="s">
        <v>80</v>
      </c>
      <c r="L1" s="11" t="s">
        <v>100</v>
      </c>
      <c r="M1" s="11" t="s">
        <v>67</v>
      </c>
      <c r="N1" s="11" t="s">
        <v>82</v>
      </c>
      <c r="O1" s="11" t="s">
        <v>99</v>
      </c>
      <c r="P1" s="11" t="s">
        <v>86</v>
      </c>
      <c r="Q1" s="9"/>
      <c r="R1" s="9"/>
      <c r="S1" s="9"/>
      <c r="T1" s="9"/>
      <c r="U1" s="9"/>
    </row>
    <row r="2" spans="1:21">
      <c r="A2" s="39"/>
      <c r="B2" s="38"/>
      <c r="C2" s="14" t="s">
        <v>13</v>
      </c>
      <c r="D2" s="23" t="s">
        <v>0</v>
      </c>
      <c r="E2" s="12" t="s">
        <v>14</v>
      </c>
      <c r="F2" s="12" t="s">
        <v>0</v>
      </c>
      <c r="G2" s="12" t="s">
        <v>71</v>
      </c>
      <c r="H2" s="12" t="s">
        <v>73</v>
      </c>
      <c r="I2" s="12" t="s">
        <v>76</v>
      </c>
      <c r="J2" s="12" t="s">
        <v>78</v>
      </c>
      <c r="K2" s="12" t="s">
        <v>78</v>
      </c>
      <c r="L2" s="12" t="s">
        <v>1</v>
      </c>
      <c r="M2" s="12" t="s">
        <v>90</v>
      </c>
      <c r="N2" s="12" t="s">
        <v>83</v>
      </c>
      <c r="O2" s="12" t="s">
        <v>85</v>
      </c>
      <c r="P2" s="12" t="s">
        <v>87</v>
      </c>
      <c r="Q2" s="9"/>
      <c r="R2" s="9"/>
      <c r="S2" s="9"/>
      <c r="T2" s="9"/>
      <c r="U2" s="9"/>
    </row>
    <row r="3" spans="1:21">
      <c r="A3" s="39"/>
      <c r="B3" s="38"/>
      <c r="C3" s="15" t="s">
        <v>15</v>
      </c>
      <c r="D3" s="24" t="s">
        <v>4</v>
      </c>
      <c r="E3" s="13" t="s">
        <v>16</v>
      </c>
      <c r="F3" s="13" t="s">
        <v>4</v>
      </c>
      <c r="G3" s="13" t="s">
        <v>5</v>
      </c>
      <c r="H3" s="13" t="s">
        <v>5</v>
      </c>
      <c r="I3" s="13" t="s">
        <v>17</v>
      </c>
      <c r="J3" s="13" t="s">
        <v>79</v>
      </c>
      <c r="K3" s="13" t="s">
        <v>79</v>
      </c>
      <c r="L3" s="13" t="s">
        <v>79</v>
      </c>
      <c r="M3" s="13" t="s">
        <v>79</v>
      </c>
      <c r="N3" s="13" t="s">
        <v>18</v>
      </c>
      <c r="O3" s="13" t="s">
        <v>2</v>
      </c>
      <c r="P3" s="13" t="s">
        <v>88</v>
      </c>
      <c r="Q3" s="9"/>
      <c r="R3" s="9"/>
      <c r="S3" s="9"/>
      <c r="T3" s="9"/>
      <c r="U3" s="9"/>
    </row>
    <row r="4" spans="1:21">
      <c r="A4" s="40"/>
      <c r="B4" s="38"/>
      <c r="C4" s="15" t="s">
        <v>7</v>
      </c>
      <c r="D4" s="22">
        <v>37</v>
      </c>
      <c r="E4" s="13">
        <v>27</v>
      </c>
      <c r="F4" s="13">
        <v>40</v>
      </c>
      <c r="G4" s="13">
        <v>16</v>
      </c>
      <c r="H4" s="13">
        <v>21</v>
      </c>
      <c r="I4" s="13">
        <v>27</v>
      </c>
      <c r="J4" s="13">
        <v>41</v>
      </c>
      <c r="K4" s="13">
        <v>43</v>
      </c>
      <c r="L4" s="13">
        <v>31</v>
      </c>
      <c r="M4" s="13">
        <v>36</v>
      </c>
      <c r="N4" s="13">
        <v>29</v>
      </c>
      <c r="O4" s="13">
        <v>21</v>
      </c>
      <c r="P4" s="13">
        <v>38</v>
      </c>
      <c r="Q4" s="9"/>
      <c r="R4" s="9"/>
      <c r="S4" s="9"/>
      <c r="T4" s="9"/>
      <c r="U4" s="9"/>
    </row>
    <row r="5" spans="1:21">
      <c r="A5" s="33"/>
      <c r="B5" s="34"/>
      <c r="C5" s="15" t="s">
        <v>37</v>
      </c>
      <c r="D5" s="13">
        <f>D4*2/3</f>
        <v>24.666666666666668</v>
      </c>
      <c r="E5" s="13">
        <f>E4*2/3</f>
        <v>18</v>
      </c>
      <c r="F5" s="13">
        <f t="shared" ref="F5:P5" si="0">F4*2/3</f>
        <v>26.666666666666668</v>
      </c>
      <c r="G5" s="13">
        <f>G4*2/3</f>
        <v>10.666666666666666</v>
      </c>
      <c r="H5" s="13">
        <f t="shared" si="0"/>
        <v>14</v>
      </c>
      <c r="I5" s="13">
        <f t="shared" si="0"/>
        <v>18</v>
      </c>
      <c r="J5" s="13">
        <f t="shared" si="0"/>
        <v>27.333333333333332</v>
      </c>
      <c r="K5" s="13">
        <f t="shared" si="0"/>
        <v>28.666666666666668</v>
      </c>
      <c r="L5" s="13">
        <f t="shared" si="0"/>
        <v>20.666666666666668</v>
      </c>
      <c r="M5" s="13">
        <f t="shared" si="0"/>
        <v>24</v>
      </c>
      <c r="N5" s="13">
        <f t="shared" si="0"/>
        <v>19.333333333333332</v>
      </c>
      <c r="O5" s="13">
        <f t="shared" si="0"/>
        <v>14</v>
      </c>
      <c r="P5" s="13">
        <f t="shared" si="0"/>
        <v>25.333333333333332</v>
      </c>
      <c r="Q5" s="9"/>
      <c r="R5" s="9"/>
      <c r="S5" s="9"/>
      <c r="T5" s="9"/>
      <c r="U5" s="9"/>
    </row>
    <row r="6" spans="1:21" s="6" customFormat="1" ht="27" thickBot="1">
      <c r="A6" s="3" t="s">
        <v>19</v>
      </c>
      <c r="B6" s="3" t="s">
        <v>22</v>
      </c>
      <c r="C6" s="4" t="s">
        <v>23</v>
      </c>
      <c r="D6" s="5" t="s">
        <v>24</v>
      </c>
      <c r="E6" s="5" t="s">
        <v>24</v>
      </c>
      <c r="F6" s="5" t="s">
        <v>69</v>
      </c>
      <c r="G6" s="5" t="s">
        <v>24</v>
      </c>
      <c r="H6" s="5" t="s">
        <v>74</v>
      </c>
      <c r="I6" s="5" t="s">
        <v>69</v>
      </c>
      <c r="J6" s="5" t="s">
        <v>61</v>
      </c>
      <c r="K6" s="5" t="s">
        <v>69</v>
      </c>
      <c r="L6" s="5" t="s">
        <v>74</v>
      </c>
      <c r="M6" s="5" t="s">
        <v>24</v>
      </c>
      <c r="N6" s="5" t="s">
        <v>74</v>
      </c>
      <c r="O6" s="5" t="s">
        <v>50</v>
      </c>
      <c r="P6" s="5" t="s">
        <v>24</v>
      </c>
      <c r="Q6" s="10" t="s">
        <v>25</v>
      </c>
      <c r="R6" s="10" t="s">
        <v>26</v>
      </c>
      <c r="S6" s="10" t="s">
        <v>27</v>
      </c>
      <c r="T6" s="5" t="s">
        <v>28</v>
      </c>
      <c r="U6" s="5" t="s">
        <v>35</v>
      </c>
    </row>
    <row r="7" spans="1:21">
      <c r="A7" s="1" t="s">
        <v>49</v>
      </c>
      <c r="B7" s="2" t="s">
        <v>9</v>
      </c>
      <c r="C7" s="7" t="s">
        <v>10</v>
      </c>
      <c r="D7" s="20">
        <v>10</v>
      </c>
      <c r="E7" s="20">
        <v>9</v>
      </c>
      <c r="F7" s="20"/>
      <c r="G7" s="2"/>
      <c r="H7" s="2"/>
      <c r="I7" s="2"/>
      <c r="J7" s="20">
        <v>4</v>
      </c>
      <c r="K7" s="20"/>
      <c r="L7" s="20"/>
      <c r="M7" s="20">
        <v>34</v>
      </c>
      <c r="N7" s="20"/>
      <c r="O7" s="20">
        <v>1</v>
      </c>
      <c r="P7" s="20">
        <v>8</v>
      </c>
      <c r="Q7" s="2"/>
      <c r="R7" s="2"/>
      <c r="S7" s="2"/>
      <c r="T7" s="2"/>
      <c r="U7" s="28">
        <f>RANK($T8,($T$7:$T$52),0)</f>
        <v>3</v>
      </c>
    </row>
    <row r="8" spans="1:21" s="19" customFormat="1" ht="14" thickBot="1">
      <c r="A8" s="16"/>
      <c r="B8" s="17"/>
      <c r="C8" s="18" t="s">
        <v>11</v>
      </c>
      <c r="D8" s="17">
        <v>722.2</v>
      </c>
      <c r="E8" s="17">
        <v>756.1</v>
      </c>
      <c r="F8" s="17"/>
      <c r="G8" s="17"/>
      <c r="H8" s="17"/>
      <c r="I8" s="17"/>
      <c r="J8" s="17">
        <v>831.25</v>
      </c>
      <c r="K8" s="17"/>
      <c r="L8" s="17"/>
      <c r="M8" s="17">
        <v>0</v>
      </c>
      <c r="N8" s="27"/>
      <c r="O8" s="17">
        <v>925</v>
      </c>
      <c r="P8" s="17">
        <v>771.5</v>
      </c>
      <c r="Q8" s="17">
        <f>LARGE(D8:P8,1)</f>
        <v>925</v>
      </c>
      <c r="R8" s="17">
        <f>LARGE(D8:P8,2)</f>
        <v>831.25</v>
      </c>
      <c r="S8" s="17">
        <f>LARGE(D8:P8,3)</f>
        <v>771.5</v>
      </c>
      <c r="T8" s="17">
        <f>SUM(Q8:S8)</f>
        <v>2527.75</v>
      </c>
      <c r="U8" s="29"/>
    </row>
    <row r="9" spans="1:21">
      <c r="A9" s="1" t="s">
        <v>51</v>
      </c>
      <c r="B9" s="2" t="s">
        <v>3</v>
      </c>
      <c r="C9" s="7" t="s">
        <v>10</v>
      </c>
      <c r="D9" s="2"/>
      <c r="E9" s="2">
        <v>24</v>
      </c>
      <c r="F9" s="2"/>
      <c r="G9" s="2">
        <v>10</v>
      </c>
      <c r="H9" s="2"/>
      <c r="I9" s="2"/>
      <c r="J9" s="2">
        <v>1</v>
      </c>
      <c r="K9" s="2"/>
      <c r="L9" s="2"/>
      <c r="M9" s="2">
        <v>4</v>
      </c>
      <c r="N9" s="2"/>
      <c r="O9" s="2">
        <v>19</v>
      </c>
      <c r="P9" s="2"/>
      <c r="Q9" s="2"/>
      <c r="R9" s="2"/>
      <c r="S9" s="2"/>
      <c r="T9" s="2"/>
      <c r="U9" s="28">
        <f t="shared" ref="U9" si="1">RANK($T10,($T$7:$T$52),0)</f>
        <v>2</v>
      </c>
    </row>
    <row r="10" spans="1:21" s="19" customFormat="1" ht="14" thickBot="1">
      <c r="A10" s="16"/>
      <c r="B10" s="17"/>
      <c r="C10" s="18" t="s">
        <v>11</v>
      </c>
      <c r="D10" s="27"/>
      <c r="E10" s="17">
        <v>0</v>
      </c>
      <c r="F10" s="17"/>
      <c r="G10" s="17">
        <v>759.55</v>
      </c>
      <c r="H10" s="17"/>
      <c r="I10" s="17"/>
      <c r="J10" s="17">
        <v>950</v>
      </c>
      <c r="K10" s="17"/>
      <c r="L10" s="17"/>
      <c r="M10" s="17">
        <v>831.25</v>
      </c>
      <c r="N10" s="27"/>
      <c r="O10" s="17">
        <v>581.02</v>
      </c>
      <c r="P10" s="17"/>
      <c r="Q10" s="17">
        <f>LARGE(D10:P10,1)</f>
        <v>950</v>
      </c>
      <c r="R10" s="17">
        <f>LARGE(D10:P10,2)</f>
        <v>831.25</v>
      </c>
      <c r="S10" s="17">
        <f>LARGE(D10:P10,3)</f>
        <v>759.55</v>
      </c>
      <c r="T10" s="17">
        <f>SUM(Q10:S10)</f>
        <v>2540.8000000000002</v>
      </c>
      <c r="U10" s="29"/>
    </row>
    <row r="11" spans="1:21">
      <c r="A11" s="1" t="s">
        <v>52</v>
      </c>
      <c r="B11" s="2" t="s">
        <v>9</v>
      </c>
      <c r="C11" s="7" t="s">
        <v>10</v>
      </c>
      <c r="D11" s="2">
        <v>34</v>
      </c>
      <c r="E11" s="2">
        <v>11</v>
      </c>
      <c r="F11" s="2"/>
      <c r="G11" s="2">
        <v>1</v>
      </c>
      <c r="H11" s="2"/>
      <c r="I11" s="2"/>
      <c r="J11" s="20">
        <v>9</v>
      </c>
      <c r="K11" s="2"/>
      <c r="L11" s="2"/>
      <c r="M11" s="2">
        <v>10</v>
      </c>
      <c r="N11" s="2">
        <v>2</v>
      </c>
      <c r="O11" s="2">
        <v>6</v>
      </c>
      <c r="P11" s="2">
        <v>5</v>
      </c>
      <c r="Q11" s="2"/>
      <c r="R11" s="2"/>
      <c r="S11" s="2"/>
      <c r="T11" s="2"/>
      <c r="U11" s="28">
        <f t="shared" ref="U11" si="2">RANK($T12,($T$7:$T$52),0)</f>
        <v>1</v>
      </c>
    </row>
    <row r="12" spans="1:21" s="19" customFormat="1" ht="14" thickBot="1">
      <c r="A12" s="16"/>
      <c r="B12" s="17"/>
      <c r="C12" s="18" t="s">
        <v>11</v>
      </c>
      <c r="D12" s="17">
        <v>0</v>
      </c>
      <c r="E12" s="17">
        <v>725.81</v>
      </c>
      <c r="F12" s="17"/>
      <c r="G12" s="17">
        <v>1000</v>
      </c>
      <c r="H12" s="17"/>
      <c r="I12" s="17"/>
      <c r="J12" s="17">
        <v>737.02</v>
      </c>
      <c r="K12" s="17"/>
      <c r="L12" s="17"/>
      <c r="M12" s="17">
        <v>722.2</v>
      </c>
      <c r="N12" s="17">
        <v>827.4</v>
      </c>
      <c r="O12" s="17">
        <v>767.5</v>
      </c>
      <c r="P12" s="17">
        <v>829.23</v>
      </c>
      <c r="Q12" s="17">
        <f>LARGE(D12:P12,1)</f>
        <v>1000</v>
      </c>
      <c r="R12" s="17">
        <f>LARGE(D12:P12,2)</f>
        <v>829.23</v>
      </c>
      <c r="S12" s="17">
        <f>LARGE(D12:P12,3)</f>
        <v>827.4</v>
      </c>
      <c r="T12" s="17">
        <f>SUM(Q12:S12)</f>
        <v>2656.63</v>
      </c>
      <c r="U12" s="29"/>
    </row>
    <row r="13" spans="1:21">
      <c r="A13" s="1" t="s">
        <v>53</v>
      </c>
      <c r="B13" s="2" t="s">
        <v>63</v>
      </c>
      <c r="C13" s="7" t="s">
        <v>10</v>
      </c>
      <c r="D13" s="2">
        <v>33</v>
      </c>
      <c r="E13" s="2"/>
      <c r="F13" s="2"/>
      <c r="G13" s="2">
        <v>6</v>
      </c>
      <c r="H13" s="2"/>
      <c r="I13" s="2"/>
      <c r="J13" s="2">
        <v>11</v>
      </c>
      <c r="K13" s="2"/>
      <c r="L13" s="2"/>
      <c r="M13" s="2">
        <v>7</v>
      </c>
      <c r="N13" s="2"/>
      <c r="O13" s="2"/>
      <c r="P13" s="2"/>
      <c r="Q13" s="2"/>
      <c r="R13" s="2"/>
      <c r="S13" s="2"/>
      <c r="T13" s="2"/>
      <c r="U13" s="28">
        <f t="shared" ref="U13" si="3">RANK($T14,($T$7:$T$52),0)</f>
        <v>4</v>
      </c>
    </row>
    <row r="14" spans="1:21" s="19" customFormat="1" ht="14" thickBot="1">
      <c r="A14" s="16"/>
      <c r="B14" s="17"/>
      <c r="C14" s="18" t="s">
        <v>11</v>
      </c>
      <c r="D14" s="17">
        <v>0</v>
      </c>
      <c r="E14" s="27"/>
      <c r="F14" s="27"/>
      <c r="G14" s="17">
        <v>829</v>
      </c>
      <c r="H14" s="17"/>
      <c r="I14" s="17"/>
      <c r="J14" s="17">
        <v>707.54</v>
      </c>
      <c r="K14" s="17"/>
      <c r="L14" s="17"/>
      <c r="M14" s="17">
        <v>768.91</v>
      </c>
      <c r="N14" s="27"/>
      <c r="O14" s="27"/>
      <c r="P14" s="27"/>
      <c r="Q14" s="17">
        <f>LARGE(D14:P14,1)</f>
        <v>829</v>
      </c>
      <c r="R14" s="17">
        <f>LARGE(D14:P14,2)</f>
        <v>768.91</v>
      </c>
      <c r="S14" s="17">
        <f>LARGE(D14:P14,3)</f>
        <v>707.54</v>
      </c>
      <c r="T14" s="17">
        <f>SUM(Q14:S14)</f>
        <v>2305.4499999999998</v>
      </c>
      <c r="U14" s="29"/>
    </row>
    <row r="15" spans="1:21">
      <c r="A15" s="1" t="s">
        <v>54</v>
      </c>
      <c r="B15" s="2" t="s">
        <v>62</v>
      </c>
      <c r="C15" s="7" t="s">
        <v>10</v>
      </c>
      <c r="D15" s="2">
        <v>18</v>
      </c>
      <c r="E15" s="2">
        <v>17</v>
      </c>
      <c r="F15" s="2"/>
      <c r="G15" s="2"/>
      <c r="H15" s="2">
        <v>9</v>
      </c>
      <c r="I15" s="2"/>
      <c r="J15" s="2"/>
      <c r="K15" s="2"/>
      <c r="L15" s="2"/>
      <c r="M15" s="2"/>
      <c r="N15" s="2">
        <v>6</v>
      </c>
      <c r="O15" s="2"/>
      <c r="P15" s="2">
        <v>4</v>
      </c>
      <c r="Q15" s="2"/>
      <c r="R15" s="2"/>
      <c r="S15" s="2"/>
      <c r="T15" s="2"/>
      <c r="U15" s="28">
        <f t="shared" ref="U15" si="4">RANK($T16,($T$7:$T$52),0)</f>
        <v>5</v>
      </c>
    </row>
    <row r="16" spans="1:21" s="19" customFormat="1" ht="14" thickBot="1">
      <c r="A16" s="16"/>
      <c r="B16" s="17"/>
      <c r="C16" s="18" t="s">
        <v>11</v>
      </c>
      <c r="D16" s="17">
        <v>609.54</v>
      </c>
      <c r="E16" s="17">
        <v>638.97</v>
      </c>
      <c r="F16" s="17"/>
      <c r="G16" s="17"/>
      <c r="H16" s="17">
        <v>603.42999999999995</v>
      </c>
      <c r="I16" s="17"/>
      <c r="J16" s="17"/>
      <c r="K16" s="17"/>
      <c r="L16" s="17"/>
      <c r="M16" s="17"/>
      <c r="N16" s="17">
        <v>726.5</v>
      </c>
      <c r="O16" s="17"/>
      <c r="P16" s="17">
        <v>852.96</v>
      </c>
      <c r="Q16" s="17">
        <f>LARGE(D16:P16,1)</f>
        <v>852.96</v>
      </c>
      <c r="R16" s="17">
        <f>LARGE(D16:P16,2)</f>
        <v>726.5</v>
      </c>
      <c r="S16" s="17">
        <f>LARGE(D16:P16,3)</f>
        <v>638.97</v>
      </c>
      <c r="T16" s="17">
        <f>SUM(Q16:S16)</f>
        <v>2218.4300000000003</v>
      </c>
      <c r="U16" s="29"/>
    </row>
    <row r="17" spans="1:41">
      <c r="A17" s="1" t="s">
        <v>55</v>
      </c>
      <c r="B17" s="2" t="s">
        <v>56</v>
      </c>
      <c r="C17" s="7" t="s">
        <v>10</v>
      </c>
      <c r="D17" s="2">
        <v>21</v>
      </c>
      <c r="E17" s="2">
        <v>20</v>
      </c>
      <c r="F17" s="2"/>
      <c r="G17" s="2"/>
      <c r="H17" s="2">
        <v>11</v>
      </c>
      <c r="I17" s="2"/>
      <c r="J17" s="2">
        <v>21</v>
      </c>
      <c r="K17" s="2"/>
      <c r="L17" s="2">
        <v>7</v>
      </c>
      <c r="M17" s="2">
        <v>17</v>
      </c>
      <c r="N17" s="2">
        <v>8</v>
      </c>
      <c r="O17" s="2">
        <v>20</v>
      </c>
      <c r="P17" s="2">
        <v>16</v>
      </c>
      <c r="Q17" s="2"/>
      <c r="R17" s="2"/>
      <c r="S17" s="2"/>
      <c r="T17" s="2"/>
      <c r="U17" s="28">
        <f t="shared" ref="U17" si="5">RANK($T18,($T$7:$T$52),0)</f>
        <v>7</v>
      </c>
    </row>
    <row r="18" spans="1:41" s="19" customFormat="1" ht="14" thickBot="1">
      <c r="A18" s="16"/>
      <c r="B18" s="17"/>
      <c r="C18" s="18" t="s">
        <v>11</v>
      </c>
      <c r="D18" s="17">
        <v>569.99</v>
      </c>
      <c r="E18" s="17">
        <v>0</v>
      </c>
      <c r="F18" s="17"/>
      <c r="G18" s="17"/>
      <c r="H18" s="17">
        <v>579.69000000000005</v>
      </c>
      <c r="I18" s="17"/>
      <c r="J18" s="17">
        <v>569.99</v>
      </c>
      <c r="K18" s="17"/>
      <c r="L18" s="17">
        <v>669.06</v>
      </c>
      <c r="M18" s="17">
        <v>623.04999999999995</v>
      </c>
      <c r="N18" s="17">
        <v>693.5</v>
      </c>
      <c r="O18" s="17">
        <v>0</v>
      </c>
      <c r="P18" s="17">
        <v>653.02</v>
      </c>
      <c r="Q18" s="17">
        <f>LARGE(D18:P18,1)</f>
        <v>693.5</v>
      </c>
      <c r="R18" s="17">
        <f>LARGE(D18:P18,2)</f>
        <v>669.06</v>
      </c>
      <c r="S18" s="17">
        <f>LARGE(D18:P18,3)</f>
        <v>653.02</v>
      </c>
      <c r="T18" s="17">
        <f>SUM(Q18:S18)</f>
        <v>2015.58</v>
      </c>
      <c r="U18" s="29"/>
    </row>
    <row r="19" spans="1:41">
      <c r="A19" s="1" t="s">
        <v>57</v>
      </c>
      <c r="B19" s="2" t="s">
        <v>8</v>
      </c>
      <c r="C19" s="7" t="s">
        <v>10</v>
      </c>
      <c r="D19" s="2">
        <v>15</v>
      </c>
      <c r="E19" s="2">
        <v>16</v>
      </c>
      <c r="F19" s="2">
        <v>4</v>
      </c>
      <c r="G19" s="2"/>
      <c r="H19" s="2"/>
      <c r="I19" s="2"/>
      <c r="J19" s="2">
        <v>22</v>
      </c>
      <c r="K19" s="2">
        <v>4</v>
      </c>
      <c r="L19" s="2">
        <v>5</v>
      </c>
      <c r="M19" s="2"/>
      <c r="N19" s="2"/>
      <c r="O19" s="2"/>
      <c r="P19" s="2">
        <v>11</v>
      </c>
      <c r="Q19" s="2"/>
      <c r="R19" s="2"/>
      <c r="S19" s="2"/>
      <c r="T19" s="2"/>
      <c r="U19" s="28">
        <f t="shared" ref="U19" si="6">RANK($T20,($T$7:$T$52),0)</f>
        <v>6</v>
      </c>
    </row>
    <row r="20" spans="1:41" s="19" customFormat="1" ht="14" thickBot="1">
      <c r="A20" s="16"/>
      <c r="B20" s="17"/>
      <c r="C20" s="18" t="s">
        <v>11</v>
      </c>
      <c r="D20" s="17">
        <v>650.54999999999995</v>
      </c>
      <c r="E20" s="17">
        <v>653.02</v>
      </c>
      <c r="F20" s="17">
        <v>484.03</v>
      </c>
      <c r="G20" s="17"/>
      <c r="H20" s="27"/>
      <c r="I20" s="27"/>
      <c r="J20" s="17">
        <v>557.13</v>
      </c>
      <c r="K20" s="17">
        <v>484.03</v>
      </c>
      <c r="L20" s="17">
        <v>702.87</v>
      </c>
      <c r="M20" s="17"/>
      <c r="N20" s="17"/>
      <c r="O20" s="17"/>
      <c r="P20" s="17">
        <v>725.81</v>
      </c>
      <c r="Q20" s="17">
        <f>LARGE(D20:P20,1)</f>
        <v>725.81</v>
      </c>
      <c r="R20" s="17">
        <f>LARGE(D20:P20,2)</f>
        <v>702.87</v>
      </c>
      <c r="S20" s="17">
        <f>LARGE(D20:P20,3)</f>
        <v>653.02</v>
      </c>
      <c r="T20" s="17">
        <f>SUM(Q20:S20)</f>
        <v>2081.6999999999998</v>
      </c>
      <c r="U20" s="29"/>
      <c r="AO20" s="21"/>
    </row>
    <row r="21" spans="1:41">
      <c r="A21" s="1" t="s">
        <v>58</v>
      </c>
      <c r="B21" s="2" t="s">
        <v>93</v>
      </c>
      <c r="C21" s="7" t="s">
        <v>10</v>
      </c>
      <c r="D21" s="2"/>
      <c r="E21" s="2"/>
      <c r="F21" s="2">
        <v>17</v>
      </c>
      <c r="G21" s="2"/>
      <c r="H21" s="2"/>
      <c r="I21" s="2"/>
      <c r="J21" s="2">
        <v>19</v>
      </c>
      <c r="K21" s="2">
        <v>16</v>
      </c>
      <c r="L21" s="2">
        <v>13</v>
      </c>
      <c r="M21" s="2"/>
      <c r="N21" s="2">
        <v>11</v>
      </c>
      <c r="O21" s="2"/>
      <c r="P21" s="2"/>
      <c r="Q21" s="2"/>
      <c r="R21" s="2"/>
      <c r="S21" s="2"/>
      <c r="T21" s="2"/>
      <c r="U21" s="28">
        <f t="shared" ref="U21" si="7">RANK($T22,($T$7:$T$52),0)</f>
        <v>9</v>
      </c>
    </row>
    <row r="22" spans="1:41" s="19" customFormat="1" ht="14" thickBot="1">
      <c r="A22" s="16"/>
      <c r="B22" s="17"/>
      <c r="C22" s="18" t="s">
        <v>11</v>
      </c>
      <c r="D22" s="17"/>
      <c r="E22" s="17"/>
      <c r="F22" s="17">
        <v>368.36</v>
      </c>
      <c r="G22" s="17"/>
      <c r="H22" s="17"/>
      <c r="I22" s="17"/>
      <c r="J22" s="17">
        <v>596.19000000000005</v>
      </c>
      <c r="K22" s="17">
        <v>375.96</v>
      </c>
      <c r="L22" s="17">
        <v>591.4</v>
      </c>
      <c r="M22" s="17"/>
      <c r="N22" s="17">
        <v>652.75</v>
      </c>
      <c r="O22" s="17"/>
      <c r="P22" s="17"/>
      <c r="Q22" s="17">
        <f>LARGE(D22:P22,1)</f>
        <v>652.75</v>
      </c>
      <c r="R22" s="17">
        <f>LARGE(D22:P22,2)</f>
        <v>596.19000000000005</v>
      </c>
      <c r="S22" s="17">
        <f>LARGE(D22:P22,3)</f>
        <v>591.4</v>
      </c>
      <c r="T22" s="17">
        <f>SUM(Q22:S22)</f>
        <v>1840.3400000000001</v>
      </c>
      <c r="U22" s="29"/>
    </row>
    <row r="23" spans="1:41">
      <c r="A23" s="1" t="s">
        <v>59</v>
      </c>
      <c r="B23" s="2" t="s">
        <v>98</v>
      </c>
      <c r="C23" s="7" t="s">
        <v>10</v>
      </c>
      <c r="D23" s="2"/>
      <c r="E23" s="2"/>
      <c r="F23" s="2"/>
      <c r="G23" s="2"/>
      <c r="H23" s="2">
        <v>18</v>
      </c>
      <c r="I23" s="2"/>
      <c r="J23" s="2">
        <v>30</v>
      </c>
      <c r="K23" s="2">
        <v>16</v>
      </c>
      <c r="L23" s="2">
        <v>19</v>
      </c>
      <c r="M23" s="2"/>
      <c r="N23" s="2">
        <v>13</v>
      </c>
      <c r="O23" s="2"/>
      <c r="P23" s="2"/>
      <c r="Q23" s="2"/>
      <c r="R23" s="2"/>
      <c r="S23" s="2"/>
      <c r="T23" s="2"/>
      <c r="U23" s="28">
        <f t="shared" ref="U23" si="8">RANK($T24,($T$7:$T$52),0)</f>
        <v>10</v>
      </c>
    </row>
    <row r="24" spans="1:41" s="19" customFormat="1" ht="14" thickBot="1">
      <c r="A24" s="16"/>
      <c r="B24" s="17"/>
      <c r="C24" s="18" t="s">
        <v>11</v>
      </c>
      <c r="D24" s="17"/>
      <c r="E24" s="17"/>
      <c r="F24" s="17"/>
      <c r="G24" s="17"/>
      <c r="H24" s="17">
        <v>0</v>
      </c>
      <c r="I24" s="17"/>
      <c r="J24" s="17">
        <v>0</v>
      </c>
      <c r="K24" s="17">
        <v>351.51</v>
      </c>
      <c r="L24" s="17">
        <v>520.33000000000004</v>
      </c>
      <c r="M24" s="17"/>
      <c r="N24" s="17">
        <v>626.33000000000004</v>
      </c>
      <c r="O24" s="17"/>
      <c r="P24" s="17">
        <v>29</v>
      </c>
      <c r="Q24" s="17">
        <f>LARGE(D24:P24,1)</f>
        <v>626.33000000000004</v>
      </c>
      <c r="R24" s="17">
        <f>LARGE(D24:P24,2)</f>
        <v>520.33000000000004</v>
      </c>
      <c r="S24" s="17">
        <f>LARGE(D24:P24,3)</f>
        <v>351.51</v>
      </c>
      <c r="T24" s="17">
        <f>SUM(Q24:S24)</f>
        <v>1498.17</v>
      </c>
      <c r="U24" s="29"/>
    </row>
    <row r="25" spans="1:41">
      <c r="A25" s="1" t="s">
        <v>101</v>
      </c>
      <c r="B25" s="2" t="s">
        <v>29</v>
      </c>
      <c r="C25" s="7" t="s">
        <v>60</v>
      </c>
      <c r="D25" s="2"/>
      <c r="E25" s="2"/>
      <c r="F25" s="2">
        <v>32</v>
      </c>
      <c r="G25" s="2"/>
      <c r="H25" s="2"/>
      <c r="I25" s="2"/>
      <c r="J25" s="2">
        <v>34</v>
      </c>
      <c r="K25" s="2">
        <v>35</v>
      </c>
      <c r="L25" s="2"/>
      <c r="M25" s="2"/>
      <c r="N25" s="2">
        <v>21</v>
      </c>
      <c r="O25" s="2"/>
      <c r="P25" s="2">
        <v>0</v>
      </c>
      <c r="Q25" s="2"/>
      <c r="R25" s="2"/>
      <c r="S25" s="2"/>
      <c r="T25" s="2"/>
      <c r="U25" s="28">
        <f t="shared" ref="U25" si="9">RANK($T26,($T$7:$T$52),0)</f>
        <v>21</v>
      </c>
    </row>
    <row r="26" spans="1:41" s="19" customFormat="1" ht="14" thickBot="1">
      <c r="A26" s="16"/>
      <c r="B26" s="17"/>
      <c r="C26" s="18" t="s">
        <v>11</v>
      </c>
      <c r="D26" s="17"/>
      <c r="E26" s="17"/>
      <c r="F26" s="17">
        <v>0</v>
      </c>
      <c r="G26" s="17"/>
      <c r="H26" s="17"/>
      <c r="I26" s="17"/>
      <c r="J26" s="17">
        <v>0</v>
      </c>
      <c r="K26" s="17">
        <v>0</v>
      </c>
      <c r="L26" s="17"/>
      <c r="M26" s="17"/>
      <c r="N26" s="17">
        <v>0</v>
      </c>
      <c r="O26" s="17"/>
      <c r="P26" s="17"/>
      <c r="Q26" s="17">
        <f>LARGE(D26:P26,1)</f>
        <v>0</v>
      </c>
      <c r="R26" s="17">
        <f>LARGE(D26:P26,2)</f>
        <v>0</v>
      </c>
      <c r="S26" s="17">
        <f>LARGE(D26:P26,3)</f>
        <v>0</v>
      </c>
      <c r="T26" s="17">
        <f>SUM(Q26:S26)</f>
        <v>0</v>
      </c>
      <c r="U26" s="29"/>
    </row>
    <row r="27" spans="1:41">
      <c r="A27" s="1" t="s">
        <v>30</v>
      </c>
      <c r="B27" s="2" t="s">
        <v>29</v>
      </c>
      <c r="C27" s="7" t="s">
        <v>60</v>
      </c>
      <c r="D27" s="2"/>
      <c r="E27" s="2"/>
      <c r="F27" s="2">
        <v>36</v>
      </c>
      <c r="G27" s="2"/>
      <c r="H27" s="2"/>
      <c r="I27" s="2">
        <v>4</v>
      </c>
      <c r="J27" s="2">
        <v>25</v>
      </c>
      <c r="K27" s="2">
        <v>11</v>
      </c>
      <c r="L27" s="2">
        <v>9</v>
      </c>
      <c r="M27" s="2"/>
      <c r="N27" s="2">
        <v>27</v>
      </c>
      <c r="O27" s="2"/>
      <c r="P27" s="2">
        <v>14</v>
      </c>
      <c r="Q27" s="2"/>
      <c r="R27" s="2"/>
      <c r="S27" s="2"/>
      <c r="T27" s="2"/>
      <c r="U27" s="28">
        <f t="shared" ref="U27" si="10">RANK($T28,($T$7:$T$52),0)</f>
        <v>8</v>
      </c>
    </row>
    <row r="28" spans="1:41" ht="14" thickBot="1">
      <c r="A28" s="16"/>
      <c r="B28" s="17"/>
      <c r="C28" s="18" t="s">
        <v>11</v>
      </c>
      <c r="D28" s="17"/>
      <c r="E28" s="17"/>
      <c r="F28" s="17">
        <v>241.32</v>
      </c>
      <c r="G28" s="17"/>
      <c r="H28" s="17"/>
      <c r="I28" s="17">
        <v>418.93</v>
      </c>
      <c r="J28" s="17">
        <v>519.55999999999995</v>
      </c>
      <c r="K28" s="17">
        <v>415.3</v>
      </c>
      <c r="L28" s="17">
        <v>641.6</v>
      </c>
      <c r="M28" s="17"/>
      <c r="N28" s="17">
        <v>0</v>
      </c>
      <c r="O28" s="17"/>
      <c r="P28" s="17">
        <v>681.63</v>
      </c>
      <c r="Q28" s="17">
        <f t="shared" ref="Q28" si="11">LARGE(D28:P28,1)</f>
        <v>681.63</v>
      </c>
      <c r="R28" s="17">
        <f t="shared" ref="R28" si="12">LARGE(D28:P28,2)</f>
        <v>641.6</v>
      </c>
      <c r="S28" s="17">
        <f t="shared" ref="S28" si="13">LARGE(D28:P28,3)</f>
        <v>519.55999999999995</v>
      </c>
      <c r="T28" s="17">
        <f t="shared" ref="T28" si="14">SUM(Q28:S28)</f>
        <v>1842.79</v>
      </c>
      <c r="U28" s="29"/>
    </row>
    <row r="29" spans="1:41">
      <c r="A29" s="1" t="s">
        <v>31</v>
      </c>
      <c r="B29" s="2" t="s">
        <v>29</v>
      </c>
      <c r="C29" s="7" t="s">
        <v>60</v>
      </c>
      <c r="D29" s="2"/>
      <c r="E29" s="2"/>
      <c r="F29" s="2">
        <v>15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8">
        <f t="shared" ref="U29" si="15">RANK($T30,($T$7:$T$52),0)</f>
        <v>19</v>
      </c>
    </row>
    <row r="30" spans="1:41" ht="14" thickBot="1">
      <c r="A30" s="16"/>
      <c r="B30" s="17"/>
      <c r="C30" s="18" t="s">
        <v>11</v>
      </c>
      <c r="D30" s="17"/>
      <c r="E30" s="17"/>
      <c r="F30" s="17">
        <v>384.64</v>
      </c>
      <c r="G30" s="17"/>
      <c r="H30" s="17"/>
      <c r="I30" s="17">
        <v>0</v>
      </c>
      <c r="J30" s="17"/>
      <c r="K30" s="17">
        <v>0</v>
      </c>
      <c r="L30" s="17"/>
      <c r="M30" s="17"/>
      <c r="N30" s="17"/>
      <c r="O30" s="17"/>
      <c r="P30" s="17"/>
      <c r="Q30" s="17">
        <f t="shared" ref="Q30" si="16">LARGE(D30:P30,1)</f>
        <v>384.64</v>
      </c>
      <c r="R30" s="17">
        <f t="shared" ref="R30" si="17">LARGE(D30:P30,2)</f>
        <v>0</v>
      </c>
      <c r="S30" s="17">
        <f t="shared" ref="S30" si="18">LARGE(D30:P30,3)</f>
        <v>0</v>
      </c>
      <c r="T30" s="17">
        <f t="shared" ref="T30" si="19">SUM(Q30:S30)</f>
        <v>384.64</v>
      </c>
      <c r="U30" s="29"/>
    </row>
    <row r="31" spans="1:41">
      <c r="A31" s="1" t="s">
        <v>32</v>
      </c>
      <c r="B31" s="2" t="s">
        <v>33</v>
      </c>
      <c r="C31" s="7" t="s">
        <v>60</v>
      </c>
      <c r="D31" s="2"/>
      <c r="E31" s="2"/>
      <c r="F31" s="2"/>
      <c r="G31" s="2"/>
      <c r="H31" s="2"/>
      <c r="I31" s="2"/>
      <c r="J31" s="2">
        <v>35</v>
      </c>
      <c r="K31" s="2"/>
      <c r="L31" s="2"/>
      <c r="M31" s="2"/>
      <c r="N31" s="2"/>
      <c r="O31" s="2"/>
      <c r="P31" s="2">
        <v>24</v>
      </c>
      <c r="Q31" s="2"/>
      <c r="R31" s="2"/>
      <c r="S31" s="2"/>
      <c r="T31" s="2"/>
      <c r="U31" s="28">
        <f t="shared" ref="U31" si="20">RANK($T32,($T$7:$T$52),0)</f>
        <v>13</v>
      </c>
    </row>
    <row r="32" spans="1:41" ht="14" thickBot="1">
      <c r="A32" s="16"/>
      <c r="B32" s="17"/>
      <c r="C32" s="18" t="s">
        <v>11</v>
      </c>
      <c r="D32" s="17"/>
      <c r="E32" s="17"/>
      <c r="F32" s="17"/>
      <c r="G32" s="17"/>
      <c r="H32" s="17"/>
      <c r="I32" s="17"/>
      <c r="J32" s="17">
        <v>0</v>
      </c>
      <c r="K32" s="17">
        <v>0</v>
      </c>
      <c r="L32" s="17"/>
      <c r="M32" s="17"/>
      <c r="N32" s="17"/>
      <c r="O32" s="17"/>
      <c r="P32" s="17">
        <v>545.29999999999995</v>
      </c>
      <c r="Q32" s="17">
        <f t="shared" ref="Q32" si="21">LARGE(D32:P32,1)</f>
        <v>545.29999999999995</v>
      </c>
      <c r="R32" s="17">
        <f t="shared" ref="R32" si="22">LARGE(D32:P32,2)</f>
        <v>0</v>
      </c>
      <c r="S32" s="17">
        <f t="shared" ref="S32" si="23">LARGE(D32:P32,3)</f>
        <v>0</v>
      </c>
      <c r="T32" s="17">
        <f t="shared" ref="T32" si="24">SUM(Q32:S32)</f>
        <v>545.29999999999995</v>
      </c>
      <c r="U32" s="29"/>
    </row>
    <row r="33" spans="1:21">
      <c r="A33" s="1" t="s">
        <v>34</v>
      </c>
      <c r="B33" s="2" t="s">
        <v>29</v>
      </c>
      <c r="C33" s="7" t="s">
        <v>60</v>
      </c>
      <c r="D33" s="2"/>
      <c r="E33" s="2"/>
      <c r="F33" s="2"/>
      <c r="G33" s="2"/>
      <c r="H33" s="2"/>
      <c r="I33" s="2"/>
      <c r="J33" s="2">
        <v>39</v>
      </c>
      <c r="K33" s="2">
        <v>39</v>
      </c>
      <c r="L33" s="2"/>
      <c r="M33" s="2"/>
      <c r="N33" s="2">
        <v>29</v>
      </c>
      <c r="O33" s="2"/>
      <c r="P33" s="2">
        <v>38</v>
      </c>
      <c r="Q33" s="2"/>
      <c r="R33" s="2"/>
      <c r="S33" s="2"/>
      <c r="T33" s="2"/>
      <c r="U33" s="28">
        <f t="shared" ref="U33" si="25">RANK($T34,($T$7:$T$52),0)</f>
        <v>21</v>
      </c>
    </row>
    <row r="34" spans="1:21" ht="14" thickBot="1">
      <c r="A34" s="16"/>
      <c r="B34" s="17"/>
      <c r="C34" s="18" t="s">
        <v>11</v>
      </c>
      <c r="D34" s="17"/>
      <c r="E34" s="17"/>
      <c r="F34" s="17"/>
      <c r="G34" s="17"/>
      <c r="H34" s="17"/>
      <c r="I34" s="17"/>
      <c r="J34" s="17">
        <v>0</v>
      </c>
      <c r="K34" s="17">
        <v>0</v>
      </c>
      <c r="L34" s="17"/>
      <c r="M34" s="17"/>
      <c r="N34" s="17">
        <v>0</v>
      </c>
      <c r="O34" s="17"/>
      <c r="P34" s="17">
        <v>0</v>
      </c>
      <c r="Q34" s="17">
        <f t="shared" ref="Q34" si="26">LARGE(D34:P34,1)</f>
        <v>0</v>
      </c>
      <c r="R34" s="17">
        <f t="shared" ref="R34" si="27">LARGE(D34:P34,2)</f>
        <v>0</v>
      </c>
      <c r="S34" s="17">
        <f t="shared" ref="S34" si="28">LARGE(D34:P34,3)</f>
        <v>0</v>
      </c>
      <c r="T34" s="17">
        <f t="shared" ref="T34" si="29">SUM(Q34:S34)</f>
        <v>0</v>
      </c>
      <c r="U34" s="29"/>
    </row>
    <row r="35" spans="1:21">
      <c r="A35" s="1" t="s">
        <v>102</v>
      </c>
      <c r="B35" s="2" t="s">
        <v>92</v>
      </c>
      <c r="C35" s="7" t="s">
        <v>60</v>
      </c>
      <c r="D35" s="2"/>
      <c r="E35" s="2"/>
      <c r="F35" s="2"/>
      <c r="G35" s="2"/>
      <c r="H35" s="2"/>
      <c r="I35" s="2">
        <v>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8">
        <f t="shared" ref="U35" si="30">RANK($T36,($T$7:$T$52),0)</f>
        <v>16</v>
      </c>
    </row>
    <row r="36" spans="1:21" ht="14" thickBot="1">
      <c r="A36" s="16"/>
      <c r="B36" s="17"/>
      <c r="C36" s="18" t="s">
        <v>11</v>
      </c>
      <c r="D36" s="17"/>
      <c r="E36" s="17"/>
      <c r="F36" s="17"/>
      <c r="G36" s="17"/>
      <c r="H36" s="17"/>
      <c r="I36" s="17">
        <v>432.5</v>
      </c>
      <c r="J36" s="17"/>
      <c r="K36" s="17">
        <v>0</v>
      </c>
      <c r="L36" s="17"/>
      <c r="M36" s="17"/>
      <c r="N36" s="17">
        <v>0</v>
      </c>
      <c r="O36" s="17"/>
      <c r="P36" s="17"/>
      <c r="Q36" s="17">
        <f t="shared" ref="Q36" si="31">LARGE(D36:P36,1)</f>
        <v>432.5</v>
      </c>
      <c r="R36" s="17">
        <f t="shared" ref="R36" si="32">LARGE(D36:P36,2)</f>
        <v>0</v>
      </c>
      <c r="S36" s="17">
        <f t="shared" ref="S36" si="33">LARGE(D36:P36,3)</f>
        <v>0</v>
      </c>
      <c r="T36" s="17">
        <f t="shared" ref="T36" si="34">SUM(Q36:S36)</f>
        <v>432.5</v>
      </c>
      <c r="U36" s="29"/>
    </row>
    <row r="37" spans="1:21">
      <c r="A37" s="1" t="s">
        <v>103</v>
      </c>
      <c r="B37" s="2" t="s">
        <v>92</v>
      </c>
      <c r="C37" s="7" t="s">
        <v>60</v>
      </c>
      <c r="D37" s="2"/>
      <c r="E37" s="2"/>
      <c r="F37" s="2"/>
      <c r="G37" s="2"/>
      <c r="H37" s="2"/>
      <c r="I37" s="2">
        <v>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8">
        <f t="shared" ref="U37" si="35">RANK($T38,($T$7:$T$52),0)</f>
        <v>15</v>
      </c>
    </row>
    <row r="38" spans="1:21" ht="14" thickBot="1">
      <c r="A38" s="16"/>
      <c r="B38" s="17"/>
      <c r="C38" s="18" t="s">
        <v>11</v>
      </c>
      <c r="D38" s="17"/>
      <c r="E38" s="17"/>
      <c r="F38" s="17"/>
      <c r="G38" s="17"/>
      <c r="H38" s="17"/>
      <c r="I38" s="17">
        <v>450.48</v>
      </c>
      <c r="J38" s="17"/>
      <c r="K38" s="17">
        <v>0</v>
      </c>
      <c r="L38" s="17"/>
      <c r="M38" s="17"/>
      <c r="N38" s="17">
        <v>0</v>
      </c>
      <c r="O38" s="17"/>
      <c r="P38" s="17"/>
      <c r="Q38" s="17">
        <f t="shared" ref="Q38" si="36">LARGE(D38:P38,1)</f>
        <v>450.48</v>
      </c>
      <c r="R38" s="17">
        <f t="shared" ref="R38" si="37">LARGE(D38:P38,2)</f>
        <v>0</v>
      </c>
      <c r="S38" s="17">
        <f t="shared" ref="S38" si="38">LARGE(D38:P38,3)</f>
        <v>0</v>
      </c>
      <c r="T38" s="17">
        <f t="shared" ref="T38" si="39">SUM(Q38:S38)</f>
        <v>450.48</v>
      </c>
      <c r="U38" s="29"/>
    </row>
    <row r="39" spans="1:21">
      <c r="A39" s="1" t="s">
        <v>104</v>
      </c>
      <c r="B39" s="2"/>
      <c r="C39" s="7" t="s">
        <v>60</v>
      </c>
      <c r="D39" s="2"/>
      <c r="E39" s="2"/>
      <c r="F39" s="2"/>
      <c r="G39" s="2"/>
      <c r="H39" s="2"/>
      <c r="I39" s="2">
        <v>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8">
        <f t="shared" ref="U39" si="40">RANK($T40,($T$7:$T$52),0)</f>
        <v>17</v>
      </c>
    </row>
    <row r="40" spans="1:21" ht="14" thickBot="1">
      <c r="A40" s="16"/>
      <c r="B40" s="17"/>
      <c r="C40" s="18" t="s">
        <v>11</v>
      </c>
      <c r="D40" s="17"/>
      <c r="E40" s="17"/>
      <c r="F40" s="17"/>
      <c r="G40" s="17"/>
      <c r="H40" s="17"/>
      <c r="I40" s="17">
        <v>408.02</v>
      </c>
      <c r="J40" s="17"/>
      <c r="K40" s="17">
        <v>0</v>
      </c>
      <c r="L40" s="17"/>
      <c r="M40" s="17"/>
      <c r="N40" s="17">
        <v>0</v>
      </c>
      <c r="O40" s="17"/>
      <c r="P40" s="17"/>
      <c r="Q40" s="17">
        <f t="shared" ref="Q40" si="41">LARGE(D40:P40,1)</f>
        <v>408.02</v>
      </c>
      <c r="R40" s="17">
        <f t="shared" ref="R40" si="42">LARGE(D40:P40,2)</f>
        <v>0</v>
      </c>
      <c r="S40" s="17">
        <f t="shared" ref="S40" si="43">LARGE(D40:P40,3)</f>
        <v>0</v>
      </c>
      <c r="T40" s="17">
        <f t="shared" ref="T40" si="44">SUM(Q40:S40)</f>
        <v>408.02</v>
      </c>
      <c r="U40" s="29"/>
    </row>
    <row r="41" spans="1:21">
      <c r="A41" s="1" t="s">
        <v>105</v>
      </c>
      <c r="B41" s="2"/>
      <c r="C41" s="7" t="s">
        <v>60</v>
      </c>
      <c r="D41" s="2"/>
      <c r="E41" s="2"/>
      <c r="F41" s="2"/>
      <c r="G41" s="2"/>
      <c r="H41" s="2"/>
      <c r="I41" s="2">
        <v>6</v>
      </c>
      <c r="J41" s="2"/>
      <c r="K41" s="2"/>
      <c r="L41" s="2"/>
      <c r="M41" s="2"/>
      <c r="N41" s="2">
        <v>28</v>
      </c>
      <c r="O41" s="2"/>
      <c r="P41" s="2">
        <v>33</v>
      </c>
      <c r="Q41" s="2"/>
      <c r="R41" s="2"/>
      <c r="S41" s="2"/>
      <c r="T41" s="2"/>
      <c r="U41" s="28">
        <f t="shared" ref="U41" si="45">RANK($T42,($T$7:$T$52),0)</f>
        <v>18</v>
      </c>
    </row>
    <row r="42" spans="1:21" ht="14" thickBot="1">
      <c r="A42" s="16"/>
      <c r="B42" s="17"/>
      <c r="C42" s="18" t="s">
        <v>11</v>
      </c>
      <c r="D42" s="17"/>
      <c r="E42" s="17"/>
      <c r="F42" s="17"/>
      <c r="G42" s="17"/>
      <c r="H42" s="17"/>
      <c r="I42" s="17">
        <v>398.5</v>
      </c>
      <c r="J42" s="17"/>
      <c r="K42" s="17"/>
      <c r="L42" s="17"/>
      <c r="M42" s="17"/>
      <c r="N42" s="17">
        <v>0</v>
      </c>
      <c r="O42" s="17"/>
      <c r="P42" s="17">
        <v>0</v>
      </c>
      <c r="Q42" s="17">
        <f t="shared" ref="Q42" si="46">LARGE(D42:P42,1)</f>
        <v>398.5</v>
      </c>
      <c r="R42" s="17">
        <f t="shared" ref="R42" si="47">LARGE(D42:P42,2)</f>
        <v>0</v>
      </c>
      <c r="S42" s="17">
        <f t="shared" ref="S42" si="48">LARGE(D42:P42,3)</f>
        <v>0</v>
      </c>
      <c r="T42" s="17">
        <f t="shared" ref="T42" si="49">SUM(Q42:S42)</f>
        <v>398.5</v>
      </c>
      <c r="U42" s="29"/>
    </row>
    <row r="43" spans="1:21">
      <c r="A43" s="1" t="s">
        <v>106</v>
      </c>
      <c r="B43" s="2" t="s">
        <v>95</v>
      </c>
      <c r="C43" s="7" t="s">
        <v>60</v>
      </c>
      <c r="D43" s="2"/>
      <c r="E43" s="2"/>
      <c r="F43" s="2"/>
      <c r="G43" s="2"/>
      <c r="H43" s="2"/>
      <c r="I43" s="2">
        <v>13</v>
      </c>
      <c r="J43" s="2"/>
      <c r="K43" s="2"/>
      <c r="L43" s="2"/>
      <c r="M43" s="2"/>
      <c r="N43" s="2">
        <v>19</v>
      </c>
      <c r="O43" s="2"/>
      <c r="P43" s="2">
        <v>31</v>
      </c>
      <c r="Q43" s="2"/>
      <c r="R43" s="2"/>
      <c r="S43" s="2"/>
      <c r="T43" s="2"/>
      <c r="U43" s="28">
        <f t="shared" ref="U43" si="50">RANK($T44,($T$7:$T$52),0)</f>
        <v>11</v>
      </c>
    </row>
    <row r="44" spans="1:21" ht="14" thickBot="1">
      <c r="A44" s="16"/>
      <c r="B44" s="17"/>
      <c r="C44" s="18" t="s">
        <v>11</v>
      </c>
      <c r="D44" s="17"/>
      <c r="E44" s="17"/>
      <c r="F44" s="17"/>
      <c r="G44" s="17"/>
      <c r="H44" s="17"/>
      <c r="I44" s="17">
        <v>346.9</v>
      </c>
      <c r="J44" s="17"/>
      <c r="K44" s="17"/>
      <c r="L44" s="17"/>
      <c r="M44" s="17"/>
      <c r="N44" s="17">
        <v>550.67999999999995</v>
      </c>
      <c r="O44" s="17"/>
      <c r="P44" s="17">
        <v>0</v>
      </c>
      <c r="Q44" s="17">
        <f t="shared" ref="Q44" si="51">LARGE(D44:P44,1)</f>
        <v>550.67999999999995</v>
      </c>
      <c r="R44" s="17">
        <f t="shared" ref="R44" si="52">LARGE(D44:P44,2)</f>
        <v>346.9</v>
      </c>
      <c r="S44" s="17">
        <f t="shared" ref="S44" si="53">LARGE(D44:P44,3)</f>
        <v>0</v>
      </c>
      <c r="T44" s="17">
        <f t="shared" ref="T44" si="54">SUM(Q44:S44)</f>
        <v>897.57999999999993</v>
      </c>
      <c r="U44" s="29"/>
    </row>
    <row r="45" spans="1:21">
      <c r="A45" s="1" t="s">
        <v>107</v>
      </c>
      <c r="B45" s="2"/>
      <c r="C45" s="7" t="s">
        <v>60</v>
      </c>
      <c r="D45" s="2"/>
      <c r="E45" s="2"/>
      <c r="F45" s="2"/>
      <c r="G45" s="2"/>
      <c r="H45" s="2"/>
      <c r="I45" s="2">
        <v>25</v>
      </c>
      <c r="J45" s="2"/>
      <c r="K45" s="2"/>
      <c r="L45" s="2"/>
      <c r="M45" s="2"/>
      <c r="N45" s="2">
        <v>16</v>
      </c>
      <c r="O45" s="2"/>
      <c r="P45" s="2"/>
      <c r="Q45" s="2"/>
      <c r="R45" s="2"/>
      <c r="S45" s="2"/>
      <c r="T45" s="2"/>
      <c r="U45" s="28">
        <f>RANK($T46,($T$7:$T$52),0)</f>
        <v>12</v>
      </c>
    </row>
    <row r="46" spans="1:21" ht="14" thickBot="1">
      <c r="A46" s="16"/>
      <c r="B46" s="17"/>
      <c r="C46" s="18" t="s">
        <v>11</v>
      </c>
      <c r="D46" s="17"/>
      <c r="E46" s="17"/>
      <c r="F46" s="17"/>
      <c r="G46" s="17"/>
      <c r="H46" s="17"/>
      <c r="I46" s="17">
        <v>0</v>
      </c>
      <c r="J46" s="17"/>
      <c r="K46" s="17"/>
      <c r="L46" s="17"/>
      <c r="M46" s="17"/>
      <c r="N46" s="17">
        <v>587.83000000000004</v>
      </c>
      <c r="O46" s="17"/>
      <c r="P46" s="17">
        <v>0</v>
      </c>
      <c r="Q46" s="17">
        <f t="shared" ref="Q46" si="55">LARGE(D46:P46,1)</f>
        <v>587.83000000000004</v>
      </c>
      <c r="R46" s="17">
        <f t="shared" ref="R46" si="56">LARGE(D46:P46,2)</f>
        <v>0</v>
      </c>
      <c r="S46" s="17">
        <f t="shared" ref="S46" si="57">LARGE(D46:P46,3)</f>
        <v>0</v>
      </c>
      <c r="T46" s="17">
        <f t="shared" ref="T46" si="58">SUM(Q46:S46)</f>
        <v>587.83000000000004</v>
      </c>
      <c r="U46" s="29"/>
    </row>
    <row r="47" spans="1:21">
      <c r="A47" s="1" t="s">
        <v>108</v>
      </c>
      <c r="B47" s="2"/>
      <c r="C47" s="7" t="s">
        <v>60</v>
      </c>
      <c r="D47" s="2"/>
      <c r="E47" s="2"/>
      <c r="F47" s="2"/>
      <c r="G47" s="2"/>
      <c r="H47" s="2"/>
      <c r="I47" s="2">
        <v>27</v>
      </c>
      <c r="J47" s="2"/>
      <c r="K47" s="2"/>
      <c r="L47" s="2">
        <v>25</v>
      </c>
      <c r="M47" s="2"/>
      <c r="N47" s="2"/>
      <c r="O47" s="2"/>
      <c r="P47" s="2">
        <v>37</v>
      </c>
      <c r="Q47" s="2"/>
      <c r="R47" s="2"/>
      <c r="S47" s="2"/>
      <c r="T47" s="2"/>
      <c r="U47" s="28">
        <f t="shared" ref="U47" si="59">RANK($T48,($T$7:$T$52),0)</f>
        <v>21</v>
      </c>
    </row>
    <row r="48" spans="1:21" ht="14" thickBot="1">
      <c r="A48" s="16"/>
      <c r="B48" s="17"/>
      <c r="C48" s="18" t="s">
        <v>11</v>
      </c>
      <c r="D48" s="17"/>
      <c r="E48" s="17"/>
      <c r="F48" s="17"/>
      <c r="G48" s="17"/>
      <c r="H48" s="17"/>
      <c r="I48" s="17">
        <v>0</v>
      </c>
      <c r="J48" s="17"/>
      <c r="K48" s="17"/>
      <c r="L48" s="17">
        <v>0</v>
      </c>
      <c r="M48" s="17"/>
      <c r="N48" s="17"/>
      <c r="O48" s="17"/>
      <c r="P48" s="17">
        <v>0</v>
      </c>
      <c r="Q48" s="17">
        <f t="shared" ref="Q48" si="60">LARGE(D48:P48,1)</f>
        <v>0</v>
      </c>
      <c r="R48" s="17">
        <f t="shared" ref="R48" si="61">LARGE(D48:P48,2)</f>
        <v>0</v>
      </c>
      <c r="S48" s="17">
        <f t="shared" ref="S48" si="62">LARGE(D48:P48,3)</f>
        <v>0</v>
      </c>
      <c r="T48" s="17">
        <f t="shared" ref="T48" si="63">SUM(Q48:S48)</f>
        <v>0</v>
      </c>
      <c r="U48" s="29"/>
    </row>
    <row r="49" spans="1:21">
      <c r="A49" s="1" t="s">
        <v>109</v>
      </c>
      <c r="B49" s="2"/>
      <c r="C49" s="7" t="s">
        <v>60</v>
      </c>
      <c r="D49" s="2"/>
      <c r="E49" s="2"/>
      <c r="F49" s="2"/>
      <c r="G49" s="2"/>
      <c r="H49" s="2"/>
      <c r="I49" s="2"/>
      <c r="J49" s="2"/>
      <c r="K49" s="2"/>
      <c r="L49" s="2">
        <v>18</v>
      </c>
      <c r="M49" s="2"/>
      <c r="N49" s="2"/>
      <c r="O49" s="2"/>
      <c r="P49" s="2"/>
      <c r="Q49" s="2"/>
      <c r="R49" s="2"/>
      <c r="S49" s="2"/>
      <c r="T49" s="2"/>
      <c r="U49" s="28">
        <f t="shared" ref="U49" si="64">RANK($T50,($T$7:$T$52),0)</f>
        <v>14</v>
      </c>
    </row>
    <row r="50" spans="1:21" ht="14" thickBot="1">
      <c r="A50" s="16"/>
      <c r="B50" s="17"/>
      <c r="C50" s="18" t="s">
        <v>11</v>
      </c>
      <c r="D50" s="17"/>
      <c r="E50" s="17"/>
      <c r="F50" s="17"/>
      <c r="G50" s="17"/>
      <c r="H50" s="17"/>
      <c r="I50" s="17"/>
      <c r="J50" s="17"/>
      <c r="K50" s="17"/>
      <c r="L50" s="17">
        <v>531.83000000000004</v>
      </c>
      <c r="M50" s="17"/>
      <c r="N50" s="17">
        <v>0</v>
      </c>
      <c r="O50" s="17"/>
      <c r="P50" s="17">
        <v>0</v>
      </c>
      <c r="Q50" s="17">
        <f t="shared" ref="Q50" si="65">LARGE(D50:P50,1)</f>
        <v>531.83000000000004</v>
      </c>
      <c r="R50" s="17">
        <f t="shared" ref="R50" si="66">LARGE(D50:P50,2)</f>
        <v>0</v>
      </c>
      <c r="S50" s="17">
        <f t="shared" ref="S50" si="67">LARGE(D50:P50,3)</f>
        <v>0</v>
      </c>
      <c r="T50" s="17">
        <f t="shared" ref="T50" si="68">SUM(Q50:S50)</f>
        <v>531.83000000000004</v>
      </c>
      <c r="U50" s="29"/>
    </row>
    <row r="51" spans="1:21">
      <c r="A51" s="1" t="s">
        <v>110</v>
      </c>
      <c r="B51" s="2"/>
      <c r="C51" s="7" t="s">
        <v>60</v>
      </c>
      <c r="D51" s="2"/>
      <c r="E51" s="2"/>
      <c r="F51" s="2"/>
      <c r="G51" s="2"/>
      <c r="H51" s="2"/>
      <c r="I51" s="2">
        <v>18</v>
      </c>
      <c r="J51" s="2"/>
      <c r="K51" s="2"/>
      <c r="L51" s="2">
        <v>22</v>
      </c>
      <c r="M51" s="2"/>
      <c r="N51" s="2"/>
      <c r="O51" s="2"/>
      <c r="P51" s="2">
        <v>34</v>
      </c>
      <c r="Q51" s="2"/>
      <c r="R51" s="2"/>
      <c r="S51" s="2"/>
      <c r="T51" s="2"/>
      <c r="U51" s="28">
        <f t="shared" ref="U51" si="69">RANK($T52,($T$7:$T$52),0)</f>
        <v>20</v>
      </c>
    </row>
    <row r="52" spans="1:21" ht="14" thickBot="1">
      <c r="A52" s="16"/>
      <c r="B52" s="17"/>
      <c r="C52" s="18" t="s">
        <v>11</v>
      </c>
      <c r="D52" s="17"/>
      <c r="E52" s="17"/>
      <c r="F52" s="17"/>
      <c r="G52" s="17"/>
      <c r="H52" s="17"/>
      <c r="I52" s="17">
        <v>314.23</v>
      </c>
      <c r="J52" s="17"/>
      <c r="K52" s="17"/>
      <c r="L52" s="17">
        <v>0</v>
      </c>
      <c r="M52" s="17"/>
      <c r="N52" s="17"/>
      <c r="O52" s="17"/>
      <c r="P52" s="17">
        <v>0</v>
      </c>
      <c r="Q52" s="17">
        <f t="shared" ref="Q52" si="70">LARGE(D52:P52,1)</f>
        <v>314.23</v>
      </c>
      <c r="R52" s="17">
        <f t="shared" ref="R52" si="71">LARGE(D52:P52,2)</f>
        <v>0</v>
      </c>
      <c r="S52" s="17">
        <f t="shared" ref="S52" si="72">LARGE(D52:P52,3)</f>
        <v>0</v>
      </c>
      <c r="T52" s="17">
        <f t="shared" ref="T52" si="73">SUM(Q52:S52)</f>
        <v>314.23</v>
      </c>
      <c r="U52" s="29"/>
    </row>
  </sheetData>
  <sheetProtection password="801A" sheet="1" objects="1" scenarios="1"/>
  <sortState ref="A7:S72">
    <sortCondition descending="1" ref="S8:S72"/>
  </sortState>
  <mergeCells count="1">
    <mergeCell ref="A1:B5"/>
  </mergeCells>
  <phoneticPr fontId="3" type="noConversion"/>
  <pageMargins left="0.75" right="0.75" top="1" bottom="1" header="0.5" footer="0.5"/>
  <colBreaks count="1" manualBreakCount="1">
    <brk id="2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 HP</vt:lpstr>
      <vt:lpstr>Men HP</vt:lpstr>
    </vt:vector>
  </TitlesOfParts>
  <Manager/>
  <Company>Canadian Freestyle Ski Association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Fraser Sproule</dc:creator>
  <cp:keywords/>
  <dc:description/>
  <cp:lastModifiedBy>Marina Schranz</cp:lastModifiedBy>
  <dcterms:created xsi:type="dcterms:W3CDTF">2012-04-19T23:39:34Z</dcterms:created>
  <dcterms:modified xsi:type="dcterms:W3CDTF">2015-12-18T01:26:04Z</dcterms:modified>
  <cp:category/>
</cp:coreProperties>
</file>