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Volumes/GoogleDrive/My Drive/High Performance Program Committee/2021_FO RPA Ranking/Park &amp; Pipe/"/>
    </mc:Choice>
  </mc:AlternateContent>
  <xr:revisionPtr revIDLastSave="0" documentId="13_ncr:1_{52AF5671-D08E-2745-AF46-8C8B55037C8B}" xr6:coauthVersionLast="46" xr6:coauthVersionMax="46" xr10:uidLastSave="{00000000-0000-0000-0000-000000000000}"/>
  <bookViews>
    <workbookView xWindow="3460" yWindow="1780" windowWidth="29700" windowHeight="18560" tabRatio="1000" xr2:uid="{00000000-000D-0000-FFFF-FFFF00000000}"/>
  </bookViews>
  <sheets>
    <sheet name="RPA Caclulations" sheetId="1" r:id="rId1"/>
    <sheet name="Finish Order" sheetId="71" r:id="rId2"/>
    <sheet name="Mt. Sima Canada Cup BA" sheetId="4" r:id="rId3"/>
    <sheet name="Mt. Sima Canada Cup SS" sheetId="85" r:id="rId4"/>
    <sheet name="CF TT Day 1" sheetId="86" r:id="rId5"/>
    <sheet name="CF TT Day 2" sheetId="87" r:id="rId6"/>
    <sheet name="BVSC TT Day 1" sheetId="88" r:id="rId7"/>
    <sheet name="BVSC TT Day 2" sheetId="89" r:id="rId8"/>
    <sheet name="Beaver Groms" sheetId="90" r:id="rId9"/>
    <sheet name="Alpine Groms" sheetId="91" r:id="rId10"/>
    <sheet name="Fortune Fz" sheetId="95" r:id="rId11"/>
    <sheet name="Prov SS" sheetId="92" r:id="rId12"/>
    <sheet name="Prov HP" sheetId="93" r:id="rId13"/>
    <sheet name="MSLM SS CC" sheetId="94" r:id="rId14"/>
  </sheets>
  <definedNames>
    <definedName name="_xlnm.Print_Titles" localSheetId="0">'RPA Caclulations'!$C:$C,'RPA Caclulations'!$1:$5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71" l="1"/>
  <c r="O10" i="71"/>
  <c r="O11" i="71"/>
  <c r="O12" i="71"/>
  <c r="O13" i="71"/>
  <c r="O14" i="71"/>
  <c r="O15" i="71"/>
  <c r="O16" i="71"/>
  <c r="O17" i="71"/>
  <c r="O8" i="71"/>
  <c r="N9" i="71"/>
  <c r="N10" i="71"/>
  <c r="N11" i="71"/>
  <c r="N12" i="71"/>
  <c r="N13" i="71"/>
  <c r="N14" i="71"/>
  <c r="N15" i="71"/>
  <c r="N16" i="71"/>
  <c r="N17" i="71"/>
  <c r="N8" i="71"/>
  <c r="M9" i="71"/>
  <c r="M10" i="71"/>
  <c r="M11" i="71"/>
  <c r="M12" i="71"/>
  <c r="M13" i="71"/>
  <c r="M14" i="71"/>
  <c r="M15" i="71"/>
  <c r="M16" i="71"/>
  <c r="M17" i="71"/>
  <c r="M8" i="71"/>
  <c r="L9" i="71"/>
  <c r="L10" i="71"/>
  <c r="L11" i="71"/>
  <c r="L12" i="71"/>
  <c r="L13" i="71"/>
  <c r="L14" i="71"/>
  <c r="L15" i="71"/>
  <c r="L16" i="71"/>
  <c r="L17" i="71"/>
  <c r="L8" i="71"/>
  <c r="K9" i="71"/>
  <c r="K10" i="71"/>
  <c r="K11" i="71"/>
  <c r="K12" i="71"/>
  <c r="K13" i="71"/>
  <c r="K14" i="71"/>
  <c r="K15" i="71"/>
  <c r="K16" i="71"/>
  <c r="K17" i="71"/>
  <c r="K8" i="71"/>
  <c r="J9" i="71"/>
  <c r="J10" i="71"/>
  <c r="J11" i="71"/>
  <c r="J12" i="71"/>
  <c r="J13" i="71"/>
  <c r="J14" i="71"/>
  <c r="J15" i="71"/>
  <c r="J16" i="71"/>
  <c r="J17" i="71"/>
  <c r="J8" i="71"/>
  <c r="I9" i="71"/>
  <c r="I10" i="71"/>
  <c r="I11" i="71"/>
  <c r="I12" i="71"/>
  <c r="I13" i="71"/>
  <c r="I14" i="71"/>
  <c r="I15" i="71"/>
  <c r="I16" i="71"/>
  <c r="I17" i="71"/>
  <c r="I8" i="71"/>
  <c r="H9" i="71"/>
  <c r="H10" i="71"/>
  <c r="H11" i="71"/>
  <c r="H12" i="71"/>
  <c r="H13" i="71"/>
  <c r="H14" i="71"/>
  <c r="H15" i="71"/>
  <c r="H16" i="71"/>
  <c r="H17" i="71"/>
  <c r="H8" i="71"/>
  <c r="G9" i="71"/>
  <c r="G10" i="71"/>
  <c r="G11" i="71"/>
  <c r="G12" i="71"/>
  <c r="G13" i="71"/>
  <c r="G14" i="71"/>
  <c r="G15" i="71"/>
  <c r="G16" i="71"/>
  <c r="G17" i="71"/>
  <c r="G8" i="71"/>
  <c r="F9" i="71"/>
  <c r="F10" i="71"/>
  <c r="F11" i="71"/>
  <c r="F12" i="71"/>
  <c r="F13" i="71"/>
  <c r="F14" i="71"/>
  <c r="F15" i="71"/>
  <c r="F16" i="71"/>
  <c r="F17" i="71"/>
  <c r="F8" i="71"/>
  <c r="E9" i="71"/>
  <c r="E10" i="71"/>
  <c r="E11" i="71"/>
  <c r="E12" i="71"/>
  <c r="E13" i="71"/>
  <c r="E14" i="71"/>
  <c r="E15" i="71"/>
  <c r="E16" i="71"/>
  <c r="E17" i="71"/>
  <c r="E8" i="71"/>
  <c r="L6" i="1"/>
  <c r="M6" i="1"/>
  <c r="N6" i="1"/>
  <c r="O6" i="1"/>
  <c r="P6" i="1"/>
  <c r="Q6" i="1"/>
  <c r="R6" i="1"/>
  <c r="S6" i="1"/>
  <c r="T6" i="1"/>
  <c r="U6" i="1"/>
  <c r="V6" i="1"/>
  <c r="G6" i="1"/>
  <c r="H6" i="1"/>
  <c r="I6" i="1"/>
  <c r="J6" i="1"/>
  <c r="L7" i="1"/>
  <c r="M7" i="1"/>
  <c r="N7" i="1"/>
  <c r="O7" i="1"/>
  <c r="P7" i="1"/>
  <c r="Q7" i="1"/>
  <c r="R7" i="1"/>
  <c r="S7" i="1"/>
  <c r="T7" i="1"/>
  <c r="U7" i="1"/>
  <c r="V7" i="1"/>
  <c r="G7" i="1"/>
  <c r="H7" i="1"/>
  <c r="I7" i="1"/>
  <c r="J7" i="1"/>
  <c r="L8" i="1"/>
  <c r="M8" i="1"/>
  <c r="N8" i="1"/>
  <c r="O8" i="1"/>
  <c r="P8" i="1"/>
  <c r="Q8" i="1"/>
  <c r="R8" i="1"/>
  <c r="S8" i="1"/>
  <c r="T8" i="1"/>
  <c r="U8" i="1"/>
  <c r="V8" i="1"/>
  <c r="G8" i="1"/>
  <c r="H8" i="1"/>
  <c r="J8" i="1"/>
  <c r="C60" i="95"/>
  <c r="E60" i="95"/>
  <c r="G60" i="95"/>
  <c r="H60" i="95"/>
  <c r="C59" i="95"/>
  <c r="E59" i="95"/>
  <c r="G59" i="95"/>
  <c r="H59" i="95"/>
  <c r="C58" i="95"/>
  <c r="E58" i="95"/>
  <c r="G58" i="95"/>
  <c r="H58" i="95"/>
  <c r="C57" i="95"/>
  <c r="E57" i="95"/>
  <c r="G57" i="95"/>
  <c r="H57" i="95"/>
  <c r="C56" i="95"/>
  <c r="E56" i="95"/>
  <c r="G56" i="95"/>
  <c r="H56" i="95"/>
  <c r="C55" i="95"/>
  <c r="E55" i="95"/>
  <c r="G55" i="95"/>
  <c r="H55" i="95"/>
  <c r="C54" i="95"/>
  <c r="E54" i="95"/>
  <c r="G54" i="95"/>
  <c r="H54" i="95"/>
  <c r="C53" i="95"/>
  <c r="E53" i="95"/>
  <c r="G53" i="95"/>
  <c r="H53" i="95"/>
  <c r="C52" i="95"/>
  <c r="E52" i="95"/>
  <c r="G52" i="95"/>
  <c r="H52" i="95"/>
  <c r="C51" i="95"/>
  <c r="E51" i="95"/>
  <c r="G51" i="95"/>
  <c r="H51" i="95"/>
  <c r="C50" i="95"/>
  <c r="E50" i="95"/>
  <c r="G50" i="95"/>
  <c r="H50" i="95"/>
  <c r="C49" i="95"/>
  <c r="E49" i="95"/>
  <c r="G49" i="95"/>
  <c r="H49" i="95"/>
  <c r="C48" i="95"/>
  <c r="E48" i="95"/>
  <c r="G48" i="95"/>
  <c r="H48" i="95"/>
  <c r="C47" i="95"/>
  <c r="E47" i="95"/>
  <c r="G47" i="95"/>
  <c r="H47" i="95"/>
  <c r="C46" i="95"/>
  <c r="E46" i="95"/>
  <c r="G46" i="95"/>
  <c r="H46" i="95"/>
  <c r="C45" i="95"/>
  <c r="E45" i="95"/>
  <c r="G45" i="95"/>
  <c r="H45" i="95"/>
  <c r="C44" i="95"/>
  <c r="E44" i="95"/>
  <c r="G44" i="95"/>
  <c r="H44" i="95"/>
  <c r="C43" i="95"/>
  <c r="E43" i="95"/>
  <c r="G43" i="95"/>
  <c r="H43" i="95"/>
  <c r="C42" i="95"/>
  <c r="E42" i="95"/>
  <c r="G42" i="95"/>
  <c r="H42" i="95"/>
  <c r="C41" i="95"/>
  <c r="E41" i="95"/>
  <c r="G41" i="95"/>
  <c r="H41" i="95"/>
  <c r="C40" i="95"/>
  <c r="E40" i="95"/>
  <c r="G40" i="95"/>
  <c r="H40" i="95"/>
  <c r="C39" i="95"/>
  <c r="E39" i="95"/>
  <c r="G39" i="95"/>
  <c r="H39" i="95"/>
  <c r="C38" i="95"/>
  <c r="E38" i="95"/>
  <c r="G38" i="95"/>
  <c r="H38" i="95"/>
  <c r="C37" i="95"/>
  <c r="E37" i="95"/>
  <c r="G37" i="95"/>
  <c r="H37" i="95"/>
  <c r="C36" i="95"/>
  <c r="E36" i="95"/>
  <c r="G36" i="95"/>
  <c r="H36" i="95"/>
  <c r="C35" i="95"/>
  <c r="E35" i="95"/>
  <c r="G35" i="95"/>
  <c r="H35" i="95"/>
  <c r="C34" i="95"/>
  <c r="E34" i="95"/>
  <c r="G34" i="95"/>
  <c r="H34" i="95"/>
  <c r="C33" i="95"/>
  <c r="E33" i="95"/>
  <c r="G33" i="95"/>
  <c r="H33" i="95"/>
  <c r="C32" i="95"/>
  <c r="E32" i="95"/>
  <c r="G32" i="95"/>
  <c r="H32" i="95"/>
  <c r="C31" i="95"/>
  <c r="E31" i="95"/>
  <c r="G31" i="95"/>
  <c r="H31" i="95"/>
  <c r="C30" i="95"/>
  <c r="E30" i="95"/>
  <c r="G30" i="95"/>
  <c r="H30" i="95"/>
  <c r="C29" i="95"/>
  <c r="E29" i="95"/>
  <c r="G29" i="95"/>
  <c r="H29" i="95"/>
  <c r="C28" i="95"/>
  <c r="E28" i="95"/>
  <c r="G28" i="95"/>
  <c r="H28" i="95"/>
  <c r="C27" i="95"/>
  <c r="E27" i="95"/>
  <c r="G27" i="95"/>
  <c r="H27" i="95"/>
  <c r="C26" i="95"/>
  <c r="E26" i="95"/>
  <c r="G26" i="95"/>
  <c r="H26" i="95"/>
  <c r="C25" i="95"/>
  <c r="E25" i="95"/>
  <c r="G25" i="95"/>
  <c r="H25" i="95"/>
  <c r="C24" i="95"/>
  <c r="E24" i="95"/>
  <c r="G24" i="95"/>
  <c r="H24" i="95"/>
  <c r="C23" i="95"/>
  <c r="E23" i="95"/>
  <c r="G23" i="95"/>
  <c r="H23" i="95"/>
  <c r="C22" i="95"/>
  <c r="E22" i="95"/>
  <c r="G22" i="95"/>
  <c r="H22" i="95"/>
  <c r="C21" i="95"/>
  <c r="E21" i="95"/>
  <c r="G21" i="95"/>
  <c r="H21" i="95"/>
  <c r="C20" i="95"/>
  <c r="E20" i="95"/>
  <c r="G20" i="95"/>
  <c r="H20" i="95"/>
  <c r="C19" i="95"/>
  <c r="E19" i="95"/>
  <c r="G19" i="95"/>
  <c r="H19" i="95"/>
  <c r="C18" i="95"/>
  <c r="E18" i="95"/>
  <c r="G18" i="95"/>
  <c r="H18" i="95"/>
  <c r="C17" i="95"/>
  <c r="E17" i="95"/>
  <c r="G17" i="95"/>
  <c r="H17" i="95"/>
  <c r="G17" i="94"/>
  <c r="H17" i="94"/>
  <c r="O7" i="71"/>
  <c r="C17" i="94"/>
  <c r="E17" i="94"/>
  <c r="N7" i="71"/>
  <c r="M7" i="71"/>
  <c r="G19" i="93"/>
  <c r="H19" i="93"/>
  <c r="E19" i="93"/>
  <c r="C19" i="93"/>
  <c r="H18" i="93"/>
  <c r="G18" i="93"/>
  <c r="E18" i="93"/>
  <c r="C18" i="93"/>
  <c r="G17" i="93"/>
  <c r="H17" i="93"/>
  <c r="E17" i="93"/>
  <c r="C17" i="93"/>
  <c r="G19" i="92"/>
  <c r="H19" i="92"/>
  <c r="E19" i="92"/>
  <c r="C19" i="92"/>
  <c r="G18" i="92"/>
  <c r="H18" i="92"/>
  <c r="E18" i="92"/>
  <c r="C18" i="92"/>
  <c r="G17" i="92"/>
  <c r="H17" i="92"/>
  <c r="E17" i="92"/>
  <c r="C17" i="92"/>
  <c r="G19" i="90"/>
  <c r="H19" i="90"/>
  <c r="G20" i="90"/>
  <c r="H20" i="90"/>
  <c r="G18" i="90"/>
  <c r="H18" i="90"/>
  <c r="L7" i="71"/>
  <c r="K7" i="71"/>
  <c r="J7" i="71"/>
  <c r="I7" i="71"/>
  <c r="G17" i="90"/>
  <c r="H17" i="90"/>
  <c r="C20" i="91"/>
  <c r="E20" i="91"/>
  <c r="G20" i="91"/>
  <c r="H20" i="91"/>
  <c r="C19" i="91"/>
  <c r="E19" i="91"/>
  <c r="G19" i="91"/>
  <c r="H19" i="91"/>
  <c r="C18" i="91"/>
  <c r="E18" i="91"/>
  <c r="G18" i="91"/>
  <c r="H18" i="91"/>
  <c r="C17" i="91"/>
  <c r="E17" i="91"/>
  <c r="G17" i="91"/>
  <c r="H17" i="91"/>
  <c r="C20" i="90"/>
  <c r="E20" i="90"/>
  <c r="C19" i="90"/>
  <c r="E19" i="90"/>
  <c r="C18" i="90"/>
  <c r="E18" i="90"/>
  <c r="C17" i="90"/>
  <c r="E17" i="90"/>
  <c r="G17" i="89"/>
  <c r="H17" i="89"/>
  <c r="G18" i="89"/>
  <c r="H18" i="89"/>
  <c r="G19" i="89"/>
  <c r="H19" i="89"/>
  <c r="G20" i="89"/>
  <c r="H20" i="89"/>
  <c r="C20" i="89"/>
  <c r="E20" i="89"/>
  <c r="C21" i="88"/>
  <c r="E21" i="88"/>
  <c r="G21" i="88"/>
  <c r="H21" i="88"/>
  <c r="G19" i="88"/>
  <c r="H19" i="88"/>
  <c r="G17" i="88"/>
  <c r="H17" i="88"/>
  <c r="G18" i="88"/>
  <c r="H18" i="88"/>
  <c r="G20" i="88"/>
  <c r="H20" i="88"/>
  <c r="C19" i="89"/>
  <c r="E19" i="89"/>
  <c r="C18" i="89"/>
  <c r="E18" i="89"/>
  <c r="C17" i="89"/>
  <c r="E17" i="89"/>
  <c r="C18" i="88"/>
  <c r="E18" i="88"/>
  <c r="C19" i="88"/>
  <c r="E19" i="88"/>
  <c r="C20" i="88"/>
  <c r="E20" i="88"/>
  <c r="C17" i="88"/>
  <c r="E17" i="88"/>
  <c r="G17" i="87"/>
  <c r="H17" i="87"/>
  <c r="G18" i="87"/>
  <c r="C18" i="87"/>
  <c r="E18" i="87"/>
  <c r="H18" i="87"/>
  <c r="C18" i="86"/>
  <c r="E18" i="86"/>
  <c r="H18" i="86"/>
  <c r="G18" i="86"/>
  <c r="H7" i="71"/>
  <c r="G7" i="71"/>
  <c r="C17" i="86"/>
  <c r="G17" i="86"/>
  <c r="H17" i="86"/>
  <c r="C17" i="87"/>
  <c r="E17" i="87"/>
  <c r="E17" i="86"/>
  <c r="G17" i="4"/>
  <c r="C17" i="4"/>
  <c r="E17" i="4"/>
  <c r="H17" i="4"/>
  <c r="G17" i="85"/>
  <c r="C17" i="85"/>
  <c r="E17" i="85"/>
  <c r="H17" i="85"/>
  <c r="C18" i="4"/>
  <c r="E18" i="4"/>
  <c r="G18" i="4"/>
  <c r="H18" i="4"/>
  <c r="C24" i="4"/>
  <c r="E24" i="4"/>
  <c r="G24" i="4"/>
  <c r="H24" i="4"/>
  <c r="C22" i="4"/>
  <c r="E22" i="4"/>
  <c r="G22" i="4"/>
  <c r="H22" i="4"/>
  <c r="C19" i="4"/>
  <c r="E19" i="4"/>
  <c r="G19" i="4"/>
  <c r="H19" i="4"/>
  <c r="C20" i="4"/>
  <c r="E20" i="4"/>
  <c r="G20" i="4"/>
  <c r="H20" i="4"/>
  <c r="C21" i="4"/>
  <c r="E21" i="4"/>
  <c r="G21" i="4"/>
  <c r="H21" i="4"/>
  <c r="C25" i="4"/>
  <c r="E25" i="4"/>
  <c r="G25" i="4"/>
  <c r="H25" i="4"/>
  <c r="C26" i="4"/>
  <c r="E26" i="4"/>
  <c r="G26" i="4"/>
  <c r="H26" i="4"/>
  <c r="C23" i="4"/>
  <c r="E23" i="4"/>
  <c r="G23" i="4"/>
  <c r="H23" i="4"/>
  <c r="C27" i="4"/>
  <c r="E27" i="4"/>
  <c r="G27" i="4"/>
  <c r="H27" i="4"/>
  <c r="F7" i="71"/>
  <c r="E7" i="7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C58" i="4"/>
  <c r="C57" i="4"/>
  <c r="H57" i="4"/>
  <c r="C56" i="4"/>
  <c r="H56" i="4"/>
  <c r="C55" i="4"/>
  <c r="C54" i="4"/>
  <c r="C53" i="4"/>
  <c r="H53" i="4"/>
  <c r="C52" i="4"/>
  <c r="H52" i="4"/>
  <c r="C51" i="4"/>
  <c r="C50" i="4"/>
  <c r="C49" i="4"/>
  <c r="H49" i="4"/>
  <c r="C48" i="4"/>
  <c r="H48" i="4"/>
  <c r="C47" i="4"/>
  <c r="C46" i="4"/>
  <c r="C45" i="4"/>
  <c r="H45" i="4"/>
  <c r="C44" i="4"/>
  <c r="H44" i="4"/>
  <c r="C43" i="4"/>
  <c r="C42" i="4"/>
  <c r="C41" i="4"/>
  <c r="H41" i="4"/>
  <c r="C40" i="4"/>
  <c r="H40" i="4"/>
  <c r="C39" i="4"/>
  <c r="C38" i="4"/>
  <c r="C37" i="4"/>
  <c r="H37" i="4"/>
  <c r="C36" i="4"/>
  <c r="H36" i="4"/>
  <c r="C35" i="4"/>
  <c r="C34" i="4"/>
  <c r="C33" i="4"/>
  <c r="H33" i="4"/>
  <c r="C32" i="4"/>
  <c r="H32" i="4"/>
  <c r="C31" i="4"/>
  <c r="C30" i="4"/>
  <c r="C29" i="4"/>
  <c r="H29" i="4"/>
  <c r="C28" i="4"/>
  <c r="H28" i="4"/>
  <c r="H58" i="4"/>
  <c r="H55" i="4"/>
  <c r="H54" i="4"/>
  <c r="H51" i="4"/>
  <c r="H50" i="4"/>
  <c r="H47" i="4"/>
  <c r="H46" i="4"/>
  <c r="H43" i="4"/>
  <c r="H42" i="4"/>
  <c r="H39" i="4"/>
  <c r="H38" i="4"/>
  <c r="H35" i="4"/>
  <c r="H34" i="4"/>
  <c r="H31" i="4"/>
  <c r="H30" i="4"/>
  <c r="D15" i="71"/>
  <c r="D16" i="71"/>
  <c r="D17" i="71"/>
  <c r="D12" i="71"/>
  <c r="D11" i="71"/>
  <c r="D8" i="71"/>
  <c r="F7" i="1"/>
  <c r="E7" i="1"/>
  <c r="D10" i="71"/>
  <c r="F8" i="1"/>
  <c r="E8" i="1"/>
  <c r="D13" i="71"/>
  <c r="D14" i="71"/>
  <c r="F6" i="1"/>
  <c r="E6" i="1"/>
  <c r="D9" i="71"/>
</calcChain>
</file>

<file path=xl/sharedStrings.xml><?xml version="1.0" encoding="utf-8"?>
<sst xmlns="http://schemas.openxmlformats.org/spreadsheetml/2006/main" count="570" uniqueCount="136">
  <si>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</si>
  <si>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</si>
  <si>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</si>
  <si>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</si>
  <si>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</si>
  <si>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</si>
  <si>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</si>
  <si>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</si>
  <si>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</si>
  <si>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</si>
  <si>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</si>
  <si>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</si>
  <si>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</si>
  <si>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</si>
  <si>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</si>
  <si>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</si>
  <si>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</si>
  <si>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</si>
  <si>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</si>
  <si>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</si>
  <si>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</si>
  <si>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</si>
  <si>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</si>
  <si>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</si>
  <si>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</si>
  <si>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</si>
  <si>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</si>
  <si>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</si>
  <si>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</si>
  <si>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</si>
  <si>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</si>
  <si>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</si>
  <si>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</si>
  <si>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</si>
  <si>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</si>
  <si>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</si>
  <si>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</si>
  <si>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</si>
  <si>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Yukon</t>
  </si>
  <si>
    <t>SS</t>
  </si>
  <si>
    <t>FREESTYLE  ONTARIO</t>
  </si>
  <si>
    <t xml:space="preserve">FREESTYLE ONTARIO </t>
  </si>
  <si>
    <t>2018 RPA RANKINGS</t>
  </si>
  <si>
    <t>Female</t>
  </si>
  <si>
    <t>MT SIAMA</t>
  </si>
  <si>
    <t>BA</t>
  </si>
  <si>
    <t>Canada Cup</t>
  </si>
  <si>
    <t>WILLMOTT Elyssa</t>
  </si>
  <si>
    <t>U16</t>
  </si>
  <si>
    <t>Agenda (OPPA)</t>
  </si>
  <si>
    <t>F</t>
  </si>
  <si>
    <t>Camp Fortune Timber Tour</t>
  </si>
  <si>
    <t>Camp Fortune</t>
  </si>
  <si>
    <t>Camp F Timber Tour</t>
  </si>
  <si>
    <t>DALKNER Kayleigh</t>
  </si>
  <si>
    <t>REBANE Kaia</t>
  </si>
  <si>
    <t>AGENDA</t>
  </si>
  <si>
    <t>U14</t>
  </si>
  <si>
    <t>FORTUNE</t>
  </si>
  <si>
    <t>Beaver Valley Timber Tour</t>
  </si>
  <si>
    <t>Beaver Valley</t>
  </si>
  <si>
    <t>BVSC</t>
  </si>
  <si>
    <t>ZELAZNY Sophia</t>
  </si>
  <si>
    <t>MSLM</t>
  </si>
  <si>
    <t>U10</t>
  </si>
  <si>
    <t>BECKETT Mackenzie</t>
  </si>
  <si>
    <t>EVOLUTION</t>
  </si>
  <si>
    <t>BECKETT Chloe</t>
  </si>
  <si>
    <t>PEAKS</t>
  </si>
  <si>
    <t>Beaver Valley Groms</t>
  </si>
  <si>
    <t>TBD</t>
  </si>
  <si>
    <t>Beaver Groms</t>
  </si>
  <si>
    <t>Alpine Groms</t>
  </si>
  <si>
    <t>Alpine</t>
  </si>
  <si>
    <t>NATVIK Ariana</t>
  </si>
  <si>
    <t>u10</t>
  </si>
  <si>
    <t>BOLER</t>
  </si>
  <si>
    <t>SMITH Amelia</t>
  </si>
  <si>
    <t>u12</t>
  </si>
  <si>
    <t>BLUE</t>
  </si>
  <si>
    <t>GILBERT Hannah</t>
  </si>
  <si>
    <t>u14</t>
  </si>
  <si>
    <t xml:space="preserve">Provincial </t>
  </si>
  <si>
    <t>Provincials</t>
  </si>
  <si>
    <t>BOLTON Charlotte</t>
  </si>
  <si>
    <t>HP</t>
  </si>
  <si>
    <t>Prv</t>
  </si>
  <si>
    <t>MSLM CC</t>
  </si>
  <si>
    <t>2021 FO Park &amp; Pipe RPA Rankings</t>
  </si>
  <si>
    <t>Fortune Fz</t>
  </si>
  <si>
    <t>MO</t>
  </si>
  <si>
    <t>M</t>
  </si>
  <si>
    <t>Abid Adel</t>
  </si>
  <si>
    <t>brancatelli Alessandro</t>
  </si>
  <si>
    <t>Thibault Antoine</t>
  </si>
  <si>
    <t>LaFeur Ashton</t>
  </si>
  <si>
    <t>Tremblay Cardiff</t>
  </si>
  <si>
    <t>Carrier Charles</t>
  </si>
  <si>
    <t>Miller Colin</t>
  </si>
  <si>
    <t>Connor Colin</t>
  </si>
  <si>
    <t>Vespa Dante</t>
  </si>
  <si>
    <t>McManus Darren</t>
  </si>
  <si>
    <t>Lavoie Elie</t>
  </si>
  <si>
    <t>Skafel Emmett</t>
  </si>
  <si>
    <t>Cozannet Etienne</t>
  </si>
  <si>
    <t>Rucnicki Evan</t>
  </si>
  <si>
    <t>Ingram Ewan</t>
  </si>
  <si>
    <t>Lupien Felix</t>
  </si>
  <si>
    <t>Tremblay Fynn</t>
  </si>
  <si>
    <t>Grainger Gavin</t>
  </si>
  <si>
    <t>McManus Gavin</t>
  </si>
  <si>
    <t>Steen Hunter</t>
  </si>
  <si>
    <t>Poirre-Huppe Jeremy</t>
  </si>
  <si>
    <t>Mead Jonathan</t>
  </si>
  <si>
    <t>Golem Jonathon</t>
  </si>
  <si>
    <t>Kunsken Arjona Joshua</t>
  </si>
  <si>
    <t>Ruszczynski Konrad</t>
  </si>
  <si>
    <t>Gammon Liam</t>
  </si>
  <si>
    <t>Sloan Lochlyn</t>
  </si>
  <si>
    <t>Loan Batianu Luca</t>
  </si>
  <si>
    <t>Moraru Luca</t>
  </si>
  <si>
    <t>Reilly Roe Malcolm</t>
  </si>
  <si>
    <t>Stewart Martin</t>
  </si>
  <si>
    <t>Banville Carriere Olivier</t>
  </si>
  <si>
    <t>Gladish Oscar</t>
  </si>
  <si>
    <t>Skafel Owen</t>
  </si>
  <si>
    <t>Malisani  Quentin</t>
  </si>
  <si>
    <t>Itskovich Raphael</t>
  </si>
  <si>
    <t>Ingram Reed</t>
  </si>
  <si>
    <t>Cheben Samuel</t>
  </si>
  <si>
    <t>Arrieta Geagea Sebastian</t>
  </si>
  <si>
    <t>Lemieux-Latulippe Simon</t>
  </si>
  <si>
    <t>Durepos Tao</t>
  </si>
  <si>
    <t>Dufour-Joly Thomas</t>
  </si>
  <si>
    <t>Ball Travis</t>
  </si>
  <si>
    <t>Black 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</si>
</sst>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18" x14ac:knownFonts="1">
    <font>
      <sz val="11"/>
      <color indexed="8"/>
      <name val="Helvetica Neue"/>
    </font>
    <font>
      <sz val="8"/>
      <name val="Helvetica Neue"/>
      <family val="2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  <family val="2"/>
    </font>
    <font>
      <u/>
      <sz val="11"/>
      <color theme="11"/>
      <name val="Helvetica Neue"/>
      <family val="2"/>
    </font>
    <font>
      <sz val="8"/>
      <color indexed="8"/>
      <name val="Helvetica Neue"/>
      <family val="2"/>
    </font>
    <font>
      <sz val="8"/>
      <color indexed="8"/>
      <name val="Helvetica"/>
      <family val="2"/>
    </font>
    <font>
      <sz val="8"/>
      <color rgb="FFFF0000"/>
      <name val="Tahoma"/>
      <family val="2"/>
    </font>
    <font>
      <b/>
      <sz val="8"/>
      <color indexed="8"/>
      <name val="Tahoma"/>
      <family val="2"/>
    </font>
    <font>
      <sz val="11"/>
      <color indexed="8"/>
      <name val="Helvetica Neue"/>
      <family val="2"/>
    </font>
  </fonts>
  <fills count="1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AFBFD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39997558519241921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CDCDCD"/>
      </right>
      <top style="thin">
        <color auto="1"/>
      </top>
      <bottom style="thin">
        <color indexed="64"/>
      </bottom>
      <diagonal/>
    </border>
    <border>
      <left/>
      <right style="thin">
        <color rgb="FFCDCDCD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rgb="FFCDCDCD"/>
      </bottom>
      <diagonal/>
    </border>
    <border>
      <left style="thin">
        <color auto="1"/>
      </left>
      <right style="thin">
        <color rgb="FFCDCDCD"/>
      </right>
      <top/>
      <bottom style="thin">
        <color auto="1"/>
      </bottom>
      <diagonal/>
    </border>
    <border>
      <left style="thin">
        <color auto="1"/>
      </left>
      <right style="thin">
        <color rgb="FFCDCDCD"/>
      </right>
      <top style="thin">
        <color rgb="FFCDCDCD"/>
      </top>
      <bottom style="thin">
        <color auto="1"/>
      </bottom>
      <diagonal/>
    </border>
    <border>
      <left/>
      <right style="thin">
        <color auto="1"/>
      </right>
      <top style="thin">
        <color rgb="FFCDCDCD"/>
      </top>
      <bottom style="thin">
        <color indexed="64"/>
      </bottom>
      <diagonal/>
    </border>
  </borders>
  <cellStyleXfs count="1186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7" fillId="0" borderId="0" applyNumberFormat="0" applyFill="0" applyBorder="0" applyProtection="0">
      <alignment vertical="top"/>
    </xf>
  </cellStyleXfs>
  <cellXfs count="181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19" xfId="0" applyFont="1" applyFill="1" applyBorder="1" applyAlignment="1">
      <alignment horizontal="left"/>
    </xf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0" fontId="8" fillId="10" borderId="19" xfId="0" applyFont="1" applyFill="1" applyBorder="1" applyAlignment="1"/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11" borderId="9" xfId="0" applyNumberFormat="1" applyFont="1" applyFill="1" applyBorder="1" applyAlignment="1">
      <alignment horizontal="right"/>
    </xf>
    <xf numFmtId="0" fontId="14" fillId="11" borderId="9" xfId="0" applyFont="1" applyFill="1" applyBorder="1" applyAlignment="1"/>
    <xf numFmtId="0" fontId="14" fillId="11" borderId="0" xfId="0" applyFont="1" applyFill="1" applyAlignment="1"/>
    <xf numFmtId="1" fontId="2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" fontId="2" fillId="4" borderId="0" xfId="0" applyNumberFormat="1" applyFont="1" applyFill="1" applyAlignment="1"/>
    <xf numFmtId="0" fontId="6" fillId="5" borderId="9" xfId="0" applyFont="1" applyFill="1" applyBorder="1" applyAlignment="1">
      <alignment horizontal="center" wrapText="1"/>
    </xf>
    <xf numFmtId="16" fontId="6" fillId="5" borderId="9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wrapText="1"/>
    </xf>
    <xf numFmtId="1" fontId="2" fillId="5" borderId="14" xfId="0" applyNumberFormat="1" applyFont="1" applyFill="1" applyBorder="1" applyAlignment="1"/>
    <xf numFmtId="1" fontId="2" fillId="5" borderId="13" xfId="0" applyNumberFormat="1" applyFont="1" applyFill="1" applyBorder="1" applyAlignment="1"/>
    <xf numFmtId="1" fontId="15" fillId="2" borderId="9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2" fontId="8" fillId="3" borderId="21" xfId="0" applyNumberFormat="1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1" fontId="2" fillId="2" borderId="8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2" fontId="8" fillId="12" borderId="20" xfId="0" applyNumberFormat="1" applyFont="1" applyFill="1" applyBorder="1" applyAlignment="1">
      <alignment horizontal="center"/>
    </xf>
    <xf numFmtId="2" fontId="8" fillId="13" borderId="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1" fontId="2" fillId="0" borderId="3" xfId="0" applyNumberFormat="1" applyFont="1" applyBorder="1" applyAlignment="1"/>
    <xf numFmtId="0" fontId="6" fillId="0" borderId="12" xfId="0" applyFont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0" fillId="0" borderId="8" xfId="0" applyBorder="1" applyAlignment="1"/>
    <xf numFmtId="0" fontId="16" fillId="5" borderId="0" xfId="0" applyFont="1" applyFill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7" fillId="0" borderId="0" xfId="0" applyFont="1" applyAlignment="1"/>
    <xf numFmtId="0" fontId="0" fillId="0" borderId="0" xfId="0" applyAlignment="1">
      <alignment horizontal="center"/>
    </xf>
    <xf numFmtId="0" fontId="3" fillId="3" borderId="0" xfId="1185" applyFont="1" applyFill="1" applyAlignment="1">
      <alignment horizontal="center"/>
    </xf>
    <xf numFmtId="0" fontId="17" fillId="0" borderId="0" xfId="1185" applyAlignment="1"/>
    <xf numFmtId="1" fontId="3" fillId="3" borderId="0" xfId="1185" applyNumberFormat="1" applyFont="1" applyFill="1" applyAlignment="1">
      <alignment horizontal="left"/>
    </xf>
    <xf numFmtId="0" fontId="3" fillId="3" borderId="8" xfId="1185" applyFont="1" applyFill="1" applyBorder="1" applyAlignment="1">
      <alignment horizontal="left"/>
    </xf>
    <xf numFmtId="0" fontId="3" fillId="3" borderId="0" xfId="1185" applyFont="1" applyFill="1" applyAlignment="1">
      <alignment horizontal="left"/>
    </xf>
    <xf numFmtId="0" fontId="3" fillId="3" borderId="8" xfId="1185" applyFont="1" applyFill="1" applyBorder="1" applyAlignment="1">
      <alignment horizontal="center"/>
    </xf>
    <xf numFmtId="1" fontId="10" fillId="0" borderId="0" xfId="1185" applyNumberFormat="1" applyFont="1" applyAlignment="1">
      <alignment horizontal="left"/>
    </xf>
    <xf numFmtId="0" fontId="8" fillId="0" borderId="0" xfId="1185" applyFont="1" applyAlignment="1">
      <alignment horizontal="center"/>
    </xf>
    <xf numFmtId="1" fontId="8" fillId="0" borderId="1" xfId="1185" applyNumberFormat="1" applyFont="1" applyBorder="1" applyAlignment="1">
      <alignment horizontal="left"/>
    </xf>
    <xf numFmtId="1" fontId="8" fillId="0" borderId="2" xfId="1185" applyNumberFormat="1" applyFont="1" applyBorder="1" applyAlignment="1">
      <alignment horizontal="left"/>
    </xf>
    <xf numFmtId="1" fontId="8" fillId="0" borderId="3" xfId="1185" applyNumberFormat="1" applyFont="1" applyBorder="1" applyAlignment="1">
      <alignment horizontal="left"/>
    </xf>
    <xf numFmtId="49" fontId="8" fillId="6" borderId="2" xfId="1185" applyNumberFormat="1" applyFont="1" applyFill="1" applyBorder="1" applyAlignment="1">
      <alignment horizontal="center" wrapText="1"/>
    </xf>
    <xf numFmtId="0" fontId="3" fillId="3" borderId="13" xfId="1185" applyFont="1" applyFill="1" applyBorder="1" applyAlignment="1">
      <alignment horizontal="center"/>
    </xf>
    <xf numFmtId="9" fontId="8" fillId="6" borderId="4" xfId="1185" applyNumberFormat="1" applyFont="1" applyFill="1" applyBorder="1" applyAlignment="1">
      <alignment horizontal="center"/>
    </xf>
    <xf numFmtId="0" fontId="3" fillId="0" borderId="5" xfId="1185" applyFont="1" applyBorder="1" applyAlignment="1">
      <alignment horizontal="center"/>
    </xf>
    <xf numFmtId="9" fontId="8" fillId="6" borderId="0" xfId="1185" applyNumberFormat="1" applyFont="1" applyFill="1" applyAlignment="1">
      <alignment horizontal="center"/>
    </xf>
    <xf numFmtId="49" fontId="8" fillId="6" borderId="5" xfId="1185" applyNumberFormat="1" applyFont="1" applyFill="1" applyBorder="1" applyAlignment="1">
      <alignment horizontal="center" wrapText="1"/>
    </xf>
    <xf numFmtId="0" fontId="3" fillId="6" borderId="5" xfId="1185" applyFont="1" applyFill="1" applyBorder="1" applyAlignment="1">
      <alignment horizontal="center"/>
    </xf>
    <xf numFmtId="2" fontId="8" fillId="6" borderId="6" xfId="1185" applyNumberFormat="1" applyFont="1" applyFill="1" applyBorder="1" applyAlignment="1">
      <alignment horizontal="center"/>
    </xf>
    <xf numFmtId="0" fontId="3" fillId="0" borderId="7" xfId="1185" applyFont="1" applyBorder="1" applyAlignment="1">
      <alignment horizontal="center"/>
    </xf>
    <xf numFmtId="2" fontId="8" fillId="6" borderId="8" xfId="1185" applyNumberFormat="1" applyFont="1" applyFill="1" applyBorder="1" applyAlignment="1">
      <alignment horizontal="center"/>
    </xf>
    <xf numFmtId="1" fontId="8" fillId="6" borderId="12" xfId="1185" applyNumberFormat="1" applyFont="1" applyFill="1" applyBorder="1" applyAlignment="1">
      <alignment horizontal="center"/>
    </xf>
    <xf numFmtId="1" fontId="8" fillId="6" borderId="7" xfId="1185" applyNumberFormat="1" applyFont="1" applyFill="1" applyBorder="1" applyAlignment="1">
      <alignment horizontal="center"/>
    </xf>
    <xf numFmtId="49" fontId="8" fillId="6" borderId="7" xfId="1185" applyNumberFormat="1" applyFont="1" applyFill="1" applyBorder="1" applyAlignment="1">
      <alignment horizontal="center" wrapText="1"/>
    </xf>
    <xf numFmtId="1" fontId="3" fillId="6" borderId="7" xfId="1185" applyNumberFormat="1" applyFont="1" applyFill="1" applyBorder="1" applyAlignment="1">
      <alignment horizontal="center"/>
    </xf>
    <xf numFmtId="0" fontId="14" fillId="11" borderId="9" xfId="1185" applyFont="1" applyFill="1" applyBorder="1" applyAlignment="1"/>
    <xf numFmtId="2" fontId="8" fillId="3" borderId="15" xfId="1185" applyNumberFormat="1" applyFont="1" applyFill="1" applyBorder="1" applyAlignment="1">
      <alignment horizontal="center"/>
    </xf>
    <xf numFmtId="1" fontId="8" fillId="3" borderId="16" xfId="1185" applyNumberFormat="1" applyFont="1" applyFill="1" applyBorder="1" applyAlignment="1">
      <alignment horizontal="center"/>
    </xf>
    <xf numFmtId="2" fontId="8" fillId="3" borderId="17" xfId="1185" applyNumberFormat="1" applyFont="1" applyFill="1" applyBorder="1" applyAlignment="1">
      <alignment horizontal="center"/>
    </xf>
    <xf numFmtId="1" fontId="8" fillId="7" borderId="18" xfId="1185" applyNumberFormat="1" applyFont="1" applyFill="1" applyBorder="1" applyAlignment="1">
      <alignment horizontal="center"/>
    </xf>
    <xf numFmtId="0" fontId="8" fillId="0" borderId="12" xfId="1185" applyFont="1" applyBorder="1" applyAlignment="1">
      <alignment horizontal="center"/>
    </xf>
    <xf numFmtId="2" fontId="8" fillId="3" borderId="22" xfId="1185" applyNumberFormat="1" applyFont="1" applyFill="1" applyBorder="1" applyAlignment="1">
      <alignment horizontal="center"/>
    </xf>
    <xf numFmtId="2" fontId="8" fillId="3" borderId="23" xfId="1185" applyNumberFormat="1" applyFont="1" applyFill="1" applyBorder="1" applyAlignment="1">
      <alignment horizontal="center"/>
    </xf>
    <xf numFmtId="1" fontId="8" fillId="3" borderId="7" xfId="1185" applyNumberFormat="1" applyFont="1" applyFill="1" applyBorder="1" applyAlignment="1">
      <alignment horizontal="center"/>
    </xf>
    <xf numFmtId="2" fontId="8" fillId="3" borderId="24" xfId="1185" applyNumberFormat="1" applyFont="1" applyFill="1" applyBorder="1" applyAlignment="1">
      <alignment horizontal="center"/>
    </xf>
    <xf numFmtId="1" fontId="8" fillId="3" borderId="25" xfId="1185" applyNumberFormat="1" applyFont="1" applyFill="1" applyBorder="1" applyAlignment="1">
      <alignment horizontal="center"/>
    </xf>
    <xf numFmtId="1" fontId="8" fillId="7" borderId="8" xfId="1185" applyNumberFormat="1" applyFont="1" applyFill="1" applyBorder="1" applyAlignment="1">
      <alignment horizontal="center"/>
    </xf>
    <xf numFmtId="0" fontId="13" fillId="0" borderId="0" xfId="1185" applyFont="1" applyAlignment="1"/>
    <xf numFmtId="1" fontId="2" fillId="0" borderId="9" xfId="0" applyNumberFormat="1" applyFont="1" applyFill="1" applyBorder="1" applyAlignment="1"/>
    <xf numFmtId="0" fontId="14" fillId="0" borderId="9" xfId="0" applyFont="1" applyFill="1" applyBorder="1" applyAlignment="1"/>
    <xf numFmtId="1" fontId="2" fillId="0" borderId="9" xfId="0" applyNumberFormat="1" applyFont="1" applyFill="1" applyBorder="1" applyAlignment="1">
      <alignment horizontal="center"/>
    </xf>
    <xf numFmtId="1" fontId="15" fillId="0" borderId="9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/>
    <xf numFmtId="1" fontId="2" fillId="0" borderId="12" xfId="0" applyNumberFormat="1" applyFont="1" applyFill="1" applyBorder="1" applyAlignment="1">
      <alignment horizontal="right"/>
    </xf>
    <xf numFmtId="0" fontId="0" fillId="0" borderId="0" xfId="0" applyFill="1" applyAlignment="1"/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1" fontId="2" fillId="0" borderId="6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1" fontId="2" fillId="5" borderId="14" xfId="0" applyNumberFormat="1" applyFont="1" applyFill="1" applyBorder="1" applyAlignment="1">
      <alignment horizontal="left"/>
    </xf>
    <xf numFmtId="1" fontId="2" fillId="5" borderId="10" xfId="0" applyNumberFormat="1" applyFont="1" applyFill="1" applyBorder="1" applyAlignment="1">
      <alignment horizontal="left"/>
    </xf>
    <xf numFmtId="1" fontId="2" fillId="5" borderId="13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  <xf numFmtId="0" fontId="3" fillId="3" borderId="0" xfId="1185" applyFont="1" applyFill="1" applyAlignment="1">
      <alignment horizontal="left"/>
    </xf>
    <xf numFmtId="0" fontId="3" fillId="3" borderId="0" xfId="1185" applyFont="1" applyFill="1" applyAlignment="1">
      <alignment horizontal="center"/>
    </xf>
    <xf numFmtId="1" fontId="3" fillId="3" borderId="0" xfId="1185" applyNumberFormat="1" applyFont="1" applyFill="1" applyAlignment="1">
      <alignment horizontal="center"/>
    </xf>
    <xf numFmtId="164" fontId="3" fillId="3" borderId="10" xfId="1185" applyNumberFormat="1" applyFont="1" applyFill="1" applyBorder="1" applyAlignment="1">
      <alignment horizontal="left"/>
    </xf>
  </cellXfs>
  <cellStyles count="118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Normal" xfId="0" builtinId="0"/>
    <cellStyle name="Normal 2" xfId="1185" xr:uid="{2FAD88AE-85A4-8049-B09E-D81E0BC02D6E}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showGridLines="0" tabSelected="1" zoomScale="121" zoomScaleNormal="121" workbookViewId="0">
      <selection activeCell="X8" sqref="X8"/>
    </sheetView>
  </sheetViews>
  <sheetFormatPr baseColWidth="10" defaultColWidth="17.6640625" defaultRowHeight="20" customHeight="1" x14ac:dyDescent="0.15"/>
  <cols>
    <col min="1" max="1" width="11.6640625" customWidth="1"/>
    <col min="2" max="2" width="10.6640625" customWidth="1"/>
    <col min="3" max="3" width="21.33203125" customWidth="1"/>
    <col min="4" max="4" width="0.83203125" hidden="1" customWidth="1"/>
    <col min="5" max="5" width="4.33203125" bestFit="1" customWidth="1"/>
    <col min="6" max="6" width="5.83203125" customWidth="1"/>
    <col min="7" max="9" width="5.6640625" customWidth="1"/>
    <col min="10" max="10" width="7.1640625" customWidth="1"/>
    <col min="11" max="11" width="5.1640625" hidden="1" customWidth="1"/>
    <col min="12" max="22" width="4.83203125" customWidth="1"/>
    <col min="23" max="23" width="14" style="120" customWidth="1"/>
  </cols>
  <sheetData>
    <row r="1" spans="1:24" ht="33.75" customHeight="1" x14ac:dyDescent="0.15">
      <c r="A1" s="1" t="s">
        <v>88</v>
      </c>
      <c r="B1" s="1"/>
      <c r="C1" s="1"/>
      <c r="D1" s="1"/>
      <c r="E1" s="1"/>
      <c r="F1" s="22" t="s">
        <v>40</v>
      </c>
      <c r="G1" s="1"/>
      <c r="H1" s="1"/>
      <c r="I1" s="1"/>
      <c r="J1" s="1"/>
      <c r="K1" s="1"/>
      <c r="L1" s="90">
        <v>2019</v>
      </c>
      <c r="M1" s="111"/>
      <c r="N1" s="168">
        <v>2020</v>
      </c>
      <c r="O1" s="169"/>
      <c r="P1" s="169"/>
      <c r="Q1" s="169"/>
      <c r="R1" s="115"/>
      <c r="S1" s="115"/>
      <c r="T1" s="115"/>
      <c r="U1" s="115"/>
      <c r="V1" s="115"/>
    </row>
    <row r="2" spans="1:24" ht="38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88" t="s">
        <v>46</v>
      </c>
      <c r="M2" s="88" t="s">
        <v>46</v>
      </c>
      <c r="N2" s="112" t="s">
        <v>53</v>
      </c>
      <c r="O2" s="112" t="s">
        <v>53</v>
      </c>
      <c r="P2" s="112" t="s">
        <v>59</v>
      </c>
      <c r="Q2" s="112" t="s">
        <v>59</v>
      </c>
      <c r="R2" s="112" t="s">
        <v>71</v>
      </c>
      <c r="S2" s="112" t="s">
        <v>72</v>
      </c>
      <c r="T2" s="112" t="s">
        <v>82</v>
      </c>
      <c r="U2" s="112" t="s">
        <v>82</v>
      </c>
      <c r="V2" s="112" t="s">
        <v>87</v>
      </c>
    </row>
    <row r="3" spans="1:24" ht="36" customHeight="1" x14ac:dyDescent="0.15">
      <c r="A3" s="23" t="s">
        <v>35</v>
      </c>
      <c r="B3" s="24" t="s">
        <v>43</v>
      </c>
      <c r="C3" s="24"/>
      <c r="D3" s="25"/>
      <c r="E3" s="26"/>
      <c r="F3" s="166" t="s">
        <v>42</v>
      </c>
      <c r="G3" s="166"/>
      <c r="H3" s="166"/>
      <c r="I3" s="166"/>
      <c r="J3" s="167"/>
      <c r="K3" s="3" t="s">
        <v>30</v>
      </c>
      <c r="L3" s="88" t="s">
        <v>38</v>
      </c>
      <c r="M3" s="88" t="s">
        <v>38</v>
      </c>
      <c r="N3" s="88" t="s">
        <v>52</v>
      </c>
      <c r="O3" s="88" t="s">
        <v>52</v>
      </c>
      <c r="P3" s="88" t="s">
        <v>61</v>
      </c>
      <c r="Q3" s="88" t="s">
        <v>61</v>
      </c>
      <c r="R3" s="88" t="s">
        <v>61</v>
      </c>
      <c r="S3" s="88" t="s">
        <v>73</v>
      </c>
      <c r="T3" s="88" t="s">
        <v>63</v>
      </c>
      <c r="U3" s="88" t="s">
        <v>63</v>
      </c>
      <c r="V3" s="88" t="s">
        <v>63</v>
      </c>
    </row>
    <row r="4" spans="1:24" ht="15" customHeight="1" x14ac:dyDescent="0.15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89">
        <v>42337</v>
      </c>
      <c r="M4" s="89">
        <v>42338</v>
      </c>
      <c r="N4" s="89">
        <v>42391</v>
      </c>
      <c r="O4" s="89">
        <v>42392</v>
      </c>
      <c r="P4" s="89">
        <v>42407</v>
      </c>
      <c r="Q4" s="89">
        <v>42408</v>
      </c>
      <c r="R4" s="89">
        <v>42408</v>
      </c>
      <c r="S4" s="89">
        <v>42408</v>
      </c>
      <c r="T4" s="89">
        <v>42428</v>
      </c>
      <c r="U4" s="89">
        <v>42428</v>
      </c>
      <c r="V4" s="89">
        <v>42441</v>
      </c>
    </row>
    <row r="5" spans="1:24" ht="15" customHeight="1" x14ac:dyDescent="0.15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89" t="s">
        <v>45</v>
      </c>
      <c r="M5" s="89" t="s">
        <v>39</v>
      </c>
      <c r="N5" s="89" t="s">
        <v>39</v>
      </c>
      <c r="O5" s="89" t="s">
        <v>39</v>
      </c>
      <c r="P5" s="89" t="s">
        <v>39</v>
      </c>
      <c r="Q5" s="89" t="s">
        <v>39</v>
      </c>
      <c r="R5" s="89" t="s">
        <v>39</v>
      </c>
      <c r="S5" s="89" t="s">
        <v>39</v>
      </c>
      <c r="T5" s="89" t="s">
        <v>39</v>
      </c>
      <c r="U5" s="89" t="s">
        <v>85</v>
      </c>
      <c r="V5" s="89" t="s">
        <v>39</v>
      </c>
    </row>
    <row r="6" spans="1:24" ht="20" customHeight="1" x14ac:dyDescent="0.15">
      <c r="A6" s="80" t="s">
        <v>56</v>
      </c>
      <c r="B6" s="80" t="s">
        <v>57</v>
      </c>
      <c r="C6" s="85" t="s">
        <v>54</v>
      </c>
      <c r="D6" s="80"/>
      <c r="E6" s="80">
        <f t="shared" ref="E6:E7" si="0">F6</f>
        <v>1</v>
      </c>
      <c r="F6" s="19">
        <f>RANK(J6,$J$6:$J$9,0)</f>
        <v>1</v>
      </c>
      <c r="G6" s="20">
        <f t="shared" ref="G6:G7" si="1">LARGE(($L6:$V6),1)</f>
        <v>532.59493670886081</v>
      </c>
      <c r="H6" s="20">
        <f t="shared" ref="H6:H7" si="2">LARGE(($L6:$V6),2)</f>
        <v>500</v>
      </c>
      <c r="I6" s="20">
        <f>LARGE(($L6:$V6),3)</f>
        <v>500</v>
      </c>
      <c r="J6" s="19">
        <f t="shared" ref="J6:J7" si="3">SUM(G6+H6+I6)</f>
        <v>1532.5949367088608</v>
      </c>
      <c r="K6" s="102"/>
      <c r="L6" s="87" t="str">
        <f>IF(ISNA(VLOOKUP($C6,'Mt. Sima Canada Cup BA'!$A$17:$H$100,8,FALSE))=TRUE,"0",VLOOKUP($C6,'Mt. Sima Canada Cup BA'!$A$17:$H$100,8,FALSE))</f>
        <v>0</v>
      </c>
      <c r="M6" s="87" t="str">
        <f>IF(ISNA(VLOOKUP($C6,'Mt. Sima Canada Cup SS'!$A$17:$H$58,8,FALSE))=TRUE,"0",VLOOKUP($C6,'Mt. Sima Canada Cup SS'!$A$17:$H$58,8,FALSE))</f>
        <v>0</v>
      </c>
      <c r="N6" s="87">
        <f>IF(ISNA(VLOOKUP($C6,'CF TT Day 1'!$A$17:$H$58,8,FALSE))=TRUE,"0",VLOOKUP($C6,'CF TT Day 1'!$A$17:$H$58,8,FALSE))</f>
        <v>500</v>
      </c>
      <c r="O6" s="87">
        <f>IF(ISNA(VLOOKUP($C6,'CF TT Day 2'!$A$17:$H$58,8,FALSE))=TRUE,"0",VLOOKUP($C6,'CF TT Day 2'!$A$17:$H$58,8,FALSE))</f>
        <v>500</v>
      </c>
      <c r="P6" s="87">
        <f>IF(ISNA(VLOOKUP($C6,'BVSC TT Day 1'!$A$17:$H$58,8,FALSE))=TRUE,"0",VLOOKUP($C6,'BVSC TT Day 1'!$A$17:$H$58,8,FALSE))</f>
        <v>500</v>
      </c>
      <c r="Q6" s="87">
        <f>IF(ISNA(VLOOKUP($C6,'BVSC TT Day 2'!$A$17:$H$58,8,FALSE))=TRUE,"0",VLOOKUP($C6,'BVSC TT Day 2'!$A$17:$H$58,8,FALSE))</f>
        <v>500</v>
      </c>
      <c r="R6" s="87" t="str">
        <f>IF(ISNA(VLOOKUP($C6,'Beaver Groms'!$A$17:$H$58,8,FALSE))=TRUE,"0",VLOOKUP($C6,'Beaver Groms'!$A$17:$H$58,8,FALSE))</f>
        <v>0</v>
      </c>
      <c r="S6" s="87" t="str">
        <f>IF(ISNA(VLOOKUP($C6,'Beaver Groms'!$A$17:$H$58,8,FALSE))=TRUE,"0",VLOOKUP($C6,'Beaver Groms'!$A$17:$H$58,8,FALSE))</f>
        <v>0</v>
      </c>
      <c r="T6" s="87">
        <f>IF(ISNA(VLOOKUP($C6,'Prov SS'!$A$17:$H$58,8,FALSE))=TRUE,"0",VLOOKUP($C6,'Prov SS'!$A$17:$H$58,8,FALSE))</f>
        <v>532.59493670886081</v>
      </c>
      <c r="U6" s="87">
        <f>IF(ISNA(VLOOKUP($C6,'Prov HP'!$A$17:$H$58,8,FALSE))=TRUE,"0",VLOOKUP($C6,'Prov HP'!$A$17:$H$58,8,FALSE))</f>
        <v>498.75776397515529</v>
      </c>
      <c r="V6" s="87" t="str">
        <f>IF(ISNA(VLOOKUP($C6,'MSLM SS CC'!$A$17:$H$58,8,FALSE))=TRUE,"0",VLOOKUP($C6,'MSLM SS CC'!$A$17:$H$58,8,FALSE))</f>
        <v>0</v>
      </c>
      <c r="X6" s="119"/>
    </row>
    <row r="7" spans="1:24" ht="20" customHeight="1" x14ac:dyDescent="0.15">
      <c r="A7" s="80" t="s">
        <v>58</v>
      </c>
      <c r="B7" s="80" t="s">
        <v>48</v>
      </c>
      <c r="C7" s="85" t="s">
        <v>55</v>
      </c>
      <c r="D7" s="80"/>
      <c r="E7" s="80">
        <f t="shared" si="0"/>
        <v>2</v>
      </c>
      <c r="F7" s="19">
        <f>RANK(J7,$J$6:$J$9,0)</f>
        <v>2</v>
      </c>
      <c r="G7" s="20">
        <f t="shared" si="1"/>
        <v>452.16400911161736</v>
      </c>
      <c r="H7" s="20">
        <f t="shared" si="2"/>
        <v>438.73085339168489</v>
      </c>
      <c r="I7" s="20">
        <f>LARGE(($L7:$V7),3)</f>
        <v>280.85642317380348</v>
      </c>
      <c r="J7" s="19">
        <f t="shared" si="3"/>
        <v>1171.7512856771057</v>
      </c>
      <c r="K7" s="102"/>
      <c r="L7" s="87" t="str">
        <f>IF(ISNA(VLOOKUP($C7,'Mt. Sima Canada Cup BA'!$A$17:$H$100,8,FALSE))=TRUE,"0",VLOOKUP($C7,'Mt. Sima Canada Cup BA'!$A$17:$H$100,8,FALSE))</f>
        <v>0</v>
      </c>
      <c r="M7" s="87" t="str">
        <f>IF(ISNA(VLOOKUP($C7,'Mt. Sima Canada Cup SS'!$A$17:$H$58,8,FALSE))=TRUE,"0",VLOOKUP($C7,'Mt. Sima Canada Cup SS'!$A$17:$H$58,8,FALSE))</f>
        <v>0</v>
      </c>
      <c r="N7" s="87">
        <f>IF(ISNA(VLOOKUP($C7,'CF TT Day 1'!$A$17:$H$58,8,FALSE))=TRUE,"0",VLOOKUP($C7,'CF TT Day 1'!$A$17:$H$58,8,FALSE))</f>
        <v>221.07969151670952</v>
      </c>
      <c r="O7" s="87">
        <f>IF(ISNA(VLOOKUP($C7,'CF TT Day 2'!$A$17:$H$58,8,FALSE))=TRUE,"0",VLOOKUP($C7,'CF TT Day 2'!$A$17:$H$58,8,FALSE))</f>
        <v>438.73085339168489</v>
      </c>
      <c r="P7" s="87">
        <f>IF(ISNA(VLOOKUP($C7,'BVSC TT Day 1'!$A$17:$H$58,8,FALSE))=TRUE,"0",VLOOKUP($C7,'BVSC TT Day 1'!$A$17:$H$58,8,FALSE))</f>
        <v>280.85642317380348</v>
      </c>
      <c r="Q7" s="87">
        <f>IF(ISNA(VLOOKUP($C7,'BVSC TT Day 2'!$A$17:$H$58,8,FALSE))=TRUE,"0",VLOOKUP($C7,'BVSC TT Day 2'!$A$17:$H$58,8,FALSE))</f>
        <v>452.16400911161736</v>
      </c>
      <c r="R7" s="87" t="str">
        <f>IF(ISNA(VLOOKUP($C7,'Beaver Groms'!$A$17:$H$58,8,FALSE))=TRUE,"0",VLOOKUP($C7,'Beaver Groms'!$A$17:$H$58,8,FALSE))</f>
        <v>0</v>
      </c>
      <c r="S7" s="87" t="str">
        <f>IF(ISNA(VLOOKUP($C7,'Beaver Groms'!$A$17:$H$58,8,FALSE))=TRUE,"0",VLOOKUP($C7,'Beaver Groms'!$A$17:$H$58,8,FALSE))</f>
        <v>0</v>
      </c>
      <c r="T7" s="87" t="str">
        <f>IF(ISNA(VLOOKUP($C7,'Prov SS'!$A$17:$H$58,8,FALSE))=TRUE,"0",VLOOKUP($C7,'Prov SS'!$A$17:$H$58,8,FALSE))</f>
        <v>0</v>
      </c>
      <c r="U7" s="87" t="str">
        <f>IF(ISNA(VLOOKUP($C7,'Prov HP'!$A$17:$H$58,8,FALSE))=TRUE,"0",VLOOKUP($C7,'Prov HP'!$A$17:$H$58,8,FALSE))</f>
        <v>0</v>
      </c>
      <c r="V7" s="87" t="str">
        <f>IF(ISNA(VLOOKUP($C7,'MSLM SS CC'!$A$17:$H$58,8,FALSE))=TRUE,"0",VLOOKUP($C7,'MSLM SS CC'!$A$17:$H$58,8,FALSE))</f>
        <v>0</v>
      </c>
    </row>
    <row r="8" spans="1:24" ht="20" customHeight="1" x14ac:dyDescent="0.15">
      <c r="A8" s="80" t="s">
        <v>63</v>
      </c>
      <c r="B8" s="80" t="s">
        <v>75</v>
      </c>
      <c r="C8" s="85" t="s">
        <v>62</v>
      </c>
      <c r="D8" s="80"/>
      <c r="E8" s="80">
        <f>F8</f>
        <v>3</v>
      </c>
      <c r="F8" s="19">
        <f>RANK(J8,$J$6:$J$9,0)</f>
        <v>3</v>
      </c>
      <c r="G8" s="20">
        <f>LARGE(($L8:$V8),1)</f>
        <v>198.17767653758543</v>
      </c>
      <c r="H8" s="20">
        <f>LARGE(($L8:$V8),2)</f>
        <v>103.27455919395464</v>
      </c>
      <c r="I8" s="97">
        <v>0</v>
      </c>
      <c r="J8" s="19">
        <f>SUM(G8+H8+I8)</f>
        <v>301.4522357315401</v>
      </c>
      <c r="K8" s="102"/>
      <c r="L8" s="87" t="str">
        <f>IF(ISNA(VLOOKUP($C8,'Mt. Sima Canada Cup BA'!$A$17:$H$100,8,FALSE))=TRUE,"0",VLOOKUP($C8,'Mt. Sima Canada Cup BA'!$A$17:$H$100,8,FALSE))</f>
        <v>0</v>
      </c>
      <c r="M8" s="87" t="str">
        <f>IF(ISNA(VLOOKUP($C8,'Mt. Sima Canada Cup SS'!$A$17:$H$58,8,FALSE))=TRUE,"0",VLOOKUP($C8,'Mt. Sima Canada Cup SS'!$A$17:$H$58,8,FALSE))</f>
        <v>0</v>
      </c>
      <c r="N8" s="87" t="str">
        <f>IF(ISNA(VLOOKUP($C8,'CF TT Day 1'!$A$17:$H$58,8,FALSE))=TRUE,"0",VLOOKUP($C8,'CF TT Day 1'!$A$17:$H$58,8,FALSE))</f>
        <v>0</v>
      </c>
      <c r="O8" s="87" t="str">
        <f>IF(ISNA(VLOOKUP($C8,'CF TT Day 2'!$A$17:$H$58,8,FALSE))=TRUE,"0",VLOOKUP($C8,'CF TT Day 2'!$A$17:$H$58,8,FALSE))</f>
        <v>0</v>
      </c>
      <c r="P8" s="87">
        <f>IF(ISNA(VLOOKUP($C8,'BVSC TT Day 1'!$A$17:$H$58,8,FALSE))=TRUE,"0",VLOOKUP($C8,'BVSC TT Day 1'!$A$17:$H$58,8,FALSE))</f>
        <v>103.27455919395464</v>
      </c>
      <c r="Q8" s="87">
        <f>IF(ISNA(VLOOKUP($C8,'BVSC TT Day 2'!$A$17:$H$58,8,FALSE))=TRUE,"0",VLOOKUP($C8,'BVSC TT Day 2'!$A$17:$H$58,8,FALSE))</f>
        <v>198.17767653758543</v>
      </c>
      <c r="R8" s="87" t="str">
        <f>IF(ISNA(VLOOKUP($C8,'Beaver Groms'!$A$17:$H$58,8,FALSE))=TRUE,"0",VLOOKUP($C8,'Beaver Groms'!$A$17:$H$58,8,FALSE))</f>
        <v>0</v>
      </c>
      <c r="S8" s="87" t="str">
        <f>IF(ISNA(VLOOKUP($C8,'Beaver Groms'!$A$17:$H$58,8,FALSE))=TRUE,"0",VLOOKUP($C8,'Beaver Groms'!$A$17:$H$58,8,FALSE))</f>
        <v>0</v>
      </c>
      <c r="T8" s="87" t="str">
        <f>IF(ISNA(VLOOKUP($C8,'Prov SS'!$A$17:$H$58,8,FALSE))=TRUE,"0",VLOOKUP($C8,'Prov SS'!$A$17:$H$58,8,FALSE))</f>
        <v>0</v>
      </c>
      <c r="U8" s="87" t="str">
        <f>IF(ISNA(VLOOKUP($C8,'Prov HP'!$A$17:$H$58,8,FALSE))=TRUE,"0",VLOOKUP($C8,'Prov HP'!$A$17:$H$58,8,FALSE))</f>
        <v>0</v>
      </c>
      <c r="V8" s="87" t="str">
        <f>IF(ISNA(VLOOKUP($C8,'MSLM SS CC'!$A$17:$H$58,8,FALSE))=TRUE,"0",VLOOKUP($C8,'MSLM SS CC'!$A$17:$H$58,8,FALSE))</f>
        <v>0</v>
      </c>
    </row>
    <row r="9" spans="1:24" s="165" customFormat="1" ht="20" customHeight="1" x14ac:dyDescent="0.15">
      <c r="A9" s="159"/>
      <c r="B9" s="159"/>
      <c r="C9" s="160"/>
      <c r="D9" s="159"/>
      <c r="E9" s="159"/>
      <c r="F9" s="161"/>
      <c r="G9" s="161"/>
      <c r="H9" s="161"/>
      <c r="I9" s="162"/>
      <c r="J9" s="161"/>
      <c r="K9" s="163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20"/>
    </row>
  </sheetData>
  <sortState xmlns:xlrd2="http://schemas.microsoft.com/office/spreadsheetml/2017/richdata2" ref="A6:V9">
    <sortCondition ref="F6:F9"/>
  </sortState>
  <mergeCells count="2">
    <mergeCell ref="F3:J3"/>
    <mergeCell ref="N1:Q1"/>
  </mergeCells>
  <phoneticPr fontId="1"/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4B626-6665-41C2-B3E3-E6F0F01A4D11}">
  <dimension ref="A1:I34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73"/>
      <c r="B1" s="110"/>
      <c r="C1" s="110"/>
      <c r="D1" s="110"/>
      <c r="E1" s="110"/>
      <c r="F1" s="110"/>
      <c r="G1" s="110"/>
      <c r="H1" s="110"/>
      <c r="I1" s="43"/>
    </row>
    <row r="2" spans="1:9" x14ac:dyDescent="0.15">
      <c r="A2" s="173"/>
      <c r="B2" s="175" t="s">
        <v>41</v>
      </c>
      <c r="C2" s="175"/>
      <c r="D2" s="175"/>
      <c r="E2" s="175"/>
      <c r="F2" s="175"/>
      <c r="G2" s="110"/>
      <c r="H2" s="110"/>
      <c r="I2" s="43"/>
    </row>
    <row r="3" spans="1:9" x14ac:dyDescent="0.15">
      <c r="A3" s="173"/>
      <c r="B3" s="110"/>
      <c r="C3" s="110"/>
      <c r="D3" s="110"/>
      <c r="E3" s="110"/>
      <c r="F3" s="110"/>
      <c r="G3" s="110"/>
      <c r="H3" s="110"/>
      <c r="I3" s="43"/>
    </row>
    <row r="4" spans="1:9" x14ac:dyDescent="0.15">
      <c r="A4" s="173"/>
      <c r="B4" s="175" t="s">
        <v>34</v>
      </c>
      <c r="C4" s="175"/>
      <c r="D4" s="175"/>
      <c r="E4" s="175"/>
      <c r="F4" s="175"/>
      <c r="G4" s="110"/>
      <c r="H4" s="110"/>
      <c r="I4" s="43"/>
    </row>
    <row r="5" spans="1:9" x14ac:dyDescent="0.15">
      <c r="A5" s="173"/>
      <c r="B5" s="110"/>
      <c r="C5" s="110"/>
      <c r="D5" s="110"/>
      <c r="E5" s="110"/>
      <c r="F5" s="110"/>
      <c r="G5" s="110"/>
      <c r="H5" s="110"/>
      <c r="I5" s="43"/>
    </row>
    <row r="6" spans="1:9" x14ac:dyDescent="0.15">
      <c r="A6" s="173"/>
      <c r="B6" s="174"/>
      <c r="C6" s="174"/>
      <c r="D6" s="110"/>
      <c r="E6" s="110"/>
      <c r="F6" s="110"/>
      <c r="G6" s="110"/>
      <c r="H6" s="110"/>
      <c r="I6" s="43"/>
    </row>
    <row r="7" spans="1:9" x14ac:dyDescent="0.15">
      <c r="A7" s="173"/>
      <c r="B7" s="110"/>
      <c r="C7" s="110"/>
      <c r="D7" s="110"/>
      <c r="E7" s="110"/>
      <c r="F7" s="110"/>
      <c r="G7" s="110"/>
      <c r="H7" s="110"/>
      <c r="I7" s="43"/>
    </row>
    <row r="8" spans="1:9" x14ac:dyDescent="0.15">
      <c r="A8" s="44" t="s">
        <v>11</v>
      </c>
      <c r="B8" s="45" t="s">
        <v>72</v>
      </c>
      <c r="C8" s="45"/>
      <c r="D8" s="45"/>
      <c r="E8" s="45"/>
      <c r="F8" s="109"/>
      <c r="G8" s="109"/>
      <c r="H8" s="109"/>
      <c r="I8" s="43"/>
    </row>
    <row r="9" spans="1:9" x14ac:dyDescent="0.15">
      <c r="A9" s="44" t="s">
        <v>0</v>
      </c>
      <c r="B9" s="45" t="s">
        <v>73</v>
      </c>
      <c r="C9" s="45"/>
      <c r="D9" s="45"/>
      <c r="E9" s="45"/>
      <c r="F9" s="109"/>
      <c r="G9" s="109"/>
      <c r="H9" s="109"/>
      <c r="I9" s="43"/>
    </row>
    <row r="10" spans="1:9" x14ac:dyDescent="0.15">
      <c r="A10" s="44" t="s">
        <v>13</v>
      </c>
      <c r="B10" s="176" t="s">
        <v>70</v>
      </c>
      <c r="C10" s="176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10"/>
      <c r="E11" s="110"/>
      <c r="F11" s="110"/>
      <c r="G11" s="110"/>
      <c r="H11" s="110"/>
      <c r="I11" s="43"/>
    </row>
    <row r="12" spans="1:9" x14ac:dyDescent="0.15">
      <c r="A12" s="44" t="s">
        <v>16</v>
      </c>
      <c r="B12" s="109" t="s">
        <v>50</v>
      </c>
      <c r="C12" s="110"/>
      <c r="D12" s="110"/>
      <c r="E12" s="110"/>
      <c r="F12" s="110"/>
      <c r="G12" s="110"/>
      <c r="H12" s="110"/>
      <c r="I12" s="43"/>
    </row>
    <row r="13" spans="1:9" x14ac:dyDescent="0.15">
      <c r="A13" s="109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09" t="s">
        <v>15</v>
      </c>
      <c r="B14" s="53">
        <v>0</v>
      </c>
      <c r="C14" s="54"/>
      <c r="D14" s="55">
        <v>0</v>
      </c>
      <c r="E14" s="54"/>
      <c r="F14" s="55">
        <v>0.1</v>
      </c>
      <c r="G14" s="54"/>
      <c r="H14" s="56" t="s">
        <v>18</v>
      </c>
      <c r="I14" s="57" t="s">
        <v>25</v>
      </c>
    </row>
    <row r="15" spans="1:9" x14ac:dyDescent="0.15">
      <c r="A15" s="109" t="s">
        <v>14</v>
      </c>
      <c r="B15" s="106">
        <v>1</v>
      </c>
      <c r="C15" s="59"/>
      <c r="D15" s="60">
        <v>1</v>
      </c>
      <c r="E15" s="59"/>
      <c r="F15" s="60">
        <v>100</v>
      </c>
      <c r="G15" s="59"/>
      <c r="H15" s="56" t="s">
        <v>19</v>
      </c>
      <c r="I15" s="57" t="s">
        <v>26</v>
      </c>
    </row>
    <row r="16" spans="1:9" x14ac:dyDescent="0.15">
      <c r="A16" s="109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2</v>
      </c>
    </row>
    <row r="17" spans="1:9" x14ac:dyDescent="0.15">
      <c r="A17" s="85" t="s">
        <v>74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100</v>
      </c>
      <c r="G17" s="98">
        <f>F17/F$15*1000*F$14</f>
        <v>100</v>
      </c>
      <c r="H17" s="100">
        <f>LARGE((C17,E17,G17),1)</f>
        <v>100</v>
      </c>
      <c r="I17" s="101">
        <v>1</v>
      </c>
    </row>
    <row r="18" spans="1:9" x14ac:dyDescent="0.15">
      <c r="A18" s="85" t="s">
        <v>67</v>
      </c>
      <c r="B18" s="105">
        <v>0</v>
      </c>
      <c r="C18" s="98">
        <f t="shared" ref="C18:C20" si="0">B18/B$15*1000*B$14</f>
        <v>0</v>
      </c>
      <c r="D18" s="99">
        <v>0</v>
      </c>
      <c r="E18" s="98">
        <f t="shared" ref="E18:E20" si="1">D18/D$15*1000*D$14</f>
        <v>0</v>
      </c>
      <c r="F18" s="99">
        <v>100</v>
      </c>
      <c r="G18" s="98">
        <f t="shared" ref="G18:G20" si="2">F18/F$15*1000*F$14</f>
        <v>100</v>
      </c>
      <c r="H18" s="100">
        <f>LARGE((C18,E18,G18),1)</f>
        <v>100</v>
      </c>
      <c r="I18" s="101">
        <v>2</v>
      </c>
    </row>
    <row r="19" spans="1:9" x14ac:dyDescent="0.15">
      <c r="A19" s="85" t="s">
        <v>77</v>
      </c>
      <c r="B19" s="105">
        <v>0</v>
      </c>
      <c r="C19" s="98">
        <f t="shared" si="0"/>
        <v>0</v>
      </c>
      <c r="D19" s="99">
        <v>0</v>
      </c>
      <c r="E19" s="98">
        <f t="shared" si="1"/>
        <v>0</v>
      </c>
      <c r="F19" s="99">
        <v>100</v>
      </c>
      <c r="G19" s="98">
        <f t="shared" si="2"/>
        <v>100</v>
      </c>
      <c r="H19" s="100">
        <f>LARGE((C19,E19,G19),1)</f>
        <v>100</v>
      </c>
      <c r="I19" s="101">
        <v>3</v>
      </c>
    </row>
    <row r="20" spans="1:9" x14ac:dyDescent="0.15">
      <c r="A20" s="85" t="s">
        <v>80</v>
      </c>
      <c r="B20" s="105">
        <v>0</v>
      </c>
      <c r="C20" s="98">
        <f t="shared" si="0"/>
        <v>0</v>
      </c>
      <c r="D20" s="99">
        <v>0</v>
      </c>
      <c r="E20" s="98">
        <f t="shared" si="1"/>
        <v>0</v>
      </c>
      <c r="F20" s="99">
        <v>100</v>
      </c>
      <c r="G20" s="98">
        <f t="shared" si="2"/>
        <v>100</v>
      </c>
      <c r="H20" s="100">
        <f>LARGE((C20,E20,G20),1)</f>
        <v>100</v>
      </c>
      <c r="I20" s="101">
        <v>4</v>
      </c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D95D-B74E-3343-81A1-4A764A517C03}">
  <dimension ref="A1:I60"/>
  <sheetViews>
    <sheetView workbookViewId="0">
      <selection activeCell="P1" sqref="P1:AE3"/>
    </sheetView>
  </sheetViews>
  <sheetFormatPr baseColWidth="10" defaultColWidth="8.83203125" defaultRowHeight="14" x14ac:dyDescent="0.15"/>
  <cols>
    <col min="1" max="1" width="17.1640625" style="122" customWidth="1"/>
    <col min="2" max="2" width="8.6640625" style="122" customWidth="1"/>
    <col min="3" max="3" width="8.6640625" style="158" customWidth="1"/>
    <col min="4" max="8" width="8.6640625" style="122" customWidth="1"/>
    <col min="9" max="9" width="9.1640625" style="122" customWidth="1"/>
    <col min="10" max="16384" width="8.83203125" style="122"/>
  </cols>
  <sheetData>
    <row r="1" spans="1:9" x14ac:dyDescent="0.15">
      <c r="A1" s="177"/>
      <c r="B1" s="121"/>
      <c r="C1" s="121"/>
      <c r="D1" s="121"/>
      <c r="E1" s="121"/>
      <c r="F1" s="121"/>
      <c r="G1" s="121"/>
      <c r="H1" s="121"/>
      <c r="I1" s="121"/>
    </row>
    <row r="2" spans="1:9" x14ac:dyDescent="0.15">
      <c r="A2" s="177"/>
      <c r="B2" s="178" t="s">
        <v>41</v>
      </c>
      <c r="C2" s="178"/>
      <c r="D2" s="178"/>
      <c r="E2" s="178"/>
      <c r="F2" s="178"/>
      <c r="G2" s="121"/>
      <c r="H2" s="121"/>
      <c r="I2" s="121"/>
    </row>
    <row r="3" spans="1:9" x14ac:dyDescent="0.15">
      <c r="A3" s="177"/>
      <c r="B3" s="121"/>
      <c r="C3" s="121"/>
      <c r="D3" s="121"/>
      <c r="E3" s="121"/>
      <c r="F3" s="121"/>
      <c r="G3" s="121"/>
      <c r="H3" s="121"/>
      <c r="I3" s="121"/>
    </row>
    <row r="4" spans="1:9" x14ac:dyDescent="0.15">
      <c r="A4" s="177"/>
      <c r="B4" s="178" t="s">
        <v>34</v>
      </c>
      <c r="C4" s="178"/>
      <c r="D4" s="178"/>
      <c r="E4" s="178"/>
      <c r="F4" s="178"/>
      <c r="G4" s="121"/>
      <c r="H4" s="121"/>
      <c r="I4" s="121"/>
    </row>
    <row r="5" spans="1:9" x14ac:dyDescent="0.15">
      <c r="A5" s="177"/>
      <c r="B5" s="121"/>
      <c r="C5" s="121"/>
      <c r="D5" s="121"/>
      <c r="E5" s="121"/>
      <c r="F5" s="121"/>
      <c r="G5" s="121"/>
      <c r="H5" s="121"/>
      <c r="I5" s="121"/>
    </row>
    <row r="6" spans="1:9" x14ac:dyDescent="0.15">
      <c r="A6" s="177"/>
      <c r="B6" s="179"/>
      <c r="C6" s="179"/>
      <c r="D6" s="121"/>
      <c r="E6" s="121"/>
      <c r="F6" s="121"/>
      <c r="G6" s="121"/>
      <c r="H6" s="121"/>
      <c r="I6" s="121"/>
    </row>
    <row r="7" spans="1:9" x14ac:dyDescent="0.15">
      <c r="A7" s="177"/>
      <c r="B7" s="121"/>
      <c r="C7" s="121"/>
      <c r="D7" s="121"/>
      <c r="E7" s="121"/>
      <c r="F7" s="121"/>
      <c r="G7" s="121"/>
      <c r="H7" s="121"/>
      <c r="I7" s="121"/>
    </row>
    <row r="8" spans="1:9" x14ac:dyDescent="0.15">
      <c r="A8" s="123" t="s">
        <v>11</v>
      </c>
      <c r="B8" s="124" t="s">
        <v>89</v>
      </c>
      <c r="C8" s="124"/>
      <c r="D8" s="124"/>
      <c r="E8" s="124"/>
      <c r="F8" s="125"/>
      <c r="G8" s="125"/>
      <c r="H8" s="121"/>
      <c r="I8" s="121"/>
    </row>
    <row r="9" spans="1:9" x14ac:dyDescent="0.15">
      <c r="A9" s="123" t="s">
        <v>0</v>
      </c>
      <c r="B9" s="124" t="s">
        <v>89</v>
      </c>
      <c r="C9" s="124"/>
      <c r="D9" s="124"/>
      <c r="E9" s="124"/>
      <c r="F9" s="125"/>
      <c r="G9" s="125"/>
      <c r="H9" s="121"/>
      <c r="I9" s="121"/>
    </row>
    <row r="10" spans="1:9" x14ac:dyDescent="0.15">
      <c r="A10" s="123" t="s">
        <v>13</v>
      </c>
      <c r="B10" s="180" t="s">
        <v>70</v>
      </c>
      <c r="C10" s="180"/>
      <c r="D10" s="126"/>
      <c r="E10" s="126"/>
      <c r="F10" s="127"/>
      <c r="G10" s="125"/>
      <c r="H10" s="121"/>
      <c r="I10" s="121"/>
    </row>
    <row r="11" spans="1:9" x14ac:dyDescent="0.15">
      <c r="A11" s="123" t="s">
        <v>33</v>
      </c>
      <c r="B11" s="124" t="s">
        <v>90</v>
      </c>
      <c r="C11" s="126"/>
      <c r="D11" s="121"/>
      <c r="E11" s="121"/>
      <c r="F11" s="121"/>
      <c r="G11" s="121"/>
      <c r="H11" s="121"/>
      <c r="I11" s="121"/>
    </row>
    <row r="12" spans="1:9" x14ac:dyDescent="0.15">
      <c r="A12" s="123" t="s">
        <v>16</v>
      </c>
      <c r="B12" s="125" t="s">
        <v>91</v>
      </c>
      <c r="C12" s="121"/>
      <c r="D12" s="121"/>
      <c r="E12" s="121"/>
      <c r="F12" s="121"/>
      <c r="G12" s="121"/>
      <c r="H12" s="121"/>
      <c r="I12" s="128"/>
    </row>
    <row r="13" spans="1:9" x14ac:dyDescent="0.15">
      <c r="A13" s="125" t="s">
        <v>12</v>
      </c>
      <c r="B13" s="129" t="s">
        <v>2</v>
      </c>
      <c r="C13" s="130"/>
      <c r="D13" s="131" t="s">
        <v>17</v>
      </c>
      <c r="E13" s="130"/>
      <c r="F13" s="131" t="s">
        <v>1</v>
      </c>
      <c r="G13" s="130"/>
      <c r="H13" s="132"/>
      <c r="I13" s="133" t="s">
        <v>24</v>
      </c>
    </row>
    <row r="14" spans="1:9" x14ac:dyDescent="0.15">
      <c r="A14" s="125" t="s">
        <v>15</v>
      </c>
      <c r="B14" s="134">
        <v>0</v>
      </c>
      <c r="C14" s="135"/>
      <c r="D14" s="136">
        <v>0</v>
      </c>
      <c r="E14" s="135"/>
      <c r="F14" s="136">
        <v>0.1</v>
      </c>
      <c r="G14" s="135"/>
      <c r="H14" s="137" t="s">
        <v>18</v>
      </c>
      <c r="I14" s="138" t="s">
        <v>25</v>
      </c>
    </row>
    <row r="15" spans="1:9" x14ac:dyDescent="0.15">
      <c r="A15" s="125" t="s">
        <v>14</v>
      </c>
      <c r="B15" s="139">
        <v>1</v>
      </c>
      <c r="C15" s="140"/>
      <c r="D15" s="141">
        <v>1</v>
      </c>
      <c r="E15" s="140"/>
      <c r="F15" s="141">
        <v>100</v>
      </c>
      <c r="G15" s="140"/>
      <c r="H15" s="137" t="s">
        <v>19</v>
      </c>
      <c r="I15" s="138" t="s">
        <v>26</v>
      </c>
    </row>
    <row r="16" spans="1:9" x14ac:dyDescent="0.15">
      <c r="A16" s="125"/>
      <c r="B16" s="142" t="s">
        <v>5</v>
      </c>
      <c r="C16" s="143" t="s">
        <v>4</v>
      </c>
      <c r="D16" s="143" t="s">
        <v>5</v>
      </c>
      <c r="E16" s="143" t="s">
        <v>4</v>
      </c>
      <c r="F16" s="143" t="s">
        <v>5</v>
      </c>
      <c r="G16" s="143" t="s">
        <v>4</v>
      </c>
      <c r="H16" s="144" t="s">
        <v>4</v>
      </c>
      <c r="I16" s="145">
        <v>54</v>
      </c>
    </row>
    <row r="17" spans="1:9" x14ac:dyDescent="0.15">
      <c r="A17" s="146" t="s">
        <v>92</v>
      </c>
      <c r="B17" s="147">
        <v>0</v>
      </c>
      <c r="C17" s="148">
        <f>B17/B$15*1000*B$14</f>
        <v>0</v>
      </c>
      <c r="D17" s="149">
        <v>0</v>
      </c>
      <c r="E17" s="148">
        <f>D17/D$15*1000*D$14</f>
        <v>0</v>
      </c>
      <c r="F17" s="149">
        <v>100</v>
      </c>
      <c r="G17" s="148">
        <f>F17/F$15*1000*F$14</f>
        <v>100</v>
      </c>
      <c r="H17" s="150">
        <f>LARGE((C17,E17,G17),1)</f>
        <v>100</v>
      </c>
      <c r="I17" s="151"/>
    </row>
    <row r="18" spans="1:9" x14ac:dyDescent="0.15">
      <c r="A18" s="146" t="s">
        <v>93</v>
      </c>
      <c r="B18" s="147">
        <v>0</v>
      </c>
      <c r="C18" s="148">
        <f t="shared" ref="C18:C60" si="0">B18/B$15*1000*B$14</f>
        <v>0</v>
      </c>
      <c r="D18" s="149">
        <v>0</v>
      </c>
      <c r="E18" s="148">
        <f t="shared" ref="E18:E60" si="1">D18/D$15*1000*D$14</f>
        <v>0</v>
      </c>
      <c r="F18" s="149">
        <v>100</v>
      </c>
      <c r="G18" s="148">
        <f t="shared" ref="G18:G60" si="2">F18/F$15*1000*F$14</f>
        <v>100</v>
      </c>
      <c r="H18" s="150">
        <f>LARGE((C18,E18,G18),1)</f>
        <v>100</v>
      </c>
      <c r="I18" s="151"/>
    </row>
    <row r="19" spans="1:9" x14ac:dyDescent="0.15">
      <c r="A19" s="146" t="s">
        <v>94</v>
      </c>
      <c r="B19" s="147">
        <v>0</v>
      </c>
      <c r="C19" s="148">
        <f t="shared" si="0"/>
        <v>0</v>
      </c>
      <c r="D19" s="149">
        <v>0</v>
      </c>
      <c r="E19" s="148">
        <f t="shared" si="1"/>
        <v>0</v>
      </c>
      <c r="F19" s="149">
        <v>100</v>
      </c>
      <c r="G19" s="148">
        <f t="shared" si="2"/>
        <v>100</v>
      </c>
      <c r="H19" s="150">
        <f>LARGE((C19,E19,G19),1)</f>
        <v>100</v>
      </c>
      <c r="I19" s="151"/>
    </row>
    <row r="20" spans="1:9" x14ac:dyDescent="0.15">
      <c r="A20" s="146" t="s">
        <v>95</v>
      </c>
      <c r="B20" s="147">
        <v>0</v>
      </c>
      <c r="C20" s="148">
        <f t="shared" si="0"/>
        <v>0</v>
      </c>
      <c r="D20" s="149">
        <v>0</v>
      </c>
      <c r="E20" s="148">
        <f t="shared" si="1"/>
        <v>0</v>
      </c>
      <c r="F20" s="149">
        <v>100</v>
      </c>
      <c r="G20" s="148">
        <f t="shared" si="2"/>
        <v>100</v>
      </c>
      <c r="H20" s="150">
        <f>LARGE((C20,E20,G20),1)</f>
        <v>100</v>
      </c>
      <c r="I20" s="151"/>
    </row>
    <row r="21" spans="1:9" x14ac:dyDescent="0.15">
      <c r="A21" s="146" t="s">
        <v>96</v>
      </c>
      <c r="B21" s="147">
        <v>0</v>
      </c>
      <c r="C21" s="148">
        <f t="shared" si="0"/>
        <v>0</v>
      </c>
      <c r="D21" s="149">
        <v>0</v>
      </c>
      <c r="E21" s="148">
        <f t="shared" si="1"/>
        <v>0</v>
      </c>
      <c r="F21" s="149">
        <v>100</v>
      </c>
      <c r="G21" s="148">
        <f t="shared" si="2"/>
        <v>100</v>
      </c>
      <c r="H21" s="150">
        <f>LARGE((C21,E21,G21),1)</f>
        <v>100</v>
      </c>
      <c r="I21" s="151"/>
    </row>
    <row r="22" spans="1:9" x14ac:dyDescent="0.15">
      <c r="A22" s="146" t="s">
        <v>97</v>
      </c>
      <c r="B22" s="147">
        <v>0</v>
      </c>
      <c r="C22" s="148">
        <f t="shared" si="0"/>
        <v>0</v>
      </c>
      <c r="D22" s="149">
        <v>0</v>
      </c>
      <c r="E22" s="148">
        <f t="shared" si="1"/>
        <v>0</v>
      </c>
      <c r="F22" s="149">
        <v>100</v>
      </c>
      <c r="G22" s="148">
        <f t="shared" si="2"/>
        <v>100</v>
      </c>
      <c r="H22" s="150">
        <f>LARGE((C22,E22,G22),1)</f>
        <v>100</v>
      </c>
      <c r="I22" s="151"/>
    </row>
    <row r="23" spans="1:9" x14ac:dyDescent="0.15">
      <c r="A23" s="146" t="s">
        <v>98</v>
      </c>
      <c r="B23" s="147">
        <v>0</v>
      </c>
      <c r="C23" s="148">
        <f t="shared" si="0"/>
        <v>0</v>
      </c>
      <c r="D23" s="149">
        <v>0</v>
      </c>
      <c r="E23" s="148">
        <f t="shared" si="1"/>
        <v>0</v>
      </c>
      <c r="F23" s="149">
        <v>100</v>
      </c>
      <c r="G23" s="148">
        <f t="shared" si="2"/>
        <v>100</v>
      </c>
      <c r="H23" s="150">
        <f>LARGE((C23,E23,G23),1)</f>
        <v>100</v>
      </c>
      <c r="I23" s="151"/>
    </row>
    <row r="24" spans="1:9" x14ac:dyDescent="0.15">
      <c r="A24" s="146" t="s">
        <v>99</v>
      </c>
      <c r="B24" s="147">
        <v>1</v>
      </c>
      <c r="C24" s="148">
        <f t="shared" si="0"/>
        <v>0</v>
      </c>
      <c r="D24" s="149">
        <v>1</v>
      </c>
      <c r="E24" s="148">
        <f t="shared" si="1"/>
        <v>0</v>
      </c>
      <c r="F24" s="149">
        <v>100</v>
      </c>
      <c r="G24" s="148">
        <f t="shared" si="2"/>
        <v>100</v>
      </c>
      <c r="H24" s="150">
        <f>LARGE((C24,E24,G24),1)</f>
        <v>100</v>
      </c>
      <c r="I24" s="151"/>
    </row>
    <row r="25" spans="1:9" x14ac:dyDescent="0.15">
      <c r="A25" s="146" t="s">
        <v>100</v>
      </c>
      <c r="B25" s="147">
        <v>0</v>
      </c>
      <c r="C25" s="148">
        <f t="shared" si="0"/>
        <v>0</v>
      </c>
      <c r="D25" s="149">
        <v>0</v>
      </c>
      <c r="E25" s="148">
        <f t="shared" si="1"/>
        <v>0</v>
      </c>
      <c r="F25" s="149">
        <v>100</v>
      </c>
      <c r="G25" s="148">
        <f t="shared" si="2"/>
        <v>100</v>
      </c>
      <c r="H25" s="150">
        <f>LARGE((C25,E25,G25),1)</f>
        <v>100</v>
      </c>
      <c r="I25" s="151"/>
    </row>
    <row r="26" spans="1:9" x14ac:dyDescent="0.15">
      <c r="A26" s="146" t="s">
        <v>101</v>
      </c>
      <c r="B26" s="147">
        <v>0</v>
      </c>
      <c r="C26" s="148">
        <f t="shared" si="0"/>
        <v>0</v>
      </c>
      <c r="D26" s="149">
        <v>0</v>
      </c>
      <c r="E26" s="148">
        <f t="shared" si="1"/>
        <v>0</v>
      </c>
      <c r="F26" s="149">
        <v>100</v>
      </c>
      <c r="G26" s="148">
        <f t="shared" si="2"/>
        <v>100</v>
      </c>
      <c r="H26" s="150">
        <f>LARGE((C26,E26,G26),1)</f>
        <v>100</v>
      </c>
      <c r="I26" s="151"/>
    </row>
    <row r="27" spans="1:9" x14ac:dyDescent="0.15">
      <c r="A27" s="146" t="s">
        <v>102</v>
      </c>
      <c r="B27" s="147">
        <v>0</v>
      </c>
      <c r="C27" s="148">
        <f t="shared" si="0"/>
        <v>0</v>
      </c>
      <c r="D27" s="149">
        <v>0</v>
      </c>
      <c r="E27" s="148">
        <f t="shared" si="1"/>
        <v>0</v>
      </c>
      <c r="F27" s="149">
        <v>100</v>
      </c>
      <c r="G27" s="148">
        <f t="shared" si="2"/>
        <v>100</v>
      </c>
      <c r="H27" s="150">
        <f>LARGE((C27,E27,G27),1)</f>
        <v>100</v>
      </c>
      <c r="I27" s="151"/>
    </row>
    <row r="28" spans="1:9" x14ac:dyDescent="0.15">
      <c r="A28" s="146" t="s">
        <v>103</v>
      </c>
      <c r="B28" s="147">
        <v>0</v>
      </c>
      <c r="C28" s="148">
        <f t="shared" si="0"/>
        <v>0</v>
      </c>
      <c r="D28" s="149">
        <v>0</v>
      </c>
      <c r="E28" s="148">
        <f t="shared" si="1"/>
        <v>0</v>
      </c>
      <c r="F28" s="149">
        <v>100</v>
      </c>
      <c r="G28" s="148">
        <f t="shared" si="2"/>
        <v>100</v>
      </c>
      <c r="H28" s="150">
        <f>LARGE((C28,E28,G28),1)</f>
        <v>100</v>
      </c>
      <c r="I28" s="151"/>
    </row>
    <row r="29" spans="1:9" x14ac:dyDescent="0.15">
      <c r="A29" s="146" t="s">
        <v>104</v>
      </c>
      <c r="B29" s="147">
        <v>0</v>
      </c>
      <c r="C29" s="148">
        <f t="shared" si="0"/>
        <v>0</v>
      </c>
      <c r="D29" s="149">
        <v>0</v>
      </c>
      <c r="E29" s="148">
        <f t="shared" si="1"/>
        <v>0</v>
      </c>
      <c r="F29" s="149">
        <v>100</v>
      </c>
      <c r="G29" s="148">
        <f t="shared" si="2"/>
        <v>100</v>
      </c>
      <c r="H29" s="150">
        <f>LARGE((C29,E29,G29),1)</f>
        <v>100</v>
      </c>
      <c r="I29" s="151"/>
    </row>
    <row r="30" spans="1:9" x14ac:dyDescent="0.15">
      <c r="A30" s="146" t="s">
        <v>105</v>
      </c>
      <c r="B30" s="147">
        <v>0</v>
      </c>
      <c r="C30" s="148">
        <f t="shared" si="0"/>
        <v>0</v>
      </c>
      <c r="D30" s="149">
        <v>0</v>
      </c>
      <c r="E30" s="148">
        <f t="shared" si="1"/>
        <v>0</v>
      </c>
      <c r="F30" s="149">
        <v>100</v>
      </c>
      <c r="G30" s="148">
        <f t="shared" si="2"/>
        <v>100</v>
      </c>
      <c r="H30" s="150">
        <f>LARGE((C30,E30,G30),1)</f>
        <v>100</v>
      </c>
      <c r="I30" s="151"/>
    </row>
    <row r="31" spans="1:9" x14ac:dyDescent="0.15">
      <c r="A31" s="146" t="s">
        <v>106</v>
      </c>
      <c r="B31" s="147">
        <v>0</v>
      </c>
      <c r="C31" s="148">
        <f t="shared" si="0"/>
        <v>0</v>
      </c>
      <c r="D31" s="149">
        <v>0</v>
      </c>
      <c r="E31" s="148">
        <f t="shared" si="1"/>
        <v>0</v>
      </c>
      <c r="F31" s="149">
        <v>100</v>
      </c>
      <c r="G31" s="148">
        <f t="shared" si="2"/>
        <v>100</v>
      </c>
      <c r="H31" s="150">
        <f>LARGE((C31,E31,G31),1)</f>
        <v>100</v>
      </c>
      <c r="I31" s="151"/>
    </row>
    <row r="32" spans="1:9" x14ac:dyDescent="0.15">
      <c r="A32" s="146" t="s">
        <v>107</v>
      </c>
      <c r="B32" s="147">
        <v>0</v>
      </c>
      <c r="C32" s="148">
        <f t="shared" si="0"/>
        <v>0</v>
      </c>
      <c r="D32" s="149">
        <v>0</v>
      </c>
      <c r="E32" s="148">
        <f t="shared" si="1"/>
        <v>0</v>
      </c>
      <c r="F32" s="149">
        <v>100</v>
      </c>
      <c r="G32" s="148">
        <f t="shared" si="2"/>
        <v>100</v>
      </c>
      <c r="H32" s="150">
        <f>LARGE((C32,E32,G32),1)</f>
        <v>100</v>
      </c>
      <c r="I32" s="151"/>
    </row>
    <row r="33" spans="1:9" x14ac:dyDescent="0.15">
      <c r="A33" s="146" t="s">
        <v>108</v>
      </c>
      <c r="B33" s="147">
        <v>0</v>
      </c>
      <c r="C33" s="148">
        <f t="shared" si="0"/>
        <v>0</v>
      </c>
      <c r="D33" s="149">
        <v>0</v>
      </c>
      <c r="E33" s="148">
        <f t="shared" si="1"/>
        <v>0</v>
      </c>
      <c r="F33" s="149">
        <v>100</v>
      </c>
      <c r="G33" s="148">
        <f t="shared" si="2"/>
        <v>100</v>
      </c>
      <c r="H33" s="150">
        <f>LARGE((C33,E33,G33),1)</f>
        <v>100</v>
      </c>
      <c r="I33" s="151"/>
    </row>
    <row r="34" spans="1:9" x14ac:dyDescent="0.15">
      <c r="A34" s="146" t="s">
        <v>109</v>
      </c>
      <c r="B34" s="147">
        <v>0</v>
      </c>
      <c r="C34" s="148">
        <f t="shared" si="0"/>
        <v>0</v>
      </c>
      <c r="D34" s="149">
        <v>0</v>
      </c>
      <c r="E34" s="148">
        <f t="shared" si="1"/>
        <v>0</v>
      </c>
      <c r="F34" s="149">
        <v>100</v>
      </c>
      <c r="G34" s="148">
        <f t="shared" si="2"/>
        <v>100</v>
      </c>
      <c r="H34" s="150">
        <f>LARGE((C34,E34,G34),1)</f>
        <v>100</v>
      </c>
      <c r="I34" s="151"/>
    </row>
    <row r="35" spans="1:9" x14ac:dyDescent="0.15">
      <c r="A35" s="146" t="s">
        <v>110</v>
      </c>
      <c r="B35" s="147">
        <v>0</v>
      </c>
      <c r="C35" s="148">
        <f t="shared" si="0"/>
        <v>0</v>
      </c>
      <c r="D35" s="149">
        <v>0</v>
      </c>
      <c r="E35" s="148">
        <f t="shared" si="1"/>
        <v>0</v>
      </c>
      <c r="F35" s="149">
        <v>100</v>
      </c>
      <c r="G35" s="148">
        <f t="shared" si="2"/>
        <v>100</v>
      </c>
      <c r="H35" s="150">
        <f>LARGE((C35,E35,G35),1)</f>
        <v>100</v>
      </c>
      <c r="I35" s="151"/>
    </row>
    <row r="36" spans="1:9" x14ac:dyDescent="0.15">
      <c r="A36" s="146" t="s">
        <v>111</v>
      </c>
      <c r="B36" s="147">
        <v>0</v>
      </c>
      <c r="C36" s="148">
        <f t="shared" si="0"/>
        <v>0</v>
      </c>
      <c r="D36" s="149">
        <v>0</v>
      </c>
      <c r="E36" s="148">
        <f t="shared" si="1"/>
        <v>0</v>
      </c>
      <c r="F36" s="149">
        <v>100</v>
      </c>
      <c r="G36" s="148">
        <f t="shared" si="2"/>
        <v>100</v>
      </c>
      <c r="H36" s="150">
        <f>LARGE((C36,E36,G36),1)</f>
        <v>100</v>
      </c>
      <c r="I36" s="151"/>
    </row>
    <row r="37" spans="1:9" x14ac:dyDescent="0.15">
      <c r="A37" s="146" t="s">
        <v>112</v>
      </c>
      <c r="B37" s="147">
        <v>0</v>
      </c>
      <c r="C37" s="148">
        <f t="shared" si="0"/>
        <v>0</v>
      </c>
      <c r="D37" s="149">
        <v>0</v>
      </c>
      <c r="E37" s="148">
        <f t="shared" si="1"/>
        <v>0</v>
      </c>
      <c r="F37" s="149">
        <v>100</v>
      </c>
      <c r="G37" s="148">
        <f t="shared" si="2"/>
        <v>100</v>
      </c>
      <c r="H37" s="150">
        <f>LARGE((C37,E37,G37),1)</f>
        <v>100</v>
      </c>
      <c r="I37" s="151"/>
    </row>
    <row r="38" spans="1:9" x14ac:dyDescent="0.15">
      <c r="A38" s="146" t="s">
        <v>113</v>
      </c>
      <c r="B38" s="147">
        <v>0</v>
      </c>
      <c r="C38" s="148">
        <f t="shared" si="0"/>
        <v>0</v>
      </c>
      <c r="D38" s="149">
        <v>0</v>
      </c>
      <c r="E38" s="148">
        <f t="shared" si="1"/>
        <v>0</v>
      </c>
      <c r="F38" s="149">
        <v>100</v>
      </c>
      <c r="G38" s="148">
        <f t="shared" si="2"/>
        <v>100</v>
      </c>
      <c r="H38" s="150">
        <f>LARGE((C38,E38,G38),1)</f>
        <v>100</v>
      </c>
      <c r="I38" s="151"/>
    </row>
    <row r="39" spans="1:9" x14ac:dyDescent="0.15">
      <c r="A39" s="146" t="s">
        <v>114</v>
      </c>
      <c r="B39" s="147">
        <v>0</v>
      </c>
      <c r="C39" s="148">
        <f t="shared" si="0"/>
        <v>0</v>
      </c>
      <c r="D39" s="149">
        <v>0</v>
      </c>
      <c r="E39" s="148">
        <f t="shared" si="1"/>
        <v>0</v>
      </c>
      <c r="F39" s="149">
        <v>100</v>
      </c>
      <c r="G39" s="148">
        <f t="shared" si="2"/>
        <v>100</v>
      </c>
      <c r="H39" s="150">
        <f>LARGE((C39,E39,G39),1)</f>
        <v>100</v>
      </c>
      <c r="I39" s="151"/>
    </row>
    <row r="40" spans="1:9" x14ac:dyDescent="0.15">
      <c r="A40" s="146" t="s">
        <v>115</v>
      </c>
      <c r="B40" s="147">
        <v>0</v>
      </c>
      <c r="C40" s="148">
        <f t="shared" si="0"/>
        <v>0</v>
      </c>
      <c r="D40" s="149">
        <v>0</v>
      </c>
      <c r="E40" s="148">
        <f t="shared" si="1"/>
        <v>0</v>
      </c>
      <c r="F40" s="149">
        <v>100</v>
      </c>
      <c r="G40" s="148">
        <f t="shared" si="2"/>
        <v>100</v>
      </c>
      <c r="H40" s="150">
        <f>LARGE((C40,E40,G40),1)</f>
        <v>100</v>
      </c>
      <c r="I40" s="151"/>
    </row>
    <row r="41" spans="1:9" x14ac:dyDescent="0.15">
      <c r="A41" s="146" t="s">
        <v>116</v>
      </c>
      <c r="B41" s="147">
        <v>0</v>
      </c>
      <c r="C41" s="148">
        <f t="shared" si="0"/>
        <v>0</v>
      </c>
      <c r="D41" s="149">
        <v>0</v>
      </c>
      <c r="E41" s="148">
        <f t="shared" si="1"/>
        <v>0</v>
      </c>
      <c r="F41" s="149">
        <v>100</v>
      </c>
      <c r="G41" s="148">
        <f t="shared" si="2"/>
        <v>100</v>
      </c>
      <c r="H41" s="150">
        <f>LARGE((C41,E41,G41),1)</f>
        <v>100</v>
      </c>
      <c r="I41" s="151"/>
    </row>
    <row r="42" spans="1:9" x14ac:dyDescent="0.15">
      <c r="A42" s="146" t="s">
        <v>117</v>
      </c>
      <c r="B42" s="147">
        <v>0</v>
      </c>
      <c r="C42" s="148">
        <f t="shared" si="0"/>
        <v>0</v>
      </c>
      <c r="D42" s="149">
        <v>0</v>
      </c>
      <c r="E42" s="148">
        <f t="shared" si="1"/>
        <v>0</v>
      </c>
      <c r="F42" s="149">
        <v>100</v>
      </c>
      <c r="G42" s="148">
        <f t="shared" si="2"/>
        <v>100</v>
      </c>
      <c r="H42" s="150">
        <f>LARGE((C42,E42,G42),1)</f>
        <v>100</v>
      </c>
      <c r="I42" s="151"/>
    </row>
    <row r="43" spans="1:9" x14ac:dyDescent="0.15">
      <c r="A43" s="146" t="s">
        <v>118</v>
      </c>
      <c r="B43" s="147">
        <v>0</v>
      </c>
      <c r="C43" s="148">
        <f t="shared" si="0"/>
        <v>0</v>
      </c>
      <c r="D43" s="149">
        <v>0</v>
      </c>
      <c r="E43" s="148">
        <f t="shared" si="1"/>
        <v>0</v>
      </c>
      <c r="F43" s="149">
        <v>100</v>
      </c>
      <c r="G43" s="148">
        <f t="shared" si="2"/>
        <v>100</v>
      </c>
      <c r="H43" s="150">
        <f>LARGE((C43,E43,G43),1)</f>
        <v>100</v>
      </c>
      <c r="I43" s="151"/>
    </row>
    <row r="44" spans="1:9" x14ac:dyDescent="0.15">
      <c r="A44" s="146" t="s">
        <v>119</v>
      </c>
      <c r="B44" s="147">
        <v>0</v>
      </c>
      <c r="C44" s="148">
        <f t="shared" si="0"/>
        <v>0</v>
      </c>
      <c r="D44" s="149">
        <v>0</v>
      </c>
      <c r="E44" s="148">
        <f t="shared" si="1"/>
        <v>0</v>
      </c>
      <c r="F44" s="149">
        <v>100</v>
      </c>
      <c r="G44" s="148">
        <f t="shared" si="2"/>
        <v>100</v>
      </c>
      <c r="H44" s="150">
        <f>LARGE((C44,E44,G44),1)</f>
        <v>100</v>
      </c>
      <c r="I44" s="151"/>
    </row>
    <row r="45" spans="1:9" x14ac:dyDescent="0.15">
      <c r="A45" s="146" t="s">
        <v>120</v>
      </c>
      <c r="B45" s="147">
        <v>0</v>
      </c>
      <c r="C45" s="148">
        <f t="shared" si="0"/>
        <v>0</v>
      </c>
      <c r="D45" s="149">
        <v>0</v>
      </c>
      <c r="E45" s="148">
        <f t="shared" si="1"/>
        <v>0</v>
      </c>
      <c r="F45" s="149">
        <v>100</v>
      </c>
      <c r="G45" s="148">
        <f t="shared" si="2"/>
        <v>100</v>
      </c>
      <c r="H45" s="150">
        <f>LARGE((C45,E45,G45),1)</f>
        <v>100</v>
      </c>
      <c r="I45" s="151"/>
    </row>
    <row r="46" spans="1:9" x14ac:dyDescent="0.15">
      <c r="A46" s="146" t="s">
        <v>121</v>
      </c>
      <c r="B46" s="152">
        <v>0</v>
      </c>
      <c r="C46" s="148">
        <f t="shared" si="0"/>
        <v>0</v>
      </c>
      <c r="D46" s="149">
        <v>0</v>
      </c>
      <c r="E46" s="148">
        <f t="shared" si="1"/>
        <v>0</v>
      </c>
      <c r="F46" s="149">
        <v>100</v>
      </c>
      <c r="G46" s="148">
        <f t="shared" si="2"/>
        <v>100</v>
      </c>
      <c r="H46" s="150">
        <f>LARGE((C46,E46,G46),1)</f>
        <v>100</v>
      </c>
      <c r="I46" s="151"/>
    </row>
    <row r="47" spans="1:9" x14ac:dyDescent="0.15">
      <c r="A47" s="146" t="s">
        <v>122</v>
      </c>
      <c r="B47" s="147">
        <v>0</v>
      </c>
      <c r="C47" s="148">
        <f t="shared" si="0"/>
        <v>0</v>
      </c>
      <c r="D47" s="149">
        <v>0</v>
      </c>
      <c r="E47" s="148">
        <f t="shared" si="1"/>
        <v>0</v>
      </c>
      <c r="F47" s="149">
        <v>100</v>
      </c>
      <c r="G47" s="148">
        <f t="shared" si="2"/>
        <v>100</v>
      </c>
      <c r="H47" s="150">
        <f>LARGE((C47,E47,G47),1)</f>
        <v>100</v>
      </c>
      <c r="I47" s="151"/>
    </row>
    <row r="48" spans="1:9" x14ac:dyDescent="0.15">
      <c r="A48" s="146" t="s">
        <v>123</v>
      </c>
      <c r="B48" s="147">
        <v>0</v>
      </c>
      <c r="C48" s="148">
        <f t="shared" si="0"/>
        <v>0</v>
      </c>
      <c r="D48" s="149">
        <v>0</v>
      </c>
      <c r="E48" s="148">
        <f t="shared" si="1"/>
        <v>0</v>
      </c>
      <c r="F48" s="149">
        <v>100</v>
      </c>
      <c r="G48" s="148">
        <f t="shared" si="2"/>
        <v>100</v>
      </c>
      <c r="H48" s="150">
        <f>LARGE((C48,E48,G48),1)</f>
        <v>100</v>
      </c>
      <c r="I48" s="151"/>
    </row>
    <row r="49" spans="1:9" x14ac:dyDescent="0.15">
      <c r="A49" s="146" t="s">
        <v>124</v>
      </c>
      <c r="B49" s="147">
        <v>0</v>
      </c>
      <c r="C49" s="148">
        <f t="shared" si="0"/>
        <v>0</v>
      </c>
      <c r="D49" s="149">
        <v>0</v>
      </c>
      <c r="E49" s="148">
        <f t="shared" si="1"/>
        <v>0</v>
      </c>
      <c r="F49" s="149">
        <v>100</v>
      </c>
      <c r="G49" s="148">
        <f t="shared" si="2"/>
        <v>100</v>
      </c>
      <c r="H49" s="150">
        <f>LARGE((C49,E49,G49),1)</f>
        <v>100</v>
      </c>
      <c r="I49" s="151"/>
    </row>
    <row r="50" spans="1:9" x14ac:dyDescent="0.15">
      <c r="A50" s="146" t="s">
        <v>125</v>
      </c>
      <c r="B50" s="147">
        <v>0</v>
      </c>
      <c r="C50" s="148">
        <f t="shared" si="0"/>
        <v>0</v>
      </c>
      <c r="D50" s="149">
        <v>0</v>
      </c>
      <c r="E50" s="148">
        <f t="shared" si="1"/>
        <v>0</v>
      </c>
      <c r="F50" s="149">
        <v>100</v>
      </c>
      <c r="G50" s="148">
        <f t="shared" si="2"/>
        <v>100</v>
      </c>
      <c r="H50" s="150">
        <f>LARGE((C50,E50,G50),1)</f>
        <v>100</v>
      </c>
      <c r="I50" s="151"/>
    </row>
    <row r="51" spans="1:9" x14ac:dyDescent="0.15">
      <c r="A51" s="146" t="s">
        <v>126</v>
      </c>
      <c r="B51" s="147">
        <v>0</v>
      </c>
      <c r="C51" s="148">
        <f t="shared" si="0"/>
        <v>0</v>
      </c>
      <c r="D51" s="149">
        <v>0</v>
      </c>
      <c r="E51" s="148">
        <f t="shared" si="1"/>
        <v>0</v>
      </c>
      <c r="F51" s="149">
        <v>100</v>
      </c>
      <c r="G51" s="148">
        <f t="shared" si="2"/>
        <v>100</v>
      </c>
      <c r="H51" s="150">
        <f>LARGE((C51,E51,G51),1)</f>
        <v>100</v>
      </c>
      <c r="I51" s="151"/>
    </row>
    <row r="52" spans="1:9" x14ac:dyDescent="0.15">
      <c r="A52" s="146" t="s">
        <v>127</v>
      </c>
      <c r="B52" s="147">
        <v>0</v>
      </c>
      <c r="C52" s="148">
        <f t="shared" si="0"/>
        <v>0</v>
      </c>
      <c r="D52" s="149">
        <v>0</v>
      </c>
      <c r="E52" s="148">
        <f t="shared" si="1"/>
        <v>0</v>
      </c>
      <c r="F52" s="149">
        <v>100</v>
      </c>
      <c r="G52" s="148">
        <f t="shared" si="2"/>
        <v>100</v>
      </c>
      <c r="H52" s="150">
        <f>LARGE((C52,E52,G52),1)</f>
        <v>100</v>
      </c>
      <c r="I52" s="151"/>
    </row>
    <row r="53" spans="1:9" x14ac:dyDescent="0.15">
      <c r="A53" s="146" t="s">
        <v>128</v>
      </c>
      <c r="B53" s="147">
        <v>0</v>
      </c>
      <c r="C53" s="148">
        <f t="shared" si="0"/>
        <v>0</v>
      </c>
      <c r="D53" s="149">
        <v>0</v>
      </c>
      <c r="E53" s="148">
        <f t="shared" si="1"/>
        <v>0</v>
      </c>
      <c r="F53" s="149">
        <v>100</v>
      </c>
      <c r="G53" s="148">
        <f t="shared" si="2"/>
        <v>100</v>
      </c>
      <c r="H53" s="150">
        <f>LARGE((C53,E53,G53),1)</f>
        <v>100</v>
      </c>
      <c r="I53" s="151"/>
    </row>
    <row r="54" spans="1:9" x14ac:dyDescent="0.15">
      <c r="A54" s="146" t="s">
        <v>129</v>
      </c>
      <c r="B54" s="147">
        <v>0</v>
      </c>
      <c r="C54" s="148">
        <f t="shared" si="0"/>
        <v>0</v>
      </c>
      <c r="D54" s="149">
        <v>0</v>
      </c>
      <c r="E54" s="148">
        <f t="shared" si="1"/>
        <v>0</v>
      </c>
      <c r="F54" s="149">
        <v>100</v>
      </c>
      <c r="G54" s="148">
        <f t="shared" si="2"/>
        <v>100</v>
      </c>
      <c r="H54" s="150">
        <f>LARGE((C54,E54,G54),1)</f>
        <v>100</v>
      </c>
      <c r="I54" s="151"/>
    </row>
    <row r="55" spans="1:9" x14ac:dyDescent="0.15">
      <c r="A55" s="146" t="s">
        <v>130</v>
      </c>
      <c r="B55" s="147">
        <v>0</v>
      </c>
      <c r="C55" s="148">
        <f t="shared" si="0"/>
        <v>0</v>
      </c>
      <c r="D55" s="149">
        <v>0</v>
      </c>
      <c r="E55" s="148">
        <f t="shared" si="1"/>
        <v>0</v>
      </c>
      <c r="F55" s="149">
        <v>100</v>
      </c>
      <c r="G55" s="148">
        <f t="shared" si="2"/>
        <v>100</v>
      </c>
      <c r="H55" s="150">
        <f>LARGE((C55,E55,G55),1)</f>
        <v>100</v>
      </c>
      <c r="I55" s="151"/>
    </row>
    <row r="56" spans="1:9" x14ac:dyDescent="0.15">
      <c r="A56" s="146" t="s">
        <v>131</v>
      </c>
      <c r="B56" s="147">
        <v>0</v>
      </c>
      <c r="C56" s="148">
        <f t="shared" si="0"/>
        <v>0</v>
      </c>
      <c r="D56" s="149">
        <v>0</v>
      </c>
      <c r="E56" s="148">
        <f t="shared" si="1"/>
        <v>0</v>
      </c>
      <c r="F56" s="149">
        <v>100</v>
      </c>
      <c r="G56" s="148">
        <f t="shared" si="2"/>
        <v>100</v>
      </c>
      <c r="H56" s="150">
        <f>LARGE((C56,E56,G56),1)</f>
        <v>100</v>
      </c>
      <c r="I56" s="151"/>
    </row>
    <row r="57" spans="1:9" x14ac:dyDescent="0.15">
      <c r="A57" s="146" t="s">
        <v>132</v>
      </c>
      <c r="B57" s="147">
        <v>0</v>
      </c>
      <c r="C57" s="148">
        <f t="shared" si="0"/>
        <v>0</v>
      </c>
      <c r="D57" s="149">
        <v>0</v>
      </c>
      <c r="E57" s="148">
        <f t="shared" si="1"/>
        <v>0</v>
      </c>
      <c r="F57" s="149">
        <v>100</v>
      </c>
      <c r="G57" s="148">
        <f t="shared" si="2"/>
        <v>100</v>
      </c>
      <c r="H57" s="150">
        <f>LARGE((C57,E57,G57),1)</f>
        <v>100</v>
      </c>
      <c r="I57" s="151"/>
    </row>
    <row r="58" spans="1:9" x14ac:dyDescent="0.15">
      <c r="A58" s="146" t="s">
        <v>133</v>
      </c>
      <c r="B58" s="147">
        <v>0</v>
      </c>
      <c r="C58" s="148">
        <f t="shared" si="0"/>
        <v>0</v>
      </c>
      <c r="D58" s="149">
        <v>0</v>
      </c>
      <c r="E58" s="148">
        <f t="shared" si="1"/>
        <v>0</v>
      </c>
      <c r="F58" s="149">
        <v>100</v>
      </c>
      <c r="G58" s="148">
        <f t="shared" si="2"/>
        <v>100</v>
      </c>
      <c r="H58" s="150">
        <f>LARGE((C58,E58,G58),1)</f>
        <v>100</v>
      </c>
      <c r="I58" s="151"/>
    </row>
    <row r="59" spans="1:9" x14ac:dyDescent="0.15">
      <c r="A59" s="146" t="s">
        <v>134</v>
      </c>
      <c r="B59" s="147">
        <v>0</v>
      </c>
      <c r="C59" s="148">
        <f t="shared" si="0"/>
        <v>0</v>
      </c>
      <c r="D59" s="149">
        <v>0</v>
      </c>
      <c r="E59" s="148">
        <f t="shared" si="1"/>
        <v>0</v>
      </c>
      <c r="F59" s="149">
        <v>100</v>
      </c>
      <c r="G59" s="148">
        <f t="shared" si="2"/>
        <v>100</v>
      </c>
      <c r="H59" s="150">
        <f>LARGE((C59,E59,G59),1)</f>
        <v>100</v>
      </c>
      <c r="I59" s="151"/>
    </row>
    <row r="60" spans="1:9" x14ac:dyDescent="0.15">
      <c r="A60" s="146" t="s">
        <v>135</v>
      </c>
      <c r="B60" s="153">
        <v>0</v>
      </c>
      <c r="C60" s="154">
        <f t="shared" si="0"/>
        <v>0</v>
      </c>
      <c r="D60" s="155">
        <v>0</v>
      </c>
      <c r="E60" s="154">
        <f t="shared" si="1"/>
        <v>0</v>
      </c>
      <c r="F60" s="155">
        <v>100</v>
      </c>
      <c r="G60" s="156">
        <f t="shared" si="2"/>
        <v>100</v>
      </c>
      <c r="H60" s="157">
        <f>LARGE((C60,E60,G60),1)</f>
        <v>100</v>
      </c>
      <c r="I60" s="151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2F3CD-FAE0-4A51-ACE0-D8C26C64A0AF}">
  <dimension ref="A1:I33"/>
  <sheetViews>
    <sheetView workbookViewId="0">
      <selection activeCell="P23" sqref="P23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73"/>
      <c r="B1" s="114"/>
      <c r="C1" s="114"/>
      <c r="D1" s="114"/>
      <c r="E1" s="114"/>
      <c r="F1" s="114"/>
      <c r="G1" s="114"/>
      <c r="H1" s="114"/>
      <c r="I1" s="43"/>
    </row>
    <row r="2" spans="1:9" x14ac:dyDescent="0.15">
      <c r="A2" s="173"/>
      <c r="B2" s="175" t="s">
        <v>41</v>
      </c>
      <c r="C2" s="175"/>
      <c r="D2" s="175"/>
      <c r="E2" s="175"/>
      <c r="F2" s="175"/>
      <c r="G2" s="114"/>
      <c r="H2" s="114"/>
      <c r="I2" s="43"/>
    </row>
    <row r="3" spans="1:9" x14ac:dyDescent="0.15">
      <c r="A3" s="173"/>
      <c r="B3" s="114"/>
      <c r="C3" s="114"/>
      <c r="D3" s="114"/>
      <c r="E3" s="114"/>
      <c r="F3" s="114"/>
      <c r="G3" s="114"/>
      <c r="H3" s="114"/>
      <c r="I3" s="43"/>
    </row>
    <row r="4" spans="1:9" x14ac:dyDescent="0.15">
      <c r="A4" s="173"/>
      <c r="B4" s="175" t="s">
        <v>34</v>
      </c>
      <c r="C4" s="175"/>
      <c r="D4" s="175"/>
      <c r="E4" s="175"/>
      <c r="F4" s="175"/>
      <c r="G4" s="114"/>
      <c r="H4" s="114"/>
      <c r="I4" s="43"/>
    </row>
    <row r="5" spans="1:9" x14ac:dyDescent="0.15">
      <c r="A5" s="173"/>
      <c r="B5" s="114"/>
      <c r="C5" s="114"/>
      <c r="D5" s="114"/>
      <c r="E5" s="114"/>
      <c r="F5" s="114"/>
      <c r="G5" s="114"/>
      <c r="H5" s="114"/>
      <c r="I5" s="43"/>
    </row>
    <row r="6" spans="1:9" x14ac:dyDescent="0.15">
      <c r="A6" s="173"/>
      <c r="B6" s="174"/>
      <c r="C6" s="174"/>
      <c r="D6" s="114"/>
      <c r="E6" s="114"/>
      <c r="F6" s="114"/>
      <c r="G6" s="114"/>
      <c r="H6" s="114"/>
      <c r="I6" s="43"/>
    </row>
    <row r="7" spans="1:9" x14ac:dyDescent="0.15">
      <c r="A7" s="173"/>
      <c r="B7" s="114"/>
      <c r="C7" s="114"/>
      <c r="D7" s="114"/>
      <c r="E7" s="114"/>
      <c r="F7" s="114"/>
      <c r="G7" s="114"/>
      <c r="H7" s="114"/>
      <c r="I7" s="43"/>
    </row>
    <row r="8" spans="1:9" x14ac:dyDescent="0.15">
      <c r="A8" s="44" t="s">
        <v>11</v>
      </c>
      <c r="B8" s="45" t="s">
        <v>83</v>
      </c>
      <c r="C8" s="45"/>
      <c r="D8" s="45"/>
      <c r="E8" s="45"/>
      <c r="F8" s="113"/>
      <c r="G8" s="113"/>
      <c r="H8" s="113"/>
      <c r="I8" s="43"/>
    </row>
    <row r="9" spans="1:9" x14ac:dyDescent="0.15">
      <c r="A9" s="44" t="s">
        <v>0</v>
      </c>
      <c r="B9" s="45" t="s">
        <v>63</v>
      </c>
      <c r="C9" s="45"/>
      <c r="D9" s="45"/>
      <c r="E9" s="45"/>
      <c r="F9" s="113"/>
      <c r="G9" s="113"/>
      <c r="H9" s="113"/>
      <c r="I9" s="43"/>
    </row>
    <row r="10" spans="1:9" x14ac:dyDescent="0.15">
      <c r="A10" s="44" t="s">
        <v>13</v>
      </c>
      <c r="B10" s="176">
        <v>42428</v>
      </c>
      <c r="C10" s="176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14"/>
      <c r="E11" s="114"/>
      <c r="F11" s="114"/>
      <c r="G11" s="114"/>
      <c r="H11" s="114"/>
      <c r="I11" s="43"/>
    </row>
    <row r="12" spans="1:9" x14ac:dyDescent="0.15">
      <c r="A12" s="44" t="s">
        <v>16</v>
      </c>
      <c r="B12" s="113" t="s">
        <v>50</v>
      </c>
      <c r="C12" s="114"/>
      <c r="D12" s="114"/>
      <c r="E12" s="114"/>
      <c r="F12" s="114"/>
      <c r="G12" s="114"/>
      <c r="H12" s="114"/>
      <c r="I12" s="43"/>
    </row>
    <row r="13" spans="1:9" x14ac:dyDescent="0.15">
      <c r="A13" s="113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13" t="s">
        <v>15</v>
      </c>
      <c r="B14" s="53">
        <v>0</v>
      </c>
      <c r="C14" s="54"/>
      <c r="D14" s="55">
        <v>0</v>
      </c>
      <c r="E14" s="54"/>
      <c r="F14" s="55">
        <v>0.55000000000000004</v>
      </c>
      <c r="G14" s="54"/>
      <c r="H14" s="56" t="s">
        <v>18</v>
      </c>
      <c r="I14" s="57" t="s">
        <v>25</v>
      </c>
    </row>
    <row r="15" spans="1:9" x14ac:dyDescent="0.15">
      <c r="A15" s="113" t="s">
        <v>14</v>
      </c>
      <c r="B15" s="106">
        <v>1</v>
      </c>
      <c r="C15" s="59"/>
      <c r="D15" s="60">
        <v>1</v>
      </c>
      <c r="E15" s="59"/>
      <c r="F15" s="60">
        <v>63.2</v>
      </c>
      <c r="G15" s="59"/>
      <c r="H15" s="56" t="s">
        <v>19</v>
      </c>
      <c r="I15" s="57" t="s">
        <v>26</v>
      </c>
    </row>
    <row r="16" spans="1:9" x14ac:dyDescent="0.15">
      <c r="A16" s="113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4</v>
      </c>
    </row>
    <row r="17" spans="1:9" x14ac:dyDescent="0.15">
      <c r="A17" s="85" t="s">
        <v>54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61.2</v>
      </c>
      <c r="G17" s="98">
        <f>F17/F$15*1000*F$14</f>
        <v>532.59493670886081</v>
      </c>
      <c r="H17" s="100">
        <f>LARGE((C17,E17,G17),1)</f>
        <v>532.59493670886081</v>
      </c>
      <c r="I17" s="101">
        <v>2</v>
      </c>
    </row>
    <row r="18" spans="1:9" x14ac:dyDescent="0.15">
      <c r="A18" s="85" t="s">
        <v>84</v>
      </c>
      <c r="B18" s="105">
        <v>0</v>
      </c>
      <c r="C18" s="98">
        <f t="shared" ref="C18:C19" si="0">B18/B$15*1000*B$14</f>
        <v>0</v>
      </c>
      <c r="D18" s="99">
        <v>0</v>
      </c>
      <c r="E18" s="98">
        <f t="shared" ref="E18:E19" si="1">D18/D$15*1000*D$14</f>
        <v>0</v>
      </c>
      <c r="F18" s="99">
        <v>49.4</v>
      </c>
      <c r="G18" s="98">
        <f t="shared" ref="G18:G19" si="2">F18/F$15*1000*F$14</f>
        <v>429.90506329113924</v>
      </c>
      <c r="H18" s="100">
        <f>LARGE((C18,E18,G18),1)</f>
        <v>429.90506329113924</v>
      </c>
      <c r="I18" s="101">
        <v>3</v>
      </c>
    </row>
    <row r="19" spans="1:9" x14ac:dyDescent="0.15">
      <c r="A19" s="85" t="s">
        <v>67</v>
      </c>
      <c r="B19" s="105">
        <v>0</v>
      </c>
      <c r="C19" s="98">
        <f t="shared" si="0"/>
        <v>0</v>
      </c>
      <c r="D19" s="99">
        <v>0</v>
      </c>
      <c r="E19" s="98">
        <f t="shared" si="1"/>
        <v>0</v>
      </c>
      <c r="F19" s="99">
        <v>48.4</v>
      </c>
      <c r="G19" s="98">
        <f t="shared" si="2"/>
        <v>421.20253164556965</v>
      </c>
      <c r="H19" s="100">
        <f>LARGE((C19,E19,G19),1)</f>
        <v>421.20253164556965</v>
      </c>
      <c r="I19" s="101">
        <v>4</v>
      </c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21BC-0270-42F4-830C-6DDEBE12AE60}">
  <dimension ref="A1:I33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73"/>
      <c r="B1" s="114"/>
      <c r="C1" s="114"/>
      <c r="D1" s="114"/>
      <c r="E1" s="114"/>
      <c r="F1" s="114"/>
      <c r="G1" s="114"/>
      <c r="H1" s="114"/>
      <c r="I1" s="43"/>
    </row>
    <row r="2" spans="1:9" x14ac:dyDescent="0.15">
      <c r="A2" s="173"/>
      <c r="B2" s="175" t="s">
        <v>41</v>
      </c>
      <c r="C2" s="175"/>
      <c r="D2" s="175"/>
      <c r="E2" s="175"/>
      <c r="F2" s="175"/>
      <c r="G2" s="114"/>
      <c r="H2" s="114"/>
      <c r="I2" s="43"/>
    </row>
    <row r="3" spans="1:9" x14ac:dyDescent="0.15">
      <c r="A3" s="173"/>
      <c r="B3" s="114"/>
      <c r="C3" s="114"/>
      <c r="D3" s="114"/>
      <c r="E3" s="114"/>
      <c r="F3" s="114"/>
      <c r="G3" s="114"/>
      <c r="H3" s="114"/>
      <c r="I3" s="43"/>
    </row>
    <row r="4" spans="1:9" x14ac:dyDescent="0.15">
      <c r="A4" s="173"/>
      <c r="B4" s="175" t="s">
        <v>34</v>
      </c>
      <c r="C4" s="175"/>
      <c r="D4" s="175"/>
      <c r="E4" s="175"/>
      <c r="F4" s="175"/>
      <c r="G4" s="114"/>
      <c r="H4" s="114"/>
      <c r="I4" s="43"/>
    </row>
    <row r="5" spans="1:9" x14ac:dyDescent="0.15">
      <c r="A5" s="173"/>
      <c r="B5" s="114"/>
      <c r="C5" s="114"/>
      <c r="D5" s="114"/>
      <c r="E5" s="114"/>
      <c r="F5" s="114"/>
      <c r="G5" s="114"/>
      <c r="H5" s="114"/>
      <c r="I5" s="43"/>
    </row>
    <row r="6" spans="1:9" x14ac:dyDescent="0.15">
      <c r="A6" s="173"/>
      <c r="B6" s="174"/>
      <c r="C6" s="174"/>
      <c r="D6" s="114"/>
      <c r="E6" s="114"/>
      <c r="F6" s="114"/>
      <c r="G6" s="114"/>
      <c r="H6" s="114"/>
      <c r="I6" s="43"/>
    </row>
    <row r="7" spans="1:9" x14ac:dyDescent="0.15">
      <c r="A7" s="173"/>
      <c r="B7" s="114"/>
      <c r="C7" s="114"/>
      <c r="D7" s="114"/>
      <c r="E7" s="114"/>
      <c r="F7" s="114"/>
      <c r="G7" s="114"/>
      <c r="H7" s="114"/>
      <c r="I7" s="43"/>
    </row>
    <row r="8" spans="1:9" x14ac:dyDescent="0.15">
      <c r="A8" s="44" t="s">
        <v>11</v>
      </c>
      <c r="B8" s="45" t="s">
        <v>83</v>
      </c>
      <c r="C8" s="45"/>
      <c r="D8" s="45"/>
      <c r="E8" s="45"/>
      <c r="F8" s="113"/>
      <c r="G8" s="113"/>
      <c r="H8" s="113"/>
      <c r="I8" s="43"/>
    </row>
    <row r="9" spans="1:9" x14ac:dyDescent="0.15">
      <c r="A9" s="44" t="s">
        <v>0</v>
      </c>
      <c r="B9" s="45" t="s">
        <v>63</v>
      </c>
      <c r="C9" s="45"/>
      <c r="D9" s="45"/>
      <c r="E9" s="45"/>
      <c r="F9" s="113"/>
      <c r="G9" s="113"/>
      <c r="H9" s="113"/>
      <c r="I9" s="43"/>
    </row>
    <row r="10" spans="1:9" x14ac:dyDescent="0.15">
      <c r="A10" s="44" t="s">
        <v>13</v>
      </c>
      <c r="B10" s="176">
        <v>42428</v>
      </c>
      <c r="C10" s="176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14"/>
      <c r="E11" s="114"/>
      <c r="F11" s="114"/>
      <c r="G11" s="114"/>
      <c r="H11" s="114"/>
      <c r="I11" s="43"/>
    </row>
    <row r="12" spans="1:9" x14ac:dyDescent="0.15">
      <c r="A12" s="44" t="s">
        <v>16</v>
      </c>
      <c r="B12" s="113" t="s">
        <v>50</v>
      </c>
      <c r="C12" s="114"/>
      <c r="D12" s="114"/>
      <c r="E12" s="114"/>
      <c r="F12" s="114"/>
      <c r="G12" s="114"/>
      <c r="H12" s="114"/>
      <c r="I12" s="43"/>
    </row>
    <row r="13" spans="1:9" x14ac:dyDescent="0.15">
      <c r="A13" s="113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13" t="s">
        <v>15</v>
      </c>
      <c r="B14" s="53">
        <v>0</v>
      </c>
      <c r="C14" s="54"/>
      <c r="D14" s="55">
        <v>0</v>
      </c>
      <c r="E14" s="54"/>
      <c r="F14" s="55">
        <v>0.55000000000000004</v>
      </c>
      <c r="G14" s="54"/>
      <c r="H14" s="56" t="s">
        <v>18</v>
      </c>
      <c r="I14" s="57" t="s">
        <v>25</v>
      </c>
    </row>
    <row r="15" spans="1:9" x14ac:dyDescent="0.15">
      <c r="A15" s="113" t="s">
        <v>14</v>
      </c>
      <c r="B15" s="106">
        <v>1</v>
      </c>
      <c r="C15" s="59"/>
      <c r="D15" s="60">
        <v>1</v>
      </c>
      <c r="E15" s="59"/>
      <c r="F15" s="60">
        <v>64.400000000000006</v>
      </c>
      <c r="G15" s="59"/>
      <c r="H15" s="56" t="s">
        <v>19</v>
      </c>
      <c r="I15" s="57" t="s">
        <v>26</v>
      </c>
    </row>
    <row r="16" spans="1:9" x14ac:dyDescent="0.15">
      <c r="A16" s="113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4</v>
      </c>
    </row>
    <row r="17" spans="1:9" x14ac:dyDescent="0.15">
      <c r="A17" s="85" t="s">
        <v>84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64.400000000000006</v>
      </c>
      <c r="G17" s="98">
        <f>F17/F$15*1000*F$14</f>
        <v>550</v>
      </c>
      <c r="H17" s="100">
        <f>LARGE((C17,E17,G17),1)</f>
        <v>550</v>
      </c>
      <c r="I17" s="101">
        <v>1</v>
      </c>
    </row>
    <row r="18" spans="1:9" x14ac:dyDescent="0.15">
      <c r="A18" s="85" t="s">
        <v>54</v>
      </c>
      <c r="B18" s="105">
        <v>0</v>
      </c>
      <c r="C18" s="98">
        <f t="shared" ref="C18:C19" si="0">B18/B$15*1000*B$14</f>
        <v>0</v>
      </c>
      <c r="D18" s="99">
        <v>0</v>
      </c>
      <c r="E18" s="98">
        <f t="shared" ref="E18:E19" si="1">D18/D$15*1000*D$14</f>
        <v>0</v>
      </c>
      <c r="F18" s="99">
        <v>58.4</v>
      </c>
      <c r="G18" s="98">
        <f t="shared" ref="G18:G19" si="2">F18/F$15*1000*F$14</f>
        <v>498.75776397515529</v>
      </c>
      <c r="H18" s="100">
        <f>LARGE((C18,E18,G18),1)</f>
        <v>498.75776397515529</v>
      </c>
      <c r="I18" s="101">
        <v>3</v>
      </c>
    </row>
    <row r="19" spans="1:9" x14ac:dyDescent="0.15">
      <c r="A19" s="85" t="s">
        <v>67</v>
      </c>
      <c r="B19" s="105">
        <v>0</v>
      </c>
      <c r="C19" s="98">
        <f t="shared" si="0"/>
        <v>0</v>
      </c>
      <c r="D19" s="99">
        <v>0</v>
      </c>
      <c r="E19" s="98">
        <f t="shared" si="1"/>
        <v>0</v>
      </c>
      <c r="F19" s="99">
        <v>55.4</v>
      </c>
      <c r="G19" s="98">
        <f t="shared" si="2"/>
        <v>473.13664596273293</v>
      </c>
      <c r="H19" s="100">
        <f>LARGE((C19,E19,G19),1)</f>
        <v>473.13664596273293</v>
      </c>
      <c r="I19" s="101">
        <v>4</v>
      </c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1C20C-7B61-4B20-8E46-E4E882EB79E9}">
  <dimension ref="A1:I31"/>
  <sheetViews>
    <sheetView workbookViewId="0">
      <selection activeCell="G18" sqref="G18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73"/>
      <c r="B1" s="118"/>
      <c r="C1" s="118"/>
      <c r="D1" s="118"/>
      <c r="E1" s="118"/>
      <c r="F1" s="118"/>
      <c r="G1" s="118"/>
      <c r="H1" s="118"/>
      <c r="I1" s="43"/>
    </row>
    <row r="2" spans="1:9" x14ac:dyDescent="0.15">
      <c r="A2" s="173"/>
      <c r="B2" s="175" t="s">
        <v>41</v>
      </c>
      <c r="C2" s="175"/>
      <c r="D2" s="175"/>
      <c r="E2" s="175"/>
      <c r="F2" s="175"/>
      <c r="G2" s="118"/>
      <c r="H2" s="118"/>
      <c r="I2" s="43"/>
    </row>
    <row r="3" spans="1:9" x14ac:dyDescent="0.15">
      <c r="A3" s="173"/>
      <c r="B3" s="118"/>
      <c r="C3" s="118"/>
      <c r="D3" s="118"/>
      <c r="E3" s="118"/>
      <c r="F3" s="118"/>
      <c r="G3" s="118"/>
      <c r="H3" s="118"/>
      <c r="I3" s="43"/>
    </row>
    <row r="4" spans="1:9" x14ac:dyDescent="0.15">
      <c r="A4" s="173"/>
      <c r="B4" s="175" t="s">
        <v>34</v>
      </c>
      <c r="C4" s="175"/>
      <c r="D4" s="175"/>
      <c r="E4" s="175"/>
      <c r="F4" s="175"/>
      <c r="G4" s="118"/>
      <c r="H4" s="118"/>
      <c r="I4" s="43"/>
    </row>
    <row r="5" spans="1:9" x14ac:dyDescent="0.15">
      <c r="A5" s="173"/>
      <c r="B5" s="118"/>
      <c r="C5" s="118"/>
      <c r="D5" s="118"/>
      <c r="E5" s="118"/>
      <c r="F5" s="118"/>
      <c r="G5" s="118"/>
      <c r="H5" s="118"/>
      <c r="I5" s="43"/>
    </row>
    <row r="6" spans="1:9" x14ac:dyDescent="0.15">
      <c r="A6" s="173"/>
      <c r="B6" s="174"/>
      <c r="C6" s="174"/>
      <c r="D6" s="118"/>
      <c r="E6" s="118"/>
      <c r="F6" s="118"/>
      <c r="G6" s="118"/>
      <c r="H6" s="118"/>
      <c r="I6" s="43"/>
    </row>
    <row r="7" spans="1:9" x14ac:dyDescent="0.15">
      <c r="A7" s="173"/>
      <c r="B7" s="118"/>
      <c r="C7" s="118"/>
      <c r="D7" s="118"/>
      <c r="E7" s="118"/>
      <c r="F7" s="118"/>
      <c r="G7" s="118"/>
      <c r="H7" s="118"/>
      <c r="I7" s="43"/>
    </row>
    <row r="8" spans="1:9" x14ac:dyDescent="0.15">
      <c r="A8" s="44" t="s">
        <v>11</v>
      </c>
      <c r="B8" s="45" t="s">
        <v>87</v>
      </c>
      <c r="C8" s="45"/>
      <c r="D8" s="45"/>
      <c r="E8" s="45"/>
      <c r="F8" s="117"/>
      <c r="G8" s="117"/>
      <c r="H8" s="117"/>
      <c r="I8" s="43"/>
    </row>
    <row r="9" spans="1:9" x14ac:dyDescent="0.15">
      <c r="A9" s="44" t="s">
        <v>0</v>
      </c>
      <c r="B9" s="45" t="s">
        <v>63</v>
      </c>
      <c r="C9" s="45"/>
      <c r="D9" s="45"/>
      <c r="E9" s="45"/>
      <c r="F9" s="117"/>
      <c r="G9" s="117"/>
      <c r="H9" s="117"/>
      <c r="I9" s="43"/>
    </row>
    <row r="10" spans="1:9" x14ac:dyDescent="0.15">
      <c r="A10" s="44" t="s">
        <v>13</v>
      </c>
      <c r="B10" s="176">
        <v>42441</v>
      </c>
      <c r="C10" s="176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18"/>
      <c r="E11" s="118"/>
      <c r="F11" s="118"/>
      <c r="G11" s="118"/>
      <c r="H11" s="118"/>
      <c r="I11" s="43"/>
    </row>
    <row r="12" spans="1:9" x14ac:dyDescent="0.15">
      <c r="A12" s="44" t="s">
        <v>16</v>
      </c>
      <c r="B12" s="117" t="s">
        <v>50</v>
      </c>
      <c r="C12" s="118"/>
      <c r="D12" s="118"/>
      <c r="E12" s="118"/>
      <c r="F12" s="118"/>
      <c r="G12" s="118"/>
      <c r="H12" s="118"/>
      <c r="I12" s="43"/>
    </row>
    <row r="13" spans="1:9" x14ac:dyDescent="0.15">
      <c r="A13" s="11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17" t="s">
        <v>15</v>
      </c>
      <c r="B14" s="53">
        <v>0.7</v>
      </c>
      <c r="C14" s="54"/>
      <c r="D14" s="55">
        <v>0</v>
      </c>
      <c r="E14" s="54"/>
      <c r="F14" s="55">
        <v>0.8</v>
      </c>
      <c r="G14" s="54"/>
      <c r="H14" s="56" t="s">
        <v>18</v>
      </c>
      <c r="I14" s="57" t="s">
        <v>25</v>
      </c>
    </row>
    <row r="15" spans="1:9" x14ac:dyDescent="0.15">
      <c r="A15" s="117" t="s">
        <v>14</v>
      </c>
      <c r="B15" s="106">
        <v>1</v>
      </c>
      <c r="C15" s="59"/>
      <c r="D15" s="60">
        <v>1</v>
      </c>
      <c r="E15" s="59"/>
      <c r="F15" s="60">
        <v>81</v>
      </c>
      <c r="G15" s="59"/>
      <c r="H15" s="56" t="s">
        <v>19</v>
      </c>
      <c r="I15" s="57" t="s">
        <v>26</v>
      </c>
    </row>
    <row r="16" spans="1:9" x14ac:dyDescent="0.15">
      <c r="A16" s="11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7</v>
      </c>
    </row>
    <row r="17" spans="1:9" x14ac:dyDescent="0.15">
      <c r="A17" s="85" t="s">
        <v>47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76.2</v>
      </c>
      <c r="G17" s="98">
        <f>F17/F$15*1000*F$14</f>
        <v>752.59259259259261</v>
      </c>
      <c r="H17" s="100">
        <f>LARGE((C17,E17,G17),1)</f>
        <v>752.59259259259261</v>
      </c>
      <c r="I17" s="101">
        <v>2</v>
      </c>
    </row>
    <row r="18" spans="1:9" x14ac:dyDescent="0.15">
      <c r="C18"/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7"/>
  <sheetViews>
    <sheetView zoomScale="119" zoomScaleNormal="132" zoomScalePageLayoutView="85" workbookViewId="0">
      <selection activeCell="P17" sqref="P17"/>
    </sheetView>
  </sheetViews>
  <sheetFormatPr baseColWidth="10" defaultColWidth="10.6640625" defaultRowHeight="11" x14ac:dyDescent="0.15"/>
  <cols>
    <col min="1" max="1" width="12.83203125" style="1" customWidth="1"/>
    <col min="2" max="2" width="10.6640625" style="1" customWidth="1"/>
    <col min="3" max="3" width="18.1640625" style="1" customWidth="1"/>
    <col min="4" max="4" width="6.1640625" style="1" customWidth="1"/>
    <col min="5" max="15" width="4.83203125" style="37" customWidth="1"/>
    <col min="16" max="16384" width="10.6640625" style="37"/>
  </cols>
  <sheetData>
    <row r="1" spans="1:15" s="28" customFormat="1" ht="33.75" customHeight="1" x14ac:dyDescent="0.15">
      <c r="A1" s="27"/>
      <c r="B1" s="27"/>
      <c r="C1" s="27"/>
      <c r="D1" s="27"/>
      <c r="E1" s="95">
        <v>2019</v>
      </c>
      <c r="F1" s="96"/>
      <c r="G1" s="170">
        <v>2020</v>
      </c>
      <c r="H1" s="171"/>
      <c r="I1" s="171"/>
      <c r="J1" s="171"/>
      <c r="K1" s="171"/>
      <c r="L1" s="172"/>
      <c r="M1" s="116"/>
      <c r="N1" s="116"/>
      <c r="O1" s="116"/>
    </row>
    <row r="2" spans="1:15" s="28" customFormat="1" ht="38" customHeight="1" x14ac:dyDescent="0.15">
      <c r="A2" s="29"/>
      <c r="B2" s="29"/>
      <c r="C2" s="30"/>
      <c r="D2" s="30"/>
      <c r="E2" s="94" t="s">
        <v>46</v>
      </c>
      <c r="F2" s="94" t="s">
        <v>46</v>
      </c>
      <c r="G2" s="94" t="s">
        <v>51</v>
      </c>
      <c r="H2" s="94" t="s">
        <v>51</v>
      </c>
      <c r="I2" s="94" t="s">
        <v>59</v>
      </c>
      <c r="J2" s="94" t="s">
        <v>59</v>
      </c>
      <c r="K2" s="94" t="s">
        <v>71</v>
      </c>
      <c r="L2" s="94" t="s">
        <v>72</v>
      </c>
      <c r="M2" s="92" t="s">
        <v>86</v>
      </c>
      <c r="N2" s="92" t="s">
        <v>86</v>
      </c>
      <c r="O2" s="92" t="s">
        <v>87</v>
      </c>
    </row>
    <row r="3" spans="1:15" s="33" customFormat="1" ht="30.75" customHeight="1" x14ac:dyDescent="0.15">
      <c r="A3" s="31"/>
      <c r="B3" s="32"/>
      <c r="C3" s="32" t="s">
        <v>22</v>
      </c>
      <c r="D3" s="32"/>
      <c r="E3" s="92" t="s">
        <v>38</v>
      </c>
      <c r="F3" s="92" t="s">
        <v>38</v>
      </c>
      <c r="G3" s="92" t="s">
        <v>52</v>
      </c>
      <c r="H3" s="92" t="s">
        <v>52</v>
      </c>
      <c r="I3" s="92" t="s">
        <v>61</v>
      </c>
      <c r="J3" s="92" t="s">
        <v>61</v>
      </c>
      <c r="K3" s="92" t="s">
        <v>61</v>
      </c>
      <c r="L3" s="92" t="s">
        <v>73</v>
      </c>
      <c r="M3" s="92" t="s">
        <v>63</v>
      </c>
      <c r="N3" s="92" t="s">
        <v>63</v>
      </c>
      <c r="O3" s="92" t="s">
        <v>63</v>
      </c>
    </row>
    <row r="4" spans="1:15" x14ac:dyDescent="0.15">
      <c r="A4" s="34"/>
      <c r="B4" s="35"/>
      <c r="C4" s="36"/>
      <c r="D4" s="91"/>
      <c r="E4" s="93">
        <v>42337</v>
      </c>
      <c r="F4" s="93">
        <v>41973</v>
      </c>
      <c r="G4" s="93">
        <v>42391</v>
      </c>
      <c r="H4" s="93">
        <v>42392</v>
      </c>
      <c r="I4" s="93">
        <v>42407</v>
      </c>
      <c r="J4" s="93">
        <v>42407</v>
      </c>
      <c r="K4" s="93"/>
      <c r="L4" s="93"/>
      <c r="M4" s="93">
        <v>42428</v>
      </c>
      <c r="N4" s="93">
        <v>42429</v>
      </c>
      <c r="O4" s="93">
        <v>42441</v>
      </c>
    </row>
    <row r="5" spans="1:15" x14ac:dyDescent="0.15">
      <c r="A5" s="34"/>
      <c r="B5" s="35"/>
      <c r="C5" s="36"/>
      <c r="D5" s="91"/>
      <c r="E5" s="93" t="s">
        <v>45</v>
      </c>
      <c r="F5" s="93" t="s">
        <v>39</v>
      </c>
      <c r="G5" s="93" t="s">
        <v>39</v>
      </c>
      <c r="H5" s="93" t="s">
        <v>39</v>
      </c>
      <c r="I5" s="93" t="s">
        <v>39</v>
      </c>
      <c r="J5" s="93" t="s">
        <v>39</v>
      </c>
      <c r="K5" s="93" t="s">
        <v>39</v>
      </c>
      <c r="L5" s="93" t="s">
        <v>39</v>
      </c>
      <c r="M5" s="93" t="s">
        <v>39</v>
      </c>
      <c r="N5" s="93" t="s">
        <v>85</v>
      </c>
      <c r="O5" s="93" t="s">
        <v>39</v>
      </c>
    </row>
    <row r="6" spans="1:15" x14ac:dyDescent="0.15">
      <c r="A6" s="34"/>
      <c r="B6" s="35"/>
      <c r="C6" s="36"/>
      <c r="D6" s="38"/>
      <c r="E6" s="74" t="s">
        <v>23</v>
      </c>
      <c r="F6" s="74" t="s">
        <v>23</v>
      </c>
      <c r="G6" s="74" t="s">
        <v>23</v>
      </c>
      <c r="H6" s="74" t="s">
        <v>23</v>
      </c>
      <c r="I6" s="74" t="s">
        <v>23</v>
      </c>
      <c r="J6" s="74" t="s">
        <v>23</v>
      </c>
      <c r="K6" s="74" t="s">
        <v>23</v>
      </c>
      <c r="L6" s="74" t="s">
        <v>23</v>
      </c>
      <c r="M6" s="74" t="s">
        <v>23</v>
      </c>
      <c r="N6" s="74" t="s">
        <v>23</v>
      </c>
      <c r="O6" s="74" t="s">
        <v>23</v>
      </c>
    </row>
    <row r="7" spans="1:15" s="42" customFormat="1" x14ac:dyDescent="0.15">
      <c r="A7" s="39" t="s">
        <v>37</v>
      </c>
      <c r="B7" s="40" t="s">
        <v>36</v>
      </c>
      <c r="C7" s="38" t="s">
        <v>10</v>
      </c>
      <c r="D7" s="41" t="s">
        <v>28</v>
      </c>
      <c r="E7" s="67">
        <f>'Mt. Sima Canada Cup BA'!I16</f>
        <v>4</v>
      </c>
      <c r="F7" s="67">
        <f>'Mt. Sima Canada Cup BA'!I16</f>
        <v>4</v>
      </c>
      <c r="G7" s="67">
        <f>'CF TT Day 1'!I16</f>
        <v>2</v>
      </c>
      <c r="H7" s="67">
        <f>'CF TT Day 2'!I16</f>
        <v>2</v>
      </c>
      <c r="I7" s="67">
        <f>'BVSC TT Day 1'!I16</f>
        <v>2</v>
      </c>
      <c r="J7" s="67">
        <f>'BVSC TT Day 1'!J16</f>
        <v>0</v>
      </c>
      <c r="K7" s="67">
        <f>'BVSC TT Day 1'!K16</f>
        <v>0</v>
      </c>
      <c r="L7" s="67">
        <f>'BVSC TT Day 1'!L16</f>
        <v>0</v>
      </c>
      <c r="M7" s="67">
        <f>'Prov SS'!I16</f>
        <v>4</v>
      </c>
      <c r="N7" s="67">
        <f>'Prov HP'!I16</f>
        <v>4</v>
      </c>
      <c r="O7" s="67">
        <f>'MSLM SS CC'!I16</f>
        <v>7</v>
      </c>
    </row>
    <row r="8" spans="1:15" ht="15" customHeight="1" x14ac:dyDescent="0.15">
      <c r="A8" s="80" t="s">
        <v>49</v>
      </c>
      <c r="B8" s="80" t="s">
        <v>48</v>
      </c>
      <c r="C8" s="85" t="s">
        <v>47</v>
      </c>
      <c r="D8" s="84" t="str">
        <f>IF(ISNA(VLOOKUP($C8,'RPA Caclulations'!$C$6:$K$61,3,FALSE))=TRUE,"0",VLOOKUP($C8,'RPA Caclulations'!$C$6:$K$61,3,FALSE))</f>
        <v>0</v>
      </c>
      <c r="E8" s="21">
        <f>IF(ISNA(VLOOKUP($C8,'Mt. Sima Canada Cup BA'!$A$17:$I$100,9,FALSE))=TRUE,"0",VLOOKUP($C8,'Mt. Sima Canada Cup BA'!$A$17:$I$100,9,FALSE))</f>
        <v>2</v>
      </c>
      <c r="F8" s="21">
        <f>IF(ISNA(VLOOKUP($C8,'Mt. Sima Canada Cup SS'!$A$17:$I$100,9,FALSE))=TRUE,"0",VLOOKUP($C8,'Mt. Sima Canada Cup SS'!$A$17:$I$100,9,FALSE))</f>
        <v>6</v>
      </c>
      <c r="G8" s="21" t="str">
        <f>IF(ISNA(VLOOKUP($C8,'CF TT Day 1'!$A$17:$I$100,9,FALSE))=TRUE,"0",VLOOKUP($C8,'CF TT Day 1'!$A$17:$I$100,9,FALSE))</f>
        <v>0</v>
      </c>
      <c r="H8" s="21" t="str">
        <f>IF(ISNA(VLOOKUP($C8,'CF TT Day 2'!$A$17:$I$100,9,FALSE))=TRUE,"0",VLOOKUP($C8,'CF TT Day 2'!$A$17:$I$100,9,FALSE))</f>
        <v>0</v>
      </c>
      <c r="I8" s="21" t="str">
        <f>IF(ISNA(VLOOKUP($C8,'BVSC TT Day 1'!$A$17:$I$100,9,FALSE))=TRUE,"0",VLOOKUP($C8,'BVSC TT Day 1'!$A$17:$I$100,9,FALSE))</f>
        <v>0</v>
      </c>
      <c r="J8" s="21" t="str">
        <f>IF(ISNA(VLOOKUP($C8,'BVSC TT Day 1'!$A$17:$I$100,9,FALSE))=TRUE,"0",VLOOKUP($C8,'BVSC TT Day 1'!$A$17:$I$100,9,FALSE))</f>
        <v>0</v>
      </c>
      <c r="K8" s="21" t="str">
        <f>IF(ISNA(VLOOKUP($C8,'Beaver Groms'!$A$17:$I$100,9,FALSE))=TRUE,"0",VLOOKUP($C8,'Beaver Groms'!$A$17:$I$100,9,FALSE))</f>
        <v>0</v>
      </c>
      <c r="L8" s="21" t="str">
        <f>IF(ISNA(VLOOKUP($C8,'Alpine Groms'!$A$17:$I$100,9,FALSE))=TRUE,"0",VLOOKUP($C8,'Alpine Groms'!$A$17:$I$100,9,FALSE))</f>
        <v>0</v>
      </c>
      <c r="M8" s="21" t="str">
        <f>IF(ISNA(VLOOKUP($C8,'Prov SS'!$A$1:$I$100,9,FALSE))=TRUE,"0",VLOOKUP($C8,'Prov SS'!$A$17:$I$100,9,FALSE))</f>
        <v>0</v>
      </c>
      <c r="N8" s="21" t="str">
        <f>IF(ISNA(VLOOKUP($C8,'Prov HP'!$A$17:$I$100,9,FALSE))=TRUE,"0",VLOOKUP($C8,'Prov HP'!$A$17:$I$100,9,FALSE))</f>
        <v>0</v>
      </c>
      <c r="O8" s="21">
        <f>IF(ISNA(VLOOKUP($C8,'MSLM SS CC'!$A$17:$I$100,9,FALSE))=TRUE,"0",VLOOKUP($C8,'MSLM SS CC'!$A$17:$I$100,9,FALSE))</f>
        <v>2</v>
      </c>
    </row>
    <row r="9" spans="1:15" ht="15" customHeight="1" x14ac:dyDescent="0.15">
      <c r="A9" s="80" t="s">
        <v>56</v>
      </c>
      <c r="B9" s="80" t="s">
        <v>57</v>
      </c>
      <c r="C9" s="85" t="s">
        <v>54</v>
      </c>
      <c r="D9" s="84">
        <f>IF(ISNA(VLOOKUP($C9,'RPA Caclulations'!$C$6:$K$61,3,FALSE))=TRUE,"0",VLOOKUP($C9,'RPA Caclulations'!$C$6:$K$61,3,FALSE))</f>
        <v>1</v>
      </c>
      <c r="E9" s="21" t="str">
        <f>IF(ISNA(VLOOKUP($C9,'Mt. Sima Canada Cup BA'!$A$17:$I$100,9,FALSE))=TRUE,"0",VLOOKUP($C9,'Mt. Sima Canada Cup BA'!$A$17:$I$100,9,FALSE))</f>
        <v>0</v>
      </c>
      <c r="F9" s="21" t="str">
        <f>IF(ISNA(VLOOKUP($C9,'Mt. Sima Canada Cup SS'!$A$17:$I$100,9,FALSE))=TRUE,"0",VLOOKUP($C9,'Mt. Sima Canada Cup SS'!$A$17:$I$100,9,FALSE))</f>
        <v>0</v>
      </c>
      <c r="G9" s="21">
        <f>IF(ISNA(VLOOKUP($C9,'CF TT Day 1'!$A$17:$I$100,9,FALSE))=TRUE,"0",VLOOKUP($C9,'CF TT Day 1'!$A$17:$I$100,9,FALSE))</f>
        <v>1</v>
      </c>
      <c r="H9" s="21">
        <f>IF(ISNA(VLOOKUP($C9,'CF TT Day 2'!$A$17:$I$100,9,FALSE))=TRUE,"0",VLOOKUP($C9,'CF TT Day 2'!$A$17:$I$100,9,FALSE))</f>
        <v>1</v>
      </c>
      <c r="I9" s="21">
        <f>IF(ISNA(VLOOKUP($C9,'BVSC TT Day 1'!$A$17:$I$100,9,FALSE))=TRUE,"0",VLOOKUP($C9,'BVSC TT Day 1'!$A$17:$I$100,9,FALSE))</f>
        <v>1</v>
      </c>
      <c r="J9" s="21">
        <f>IF(ISNA(VLOOKUP($C9,'BVSC TT Day 1'!$A$17:$I$100,9,FALSE))=TRUE,"0",VLOOKUP($C9,'BVSC TT Day 1'!$A$17:$I$100,9,FALSE))</f>
        <v>1</v>
      </c>
      <c r="K9" s="21" t="str">
        <f>IF(ISNA(VLOOKUP($C9,'Beaver Groms'!$A$17:$I$100,9,FALSE))=TRUE,"0",VLOOKUP($C9,'Beaver Groms'!$A$17:$I$100,9,FALSE))</f>
        <v>0</v>
      </c>
      <c r="L9" s="21" t="str">
        <f>IF(ISNA(VLOOKUP($C9,'Alpine Groms'!$A$17:$I$100,9,FALSE))=TRUE,"0",VLOOKUP($C9,'Alpine Groms'!$A$17:$I$100,9,FALSE))</f>
        <v>0</v>
      </c>
      <c r="M9" s="21">
        <f>IF(ISNA(VLOOKUP($C9,'Prov SS'!$A$1:$I$100,9,FALSE))=TRUE,"0",VLOOKUP($C9,'Prov SS'!$A$17:$I$100,9,FALSE))</f>
        <v>2</v>
      </c>
      <c r="N9" s="21">
        <f>IF(ISNA(VLOOKUP($C9,'Prov HP'!$A$17:$I$100,9,FALSE))=TRUE,"0",VLOOKUP($C9,'Prov HP'!$A$17:$I$100,9,FALSE))</f>
        <v>3</v>
      </c>
      <c r="O9" s="21" t="str">
        <f>IF(ISNA(VLOOKUP($C9,'MSLM SS CC'!$A$17:$I$100,9,FALSE))=TRUE,"0",VLOOKUP($C9,'MSLM SS CC'!$A$17:$I$100,9,FALSE))</f>
        <v>0</v>
      </c>
    </row>
    <row r="10" spans="1:15" ht="15" customHeight="1" x14ac:dyDescent="0.15">
      <c r="A10" s="80" t="s">
        <v>58</v>
      </c>
      <c r="B10" s="80" t="s">
        <v>48</v>
      </c>
      <c r="C10" s="85" t="s">
        <v>55</v>
      </c>
      <c r="D10" s="84">
        <f>IF(ISNA(VLOOKUP($C10,'RPA Caclulations'!$C$6:$K$61,3,FALSE))=TRUE,"0",VLOOKUP($C10,'RPA Caclulations'!$C$6:$K$61,3,FALSE))</f>
        <v>2</v>
      </c>
      <c r="E10" s="21" t="str">
        <f>IF(ISNA(VLOOKUP($C10,'Mt. Sima Canada Cup BA'!$A$17:$I$100,9,FALSE))=TRUE,"0",VLOOKUP($C10,'Mt. Sima Canada Cup BA'!$A$17:$I$100,9,FALSE))</f>
        <v>0</v>
      </c>
      <c r="F10" s="21" t="str">
        <f>IF(ISNA(VLOOKUP($C10,'Mt. Sima Canada Cup SS'!$A$17:$I$100,9,FALSE))=TRUE,"0",VLOOKUP($C10,'Mt. Sima Canada Cup SS'!$A$17:$I$100,9,FALSE))</f>
        <v>0</v>
      </c>
      <c r="G10" s="21">
        <f>IF(ISNA(VLOOKUP($C10,'CF TT Day 1'!$A$17:$I$100,9,FALSE))=TRUE,"0",VLOOKUP($C10,'CF TT Day 1'!$A$17:$I$100,9,FALSE))</f>
        <v>2</v>
      </c>
      <c r="H10" s="21">
        <f>IF(ISNA(VLOOKUP($C10,'CF TT Day 2'!$A$17:$I$100,9,FALSE))=TRUE,"0",VLOOKUP($C10,'CF TT Day 2'!$A$17:$I$100,9,FALSE))</f>
        <v>2</v>
      </c>
      <c r="I10" s="21">
        <f>IF(ISNA(VLOOKUP($C10,'BVSC TT Day 1'!$A$17:$I$100,9,FALSE))=TRUE,"0",VLOOKUP($C10,'BVSC TT Day 1'!$A$17:$I$100,9,FALSE))</f>
        <v>2</v>
      </c>
      <c r="J10" s="21">
        <f>IF(ISNA(VLOOKUP($C10,'BVSC TT Day 1'!$A$17:$I$100,9,FALSE))=TRUE,"0",VLOOKUP($C10,'BVSC TT Day 1'!$A$17:$I$100,9,FALSE))</f>
        <v>2</v>
      </c>
      <c r="K10" s="21" t="str">
        <f>IF(ISNA(VLOOKUP($C10,'Beaver Groms'!$A$17:$I$100,9,FALSE))=TRUE,"0",VLOOKUP($C10,'Beaver Groms'!$A$17:$I$100,9,FALSE))</f>
        <v>0</v>
      </c>
      <c r="L10" s="21" t="str">
        <f>IF(ISNA(VLOOKUP($C10,'Alpine Groms'!$A$17:$I$100,9,FALSE))=TRUE,"0",VLOOKUP($C10,'Alpine Groms'!$A$17:$I$100,9,FALSE))</f>
        <v>0</v>
      </c>
      <c r="M10" s="21" t="str">
        <f>IF(ISNA(VLOOKUP($C10,'Prov SS'!$A$1:$I$100,9,FALSE))=TRUE,"0",VLOOKUP($C10,'Prov SS'!$A$17:$I$100,9,FALSE))</f>
        <v>0</v>
      </c>
      <c r="N10" s="21" t="str">
        <f>IF(ISNA(VLOOKUP($C10,'Prov HP'!$A$17:$I$100,9,FALSE))=TRUE,"0",VLOOKUP($C10,'Prov HP'!$A$17:$I$100,9,FALSE))</f>
        <v>0</v>
      </c>
      <c r="O10" s="21" t="str">
        <f>IF(ISNA(VLOOKUP($C10,'MSLM SS CC'!$A$17:$I$100,9,FALSE))=TRUE,"0",VLOOKUP($C10,'MSLM SS CC'!$A$17:$I$100,9,FALSE))</f>
        <v>0</v>
      </c>
    </row>
    <row r="11" spans="1:15" ht="15" customHeight="1" x14ac:dyDescent="0.15">
      <c r="A11" s="80" t="s">
        <v>68</v>
      </c>
      <c r="B11" s="80" t="s">
        <v>64</v>
      </c>
      <c r="C11" s="85" t="s">
        <v>67</v>
      </c>
      <c r="D11" s="84" t="str">
        <f>IF(ISNA(VLOOKUP($C11,'RPA Caclulations'!$C$6:$K$61,3,FALSE))=TRUE,"0",VLOOKUP($C11,'RPA Caclulations'!$C$6:$K$61,3,FALSE))</f>
        <v>0</v>
      </c>
      <c r="E11" s="21" t="str">
        <f>IF(ISNA(VLOOKUP($C11,'Mt. Sima Canada Cup BA'!$A$17:$I$100,9,FALSE))=TRUE,"0",VLOOKUP($C11,'Mt. Sima Canada Cup BA'!$A$17:$I$100,9,FALSE))</f>
        <v>0</v>
      </c>
      <c r="F11" s="21" t="str">
        <f>IF(ISNA(VLOOKUP($C11,'Mt. Sima Canada Cup SS'!$A$17:$I$100,9,FALSE))=TRUE,"0",VLOOKUP($C11,'Mt. Sima Canada Cup SS'!$A$17:$I$100,9,FALSE))</f>
        <v>0</v>
      </c>
      <c r="G11" s="21" t="str">
        <f>IF(ISNA(VLOOKUP($C11,'CF TT Day 1'!$A$17:$I$100,9,FALSE))=TRUE,"0",VLOOKUP($C11,'CF TT Day 1'!$A$17:$I$100,9,FALSE))</f>
        <v>0</v>
      </c>
      <c r="H11" s="21" t="str">
        <f>IF(ISNA(VLOOKUP($C11,'CF TT Day 2'!$A$17:$I$100,9,FALSE))=TRUE,"0",VLOOKUP($C11,'CF TT Day 2'!$A$17:$I$100,9,FALSE))</f>
        <v>0</v>
      </c>
      <c r="I11" s="21">
        <f>IF(ISNA(VLOOKUP($C11,'BVSC TT Day 1'!$A$17:$I$100,9,FALSE))=TRUE,"0",VLOOKUP($C11,'BVSC TT Day 1'!$A$17:$I$100,9,FALSE))</f>
        <v>3</v>
      </c>
      <c r="J11" s="21">
        <f>IF(ISNA(VLOOKUP($C11,'BVSC TT Day 1'!$A$17:$I$100,9,FALSE))=TRUE,"0",VLOOKUP($C11,'BVSC TT Day 1'!$A$17:$I$100,9,FALSE))</f>
        <v>3</v>
      </c>
      <c r="K11" s="21">
        <f>IF(ISNA(VLOOKUP($C11,'Beaver Groms'!$A$17:$I$100,9,FALSE))=TRUE,"0",VLOOKUP($C11,'Beaver Groms'!$A$17:$I$100,9,FALSE))</f>
        <v>0</v>
      </c>
      <c r="L11" s="21">
        <f>IF(ISNA(VLOOKUP($C11,'Alpine Groms'!$A$17:$I$100,9,FALSE))=TRUE,"0",VLOOKUP($C11,'Alpine Groms'!$A$17:$I$100,9,FALSE))</f>
        <v>2</v>
      </c>
      <c r="M11" s="21">
        <f>IF(ISNA(VLOOKUP($C11,'Prov SS'!$A$1:$I$100,9,FALSE))=TRUE,"0",VLOOKUP($C11,'Prov SS'!$A$17:$I$100,9,FALSE))</f>
        <v>4</v>
      </c>
      <c r="N11" s="21">
        <f>IF(ISNA(VLOOKUP($C11,'Prov HP'!$A$17:$I$100,9,FALSE))=TRUE,"0",VLOOKUP($C11,'Prov HP'!$A$17:$I$100,9,FALSE))</f>
        <v>4</v>
      </c>
      <c r="O11" s="21" t="str">
        <f>IF(ISNA(VLOOKUP($C11,'MSLM SS CC'!$A$17:$I$100,9,FALSE))=TRUE,"0",VLOOKUP($C11,'MSLM SS CC'!$A$17:$I$100,9,FALSE))</f>
        <v>0</v>
      </c>
    </row>
    <row r="12" spans="1:15" ht="15" customHeight="1" x14ac:dyDescent="0.15">
      <c r="A12" s="80" t="s">
        <v>56</v>
      </c>
      <c r="B12" s="80" t="s">
        <v>48</v>
      </c>
      <c r="C12" s="85" t="s">
        <v>84</v>
      </c>
      <c r="D12" s="84" t="str">
        <f>IF(ISNA(VLOOKUP($C12,'RPA Caclulations'!$C$6:$K$61,3,FALSE))=TRUE,"0",VLOOKUP($C12,'RPA Caclulations'!$C$6:$K$61,3,FALSE))</f>
        <v>0</v>
      </c>
      <c r="E12" s="21" t="str">
        <f>IF(ISNA(VLOOKUP($C12,'Mt. Sima Canada Cup BA'!$A$17:$I$100,9,FALSE))=TRUE,"0",VLOOKUP($C12,'Mt. Sima Canada Cup BA'!$A$17:$I$100,9,FALSE))</f>
        <v>0</v>
      </c>
      <c r="F12" s="21" t="str">
        <f>IF(ISNA(VLOOKUP($C12,'Mt. Sima Canada Cup SS'!$A$17:$I$100,9,FALSE))=TRUE,"0",VLOOKUP($C12,'Mt. Sima Canada Cup SS'!$A$17:$I$100,9,FALSE))</f>
        <v>0</v>
      </c>
      <c r="G12" s="21" t="str">
        <f>IF(ISNA(VLOOKUP($C12,'CF TT Day 1'!$A$17:$I$100,9,FALSE))=TRUE,"0",VLOOKUP($C12,'CF TT Day 1'!$A$17:$I$100,9,FALSE))</f>
        <v>0</v>
      </c>
      <c r="H12" s="21" t="str">
        <f>IF(ISNA(VLOOKUP($C12,'CF TT Day 2'!$A$17:$I$100,9,FALSE))=TRUE,"0",VLOOKUP($C12,'CF TT Day 2'!$A$17:$I$100,9,FALSE))</f>
        <v>0</v>
      </c>
      <c r="I12" s="21" t="str">
        <f>IF(ISNA(VLOOKUP($C12,'BVSC TT Day 1'!$A$17:$I$100,9,FALSE))=TRUE,"0",VLOOKUP($C12,'BVSC TT Day 1'!$A$17:$I$100,9,FALSE))</f>
        <v>0</v>
      </c>
      <c r="J12" s="21" t="str">
        <f>IF(ISNA(VLOOKUP($C12,'BVSC TT Day 1'!$A$17:$I$100,9,FALSE))=TRUE,"0",VLOOKUP($C12,'BVSC TT Day 1'!$A$17:$I$100,9,FALSE))</f>
        <v>0</v>
      </c>
      <c r="K12" s="21" t="str">
        <f>IF(ISNA(VLOOKUP($C12,'Beaver Groms'!$A$17:$I$100,9,FALSE))=TRUE,"0",VLOOKUP($C12,'Beaver Groms'!$A$17:$I$100,9,FALSE))</f>
        <v>0</v>
      </c>
      <c r="L12" s="21" t="str">
        <f>IF(ISNA(VLOOKUP($C12,'Alpine Groms'!$A$17:$I$100,9,FALSE))=TRUE,"0",VLOOKUP($C12,'Alpine Groms'!$A$17:$I$100,9,FALSE))</f>
        <v>0</v>
      </c>
      <c r="M12" s="21">
        <f>IF(ISNA(VLOOKUP($C12,'Prov SS'!$A$1:$I$100,9,FALSE))=TRUE,"0",VLOOKUP($C12,'Prov SS'!$A$17:$I$100,9,FALSE))</f>
        <v>3</v>
      </c>
      <c r="N12" s="21">
        <f>IF(ISNA(VLOOKUP($C12,'Prov HP'!$A$17:$I$100,9,FALSE))=TRUE,"0",VLOOKUP($C12,'Prov HP'!$A$17:$I$100,9,FALSE))</f>
        <v>1</v>
      </c>
      <c r="O12" s="21" t="str">
        <f>IF(ISNA(VLOOKUP($C12,'MSLM SS CC'!$A$17:$I$100,9,FALSE))=TRUE,"0",VLOOKUP($C12,'MSLM SS CC'!$A$17:$I$100,9,FALSE))</f>
        <v>0</v>
      </c>
    </row>
    <row r="13" spans="1:15" ht="15" customHeight="1" x14ac:dyDescent="0.15">
      <c r="A13" s="80" t="s">
        <v>63</v>
      </c>
      <c r="B13" s="80" t="s">
        <v>64</v>
      </c>
      <c r="C13" s="85" t="s">
        <v>62</v>
      </c>
      <c r="D13" s="84">
        <f>IF(ISNA(VLOOKUP($C13,'RPA Caclulations'!$C$6:$K$61,3,FALSE))=TRUE,"0",VLOOKUP($C13,'RPA Caclulations'!$C$6:$K$61,3,FALSE))</f>
        <v>3</v>
      </c>
      <c r="E13" s="21" t="str">
        <f>IF(ISNA(VLOOKUP($C13,'Mt. Sima Canada Cup BA'!$A$17:$I$100,9,FALSE))=TRUE,"0",VLOOKUP($C13,'Mt. Sima Canada Cup BA'!$A$17:$I$100,9,FALSE))</f>
        <v>0</v>
      </c>
      <c r="F13" s="21" t="str">
        <f>IF(ISNA(VLOOKUP($C13,'Mt. Sima Canada Cup SS'!$A$17:$I$100,9,FALSE))=TRUE,"0",VLOOKUP($C13,'Mt. Sima Canada Cup SS'!$A$17:$I$100,9,FALSE))</f>
        <v>0</v>
      </c>
      <c r="G13" s="21" t="str">
        <f>IF(ISNA(VLOOKUP($C13,'CF TT Day 1'!$A$17:$I$100,9,FALSE))=TRUE,"0",VLOOKUP($C13,'CF TT Day 1'!$A$17:$I$100,9,FALSE))</f>
        <v>0</v>
      </c>
      <c r="H13" s="21" t="str">
        <f>IF(ISNA(VLOOKUP($C13,'CF TT Day 2'!$A$17:$I$100,9,FALSE))=TRUE,"0",VLOOKUP($C13,'CF TT Day 2'!$A$17:$I$100,9,FALSE))</f>
        <v>0</v>
      </c>
      <c r="I13" s="21">
        <f>IF(ISNA(VLOOKUP($C13,'BVSC TT Day 1'!$A$17:$I$100,9,FALSE))=TRUE,"0",VLOOKUP($C13,'BVSC TT Day 1'!$A$17:$I$100,9,FALSE))</f>
        <v>5</v>
      </c>
      <c r="J13" s="21">
        <f>IF(ISNA(VLOOKUP($C13,'BVSC TT Day 1'!$A$17:$I$100,9,FALSE))=TRUE,"0",VLOOKUP($C13,'BVSC TT Day 1'!$A$17:$I$100,9,FALSE))</f>
        <v>5</v>
      </c>
      <c r="K13" s="21" t="str">
        <f>IF(ISNA(VLOOKUP($C13,'Beaver Groms'!$A$17:$I$100,9,FALSE))=TRUE,"0",VLOOKUP($C13,'Beaver Groms'!$A$17:$I$100,9,FALSE))</f>
        <v>0</v>
      </c>
      <c r="L13" s="21" t="str">
        <f>IF(ISNA(VLOOKUP($C13,'Alpine Groms'!$A$17:$I$100,9,FALSE))=TRUE,"0",VLOOKUP($C13,'Alpine Groms'!$A$17:$I$100,9,FALSE))</f>
        <v>0</v>
      </c>
      <c r="M13" s="21" t="str">
        <f>IF(ISNA(VLOOKUP($C13,'Prov SS'!$A$1:$I$100,9,FALSE))=TRUE,"0",VLOOKUP($C13,'Prov SS'!$A$17:$I$100,9,FALSE))</f>
        <v>0</v>
      </c>
      <c r="N13" s="21" t="str">
        <f>IF(ISNA(VLOOKUP($C13,'Prov HP'!$A$17:$I$100,9,FALSE))=TRUE,"0",VLOOKUP($C13,'Prov HP'!$A$17:$I$100,9,FALSE))</f>
        <v>0</v>
      </c>
      <c r="O13" s="21" t="str">
        <f>IF(ISNA(VLOOKUP($C13,'MSLM SS CC'!$A$17:$I$100,9,FALSE))=TRUE,"0",VLOOKUP($C13,'MSLM SS CC'!$A$17:$I$100,9,FALSE))</f>
        <v>0</v>
      </c>
    </row>
    <row r="14" spans="1:15" ht="15" customHeight="1" x14ac:dyDescent="0.15">
      <c r="A14" s="80" t="s">
        <v>76</v>
      </c>
      <c r="B14" s="80" t="s">
        <v>75</v>
      </c>
      <c r="C14" s="85" t="s">
        <v>74</v>
      </c>
      <c r="D14" s="84" t="str">
        <f>IF(ISNA(VLOOKUP($C14,'RPA Caclulations'!$C$6:$K$61,3,FALSE))=TRUE,"0",VLOOKUP($C14,'RPA Caclulations'!$C$6:$K$61,3,FALSE))</f>
        <v>0</v>
      </c>
      <c r="E14" s="21" t="str">
        <f>IF(ISNA(VLOOKUP($C14,'Mt. Sima Canada Cup BA'!$A$17:$I$100,9,FALSE))=TRUE,"0",VLOOKUP($C14,'Mt. Sima Canada Cup BA'!$A$17:$I$100,9,FALSE))</f>
        <v>0</v>
      </c>
      <c r="F14" s="21" t="str">
        <f>IF(ISNA(VLOOKUP($C14,'Mt. Sima Canada Cup SS'!$A$17:$I$100,9,FALSE))=TRUE,"0",VLOOKUP($C14,'Mt. Sima Canada Cup SS'!$A$17:$I$100,9,FALSE))</f>
        <v>0</v>
      </c>
      <c r="G14" s="21" t="str">
        <f>IF(ISNA(VLOOKUP($C14,'CF TT Day 1'!$A$17:$I$100,9,FALSE))=TRUE,"0",VLOOKUP($C14,'CF TT Day 1'!$A$17:$I$100,9,FALSE))</f>
        <v>0</v>
      </c>
      <c r="H14" s="21" t="str">
        <f>IF(ISNA(VLOOKUP($C14,'CF TT Day 2'!$A$17:$I$100,9,FALSE))=TRUE,"0",VLOOKUP($C14,'CF TT Day 2'!$A$17:$I$100,9,FALSE))</f>
        <v>0</v>
      </c>
      <c r="I14" s="21" t="str">
        <f>IF(ISNA(VLOOKUP($C14,'BVSC TT Day 1'!$A$17:$I$100,9,FALSE))=TRUE,"0",VLOOKUP($C14,'BVSC TT Day 1'!$A$17:$I$100,9,FALSE))</f>
        <v>0</v>
      </c>
      <c r="J14" s="21" t="str">
        <f>IF(ISNA(VLOOKUP($C14,'BVSC TT Day 1'!$A$17:$I$100,9,FALSE))=TRUE,"0",VLOOKUP($C14,'BVSC TT Day 1'!$A$17:$I$100,9,FALSE))</f>
        <v>0</v>
      </c>
      <c r="K14" s="21">
        <f>IF(ISNA(VLOOKUP($C14,'Beaver Groms'!$A$17:$I$100,9,FALSE))=TRUE,"0",VLOOKUP($C14,'Beaver Groms'!$A$17:$I$100,9,FALSE))</f>
        <v>0</v>
      </c>
      <c r="L14" s="21">
        <f>IF(ISNA(VLOOKUP($C14,'Alpine Groms'!$A$17:$I$100,9,FALSE))=TRUE,"0",VLOOKUP($C14,'Alpine Groms'!$A$17:$I$100,9,FALSE))</f>
        <v>1</v>
      </c>
      <c r="M14" s="21" t="str">
        <f>IF(ISNA(VLOOKUP($C14,'Prov SS'!$A$1:$I$100,9,FALSE))=TRUE,"0",VLOOKUP($C14,'Prov SS'!$A$17:$I$100,9,FALSE))</f>
        <v>0</v>
      </c>
      <c r="N14" s="21" t="str">
        <f>IF(ISNA(VLOOKUP($C14,'Prov HP'!$A$17:$I$100,9,FALSE))=TRUE,"0",VLOOKUP($C14,'Prov HP'!$A$17:$I$100,9,FALSE))</f>
        <v>0</v>
      </c>
      <c r="O14" s="21" t="str">
        <f>IF(ISNA(VLOOKUP($C14,'MSLM SS CC'!$A$17:$I$100,9,FALSE))=TRUE,"0",VLOOKUP($C14,'MSLM SS CC'!$A$17:$I$100,9,FALSE))</f>
        <v>0</v>
      </c>
    </row>
    <row r="15" spans="1:15" ht="15" customHeight="1" x14ac:dyDescent="0.15">
      <c r="A15" s="80" t="s">
        <v>79</v>
      </c>
      <c r="B15" s="80" t="s">
        <v>78</v>
      </c>
      <c r="C15" s="85" t="s">
        <v>77</v>
      </c>
      <c r="D15" s="84" t="str">
        <f>IF(ISNA(VLOOKUP($C15,'RPA Caclulations'!$C$6:$K$61,3,FALSE))=TRUE,"0",VLOOKUP($C15,'RPA Caclulations'!$C$6:$K$61,3,FALSE))</f>
        <v>0</v>
      </c>
      <c r="E15" s="21" t="str">
        <f>IF(ISNA(VLOOKUP($C15,'Mt. Sima Canada Cup BA'!$A$17:$I$100,9,FALSE))=TRUE,"0",VLOOKUP($C15,'Mt. Sima Canada Cup BA'!$A$17:$I$100,9,FALSE))</f>
        <v>0</v>
      </c>
      <c r="F15" s="21" t="str">
        <f>IF(ISNA(VLOOKUP($C15,'Mt. Sima Canada Cup SS'!$A$17:$I$100,9,FALSE))=TRUE,"0",VLOOKUP($C15,'Mt. Sima Canada Cup SS'!$A$17:$I$100,9,FALSE))</f>
        <v>0</v>
      </c>
      <c r="G15" s="21" t="str">
        <f>IF(ISNA(VLOOKUP($C15,'CF TT Day 1'!$A$17:$I$100,9,FALSE))=TRUE,"0",VLOOKUP($C15,'CF TT Day 1'!$A$17:$I$100,9,FALSE))</f>
        <v>0</v>
      </c>
      <c r="H15" s="21" t="str">
        <f>IF(ISNA(VLOOKUP($C15,'CF TT Day 2'!$A$17:$I$100,9,FALSE))=TRUE,"0",VLOOKUP($C15,'CF TT Day 2'!$A$17:$I$100,9,FALSE))</f>
        <v>0</v>
      </c>
      <c r="I15" s="21" t="str">
        <f>IF(ISNA(VLOOKUP($C15,'BVSC TT Day 1'!$A$17:$I$100,9,FALSE))=TRUE,"0",VLOOKUP($C15,'BVSC TT Day 1'!$A$17:$I$100,9,FALSE))</f>
        <v>0</v>
      </c>
      <c r="J15" s="21" t="str">
        <f>IF(ISNA(VLOOKUP($C15,'BVSC TT Day 1'!$A$17:$I$100,9,FALSE))=TRUE,"0",VLOOKUP($C15,'BVSC TT Day 1'!$A$17:$I$100,9,FALSE))</f>
        <v>0</v>
      </c>
      <c r="K15" s="21">
        <f>IF(ISNA(VLOOKUP($C15,'Beaver Groms'!$A$17:$I$100,9,FALSE))=TRUE,"0",VLOOKUP($C15,'Beaver Groms'!$A$17:$I$100,9,FALSE))</f>
        <v>0</v>
      </c>
      <c r="L15" s="21">
        <f>IF(ISNA(VLOOKUP($C15,'Alpine Groms'!$A$17:$I$100,9,FALSE))=TRUE,"0",VLOOKUP($C15,'Alpine Groms'!$A$17:$I$100,9,FALSE))</f>
        <v>3</v>
      </c>
      <c r="M15" s="21" t="str">
        <f>IF(ISNA(VLOOKUP($C15,'Prov SS'!$A$1:$I$100,9,FALSE))=TRUE,"0",VLOOKUP($C15,'Prov SS'!$A$17:$I$100,9,FALSE))</f>
        <v>0</v>
      </c>
      <c r="N15" s="21" t="str">
        <f>IF(ISNA(VLOOKUP($C15,'Prov HP'!$A$17:$I$100,9,FALSE))=TRUE,"0",VLOOKUP($C15,'Prov HP'!$A$17:$I$100,9,FALSE))</f>
        <v>0</v>
      </c>
      <c r="O15" s="21" t="str">
        <f>IF(ISNA(VLOOKUP($C15,'MSLM SS CC'!$A$17:$I$100,9,FALSE))=TRUE,"0",VLOOKUP($C15,'MSLM SS CC'!$A$17:$I$100,9,FALSE))</f>
        <v>0</v>
      </c>
    </row>
    <row r="16" spans="1:15" ht="15" customHeight="1" x14ac:dyDescent="0.15">
      <c r="A16" s="80" t="s">
        <v>76</v>
      </c>
      <c r="B16" s="80" t="s">
        <v>81</v>
      </c>
      <c r="C16" s="85" t="s">
        <v>80</v>
      </c>
      <c r="D16" s="84" t="str">
        <f>IF(ISNA(VLOOKUP($C16,'RPA Caclulations'!$C$6:$K$61,3,FALSE))=TRUE,"0",VLOOKUP($C16,'RPA Caclulations'!$C$6:$K$61,3,FALSE))</f>
        <v>0</v>
      </c>
      <c r="E16" s="21" t="str">
        <f>IF(ISNA(VLOOKUP($C16,'Mt. Sima Canada Cup BA'!$A$17:$I$100,9,FALSE))=TRUE,"0",VLOOKUP($C16,'Mt. Sima Canada Cup BA'!$A$17:$I$100,9,FALSE))</f>
        <v>0</v>
      </c>
      <c r="F16" s="21" t="str">
        <f>IF(ISNA(VLOOKUP($C16,'Mt. Sima Canada Cup SS'!$A$17:$I$100,9,FALSE))=TRUE,"0",VLOOKUP($C16,'Mt. Sima Canada Cup SS'!$A$17:$I$100,9,FALSE))</f>
        <v>0</v>
      </c>
      <c r="G16" s="21" t="str">
        <f>IF(ISNA(VLOOKUP($C16,'CF TT Day 1'!$A$17:$I$100,9,FALSE))=TRUE,"0",VLOOKUP($C16,'CF TT Day 1'!$A$17:$I$100,9,FALSE))</f>
        <v>0</v>
      </c>
      <c r="H16" s="21" t="str">
        <f>IF(ISNA(VLOOKUP($C16,'CF TT Day 2'!$A$17:$I$100,9,FALSE))=TRUE,"0",VLOOKUP($C16,'CF TT Day 2'!$A$17:$I$100,9,FALSE))</f>
        <v>0</v>
      </c>
      <c r="I16" s="21" t="str">
        <f>IF(ISNA(VLOOKUP($C16,'BVSC TT Day 1'!$A$17:$I$100,9,FALSE))=TRUE,"0",VLOOKUP($C16,'BVSC TT Day 1'!$A$17:$I$100,9,FALSE))</f>
        <v>0</v>
      </c>
      <c r="J16" s="21" t="str">
        <f>IF(ISNA(VLOOKUP($C16,'BVSC TT Day 1'!$A$17:$I$100,9,FALSE))=TRUE,"0",VLOOKUP($C16,'BVSC TT Day 1'!$A$17:$I$100,9,FALSE))</f>
        <v>0</v>
      </c>
      <c r="K16" s="21">
        <f>IF(ISNA(VLOOKUP($C16,'Beaver Groms'!$A$17:$I$100,9,FALSE))=TRUE,"0",VLOOKUP($C16,'Beaver Groms'!$A$17:$I$100,9,FALSE))</f>
        <v>0</v>
      </c>
      <c r="L16" s="21">
        <f>IF(ISNA(VLOOKUP($C16,'Alpine Groms'!$A$17:$I$100,9,FALSE))=TRUE,"0",VLOOKUP($C16,'Alpine Groms'!$A$17:$I$100,9,FALSE))</f>
        <v>4</v>
      </c>
      <c r="M16" s="21" t="str">
        <f>IF(ISNA(VLOOKUP($C16,'Prov SS'!$A$1:$I$100,9,FALSE))=TRUE,"0",VLOOKUP($C16,'Prov SS'!$A$17:$I$100,9,FALSE))</f>
        <v>0</v>
      </c>
      <c r="N16" s="21" t="str">
        <f>IF(ISNA(VLOOKUP($C16,'Prov HP'!$A$17:$I$100,9,FALSE))=TRUE,"0",VLOOKUP($C16,'Prov HP'!$A$17:$I$100,9,FALSE))</f>
        <v>0</v>
      </c>
      <c r="O16" s="21" t="str">
        <f>IF(ISNA(VLOOKUP($C16,'MSLM SS CC'!$A$17:$I$100,9,FALSE))=TRUE,"0",VLOOKUP($C16,'MSLM SS CC'!$A$17:$I$100,9,FALSE))</f>
        <v>0</v>
      </c>
    </row>
    <row r="17" spans="1:15" x14ac:dyDescent="0.15">
      <c r="A17" s="80" t="s">
        <v>66</v>
      </c>
      <c r="B17" s="80" t="s">
        <v>48</v>
      </c>
      <c r="C17" s="85" t="s">
        <v>65</v>
      </c>
      <c r="D17" s="84" t="str">
        <f>IF(ISNA(VLOOKUP($C17,'RPA Caclulations'!$C$6:$K$61,3,FALSE))=TRUE,"0",VLOOKUP($C17,'RPA Caclulations'!$C$6:$K$61,3,FALSE))</f>
        <v>0</v>
      </c>
      <c r="E17" s="21" t="str">
        <f>IF(ISNA(VLOOKUP($C17,'Mt. Sima Canada Cup BA'!$A$17:$I$100,9,FALSE))=TRUE,"0",VLOOKUP($C17,'Mt. Sima Canada Cup BA'!$A$17:$I$100,9,FALSE))</f>
        <v>0</v>
      </c>
      <c r="F17" s="21" t="str">
        <f>IF(ISNA(VLOOKUP($C17,'Mt. Sima Canada Cup SS'!$A$17:$I$100,9,FALSE))=TRUE,"0",VLOOKUP($C17,'Mt. Sima Canada Cup SS'!$A$17:$I$100,9,FALSE))</f>
        <v>0</v>
      </c>
      <c r="G17" s="21" t="str">
        <f>IF(ISNA(VLOOKUP($C17,'CF TT Day 1'!$A$17:$I$100,9,FALSE))=TRUE,"0",VLOOKUP($C17,'CF TT Day 1'!$A$17:$I$100,9,FALSE))</f>
        <v>0</v>
      </c>
      <c r="H17" s="21" t="str">
        <f>IF(ISNA(VLOOKUP($C17,'CF TT Day 2'!$A$17:$I$100,9,FALSE))=TRUE,"0",VLOOKUP($C17,'CF TT Day 2'!$A$17:$I$100,9,FALSE))</f>
        <v>0</v>
      </c>
      <c r="I17" s="21">
        <f>IF(ISNA(VLOOKUP($C17,'BVSC TT Day 1'!$A$17:$I$100,9,FALSE))=TRUE,"0",VLOOKUP($C17,'BVSC TT Day 1'!$A$17:$I$100,9,FALSE))</f>
        <v>4</v>
      </c>
      <c r="J17" s="21">
        <f>IF(ISNA(VLOOKUP($C17,'BVSC TT Day 1'!$A$17:$I$100,9,FALSE))=TRUE,"0",VLOOKUP($C17,'BVSC TT Day 1'!$A$17:$I$100,9,FALSE))</f>
        <v>4</v>
      </c>
      <c r="K17" s="21" t="str">
        <f>IF(ISNA(VLOOKUP($C17,'Beaver Groms'!$A$17:$I$100,9,FALSE))=TRUE,"0",VLOOKUP($C17,'Beaver Groms'!$A$17:$I$100,9,FALSE))</f>
        <v>0</v>
      </c>
      <c r="L17" s="21" t="str">
        <f>IF(ISNA(VLOOKUP($C17,'Alpine Groms'!$A$17:$I$100,9,FALSE))=TRUE,"0",VLOOKUP($C17,'Alpine Groms'!$A$17:$I$100,9,FALSE))</f>
        <v>0</v>
      </c>
      <c r="M17" s="21" t="str">
        <f>IF(ISNA(VLOOKUP($C17,'Prov SS'!$A$1:$I$100,9,FALSE))=TRUE,"0",VLOOKUP($C17,'Prov SS'!$A$17:$I$100,9,FALSE))</f>
        <v>0</v>
      </c>
      <c r="N17" s="21" t="str">
        <f>IF(ISNA(VLOOKUP($C17,'Prov HP'!$A$17:$I$100,9,FALSE))=TRUE,"0",VLOOKUP($C17,'Prov HP'!$A$17:$I$100,9,FALSE))</f>
        <v>0</v>
      </c>
      <c r="O17" s="21" t="str">
        <f>IF(ISNA(VLOOKUP($C17,'MSLM SS CC'!$A$17:$I$100,9,FALSE))=TRUE,"0",VLOOKUP($C17,'MSLM SS CC'!$A$17:$I$100,9,FALSE))</f>
        <v>0</v>
      </c>
    </row>
  </sheetData>
  <sortState xmlns:xlrd2="http://schemas.microsoft.com/office/spreadsheetml/2017/richdata2" ref="A9:N16">
    <sortCondition ref="D9:D16"/>
  </sortState>
  <mergeCells count="1">
    <mergeCell ref="G1:L1"/>
  </mergeCells>
  <conditionalFormatting sqref="C9">
    <cfRule type="duplicateValues" dxfId="40" priority="11"/>
  </conditionalFormatting>
  <conditionalFormatting sqref="C9">
    <cfRule type="duplicateValues" dxfId="39" priority="12"/>
  </conditionalFormatting>
  <conditionalFormatting sqref="C10">
    <cfRule type="duplicateValues" dxfId="38" priority="9"/>
  </conditionalFormatting>
  <conditionalFormatting sqref="C10">
    <cfRule type="duplicateValues" dxfId="37" priority="10"/>
  </conditionalFormatting>
  <conditionalFormatting sqref="C11">
    <cfRule type="duplicateValues" dxfId="36" priority="7"/>
  </conditionalFormatting>
  <conditionalFormatting sqref="C11">
    <cfRule type="duplicateValues" dxfId="35" priority="8"/>
  </conditionalFormatting>
  <conditionalFormatting sqref="C12">
    <cfRule type="duplicateValues" dxfId="34" priority="5"/>
  </conditionalFormatting>
  <conditionalFormatting sqref="C12">
    <cfRule type="duplicateValues" dxfId="33" priority="6"/>
  </conditionalFormatting>
  <conditionalFormatting sqref="C13">
    <cfRule type="duplicateValues" dxfId="32" priority="3"/>
  </conditionalFormatting>
  <conditionalFormatting sqref="C13">
    <cfRule type="duplicateValues" dxfId="31" priority="4"/>
  </conditionalFormatting>
  <conditionalFormatting sqref="C15">
    <cfRule type="duplicateValues" dxfId="30" priority="1"/>
  </conditionalFormatting>
  <conditionalFormatting sqref="C15">
    <cfRule type="duplicateValues" dxfId="29" priority="2"/>
  </conditionalFormatting>
  <conditionalFormatting sqref="C16">
    <cfRule type="duplicateValues" dxfId="28" priority="40"/>
  </conditionalFormatting>
  <pageMargins left="0.7" right="0.7" top="0.75" bottom="0.75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7"/>
  <sheetViews>
    <sheetView showGridLines="0" topLeftCell="A4" workbookViewId="0">
      <selection activeCell="B18" sqref="B18"/>
    </sheetView>
  </sheetViews>
  <sheetFormatPr baseColWidth="10" defaultColWidth="10.66406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ht="15" customHeight="1" x14ac:dyDescent="0.15">
      <c r="A1" s="173"/>
      <c r="B1" s="82"/>
      <c r="C1" s="82"/>
      <c r="D1" s="82"/>
      <c r="E1" s="82"/>
      <c r="F1" s="82"/>
      <c r="G1" s="82"/>
      <c r="H1" s="82"/>
      <c r="I1" s="43"/>
    </row>
    <row r="2" spans="1:9" ht="15" customHeight="1" x14ac:dyDescent="0.15">
      <c r="A2" s="173"/>
      <c r="B2" s="175" t="s">
        <v>41</v>
      </c>
      <c r="C2" s="175"/>
      <c r="D2" s="175"/>
      <c r="E2" s="175"/>
      <c r="F2" s="175"/>
      <c r="G2" s="82"/>
      <c r="H2" s="82"/>
      <c r="I2" s="43"/>
    </row>
    <row r="3" spans="1:9" ht="15" customHeight="1" x14ac:dyDescent="0.15">
      <c r="A3" s="173"/>
      <c r="B3" s="82"/>
      <c r="C3" s="82"/>
      <c r="D3" s="82"/>
      <c r="E3" s="82"/>
      <c r="F3" s="82"/>
      <c r="G3" s="82"/>
      <c r="H3" s="82"/>
      <c r="I3" s="43"/>
    </row>
    <row r="4" spans="1:9" ht="15" customHeight="1" x14ac:dyDescent="0.15">
      <c r="A4" s="173"/>
      <c r="B4" s="175" t="s">
        <v>34</v>
      </c>
      <c r="C4" s="175"/>
      <c r="D4" s="175"/>
      <c r="E4" s="175"/>
      <c r="F4" s="175"/>
      <c r="G4" s="82"/>
      <c r="H4" s="82"/>
      <c r="I4" s="43"/>
    </row>
    <row r="5" spans="1:9" ht="15" customHeight="1" x14ac:dyDescent="0.15">
      <c r="A5" s="173"/>
      <c r="B5" s="82"/>
      <c r="C5" s="82"/>
      <c r="D5" s="82"/>
      <c r="E5" s="82"/>
      <c r="F5" s="82"/>
      <c r="G5" s="82"/>
      <c r="H5" s="82"/>
      <c r="I5" s="43"/>
    </row>
    <row r="6" spans="1:9" ht="15" customHeight="1" x14ac:dyDescent="0.15">
      <c r="A6" s="173"/>
      <c r="B6" s="174"/>
      <c r="C6" s="174"/>
      <c r="D6" s="82"/>
      <c r="E6" s="82"/>
      <c r="F6" s="82"/>
      <c r="G6" s="82"/>
      <c r="H6" s="82"/>
      <c r="I6" s="43"/>
    </row>
    <row r="7" spans="1:9" ht="15" customHeight="1" x14ac:dyDescent="0.15">
      <c r="A7" s="173"/>
      <c r="B7" s="82"/>
      <c r="C7" s="82"/>
      <c r="D7" s="82"/>
      <c r="E7" s="82"/>
      <c r="F7" s="82"/>
      <c r="G7" s="82"/>
      <c r="H7" s="82"/>
      <c r="I7" s="43"/>
    </row>
    <row r="8" spans="1:9" ht="15" customHeight="1" x14ac:dyDescent="0.15">
      <c r="A8" s="44" t="s">
        <v>11</v>
      </c>
      <c r="B8" s="45" t="s">
        <v>46</v>
      </c>
      <c r="C8" s="45"/>
      <c r="D8" s="45"/>
      <c r="E8" s="45"/>
      <c r="F8" s="81"/>
      <c r="G8" s="81"/>
      <c r="H8" s="81"/>
      <c r="I8" s="43"/>
    </row>
    <row r="9" spans="1:9" ht="15" customHeight="1" x14ac:dyDescent="0.15">
      <c r="A9" s="44" t="s">
        <v>0</v>
      </c>
      <c r="B9" s="45" t="s">
        <v>44</v>
      </c>
      <c r="C9" s="45"/>
      <c r="D9" s="45"/>
      <c r="E9" s="45"/>
      <c r="F9" s="81"/>
      <c r="G9" s="81"/>
      <c r="H9" s="81"/>
      <c r="I9" s="43"/>
    </row>
    <row r="10" spans="1:9" ht="15" customHeight="1" x14ac:dyDescent="0.15">
      <c r="A10" s="44" t="s">
        <v>13</v>
      </c>
      <c r="B10" s="176">
        <v>42336</v>
      </c>
      <c r="C10" s="176"/>
      <c r="D10" s="46"/>
      <c r="E10" s="46"/>
      <c r="F10" s="47"/>
      <c r="G10" s="47"/>
      <c r="H10" s="47"/>
      <c r="I10" s="43"/>
    </row>
    <row r="11" spans="1:9" ht="15" customHeight="1" x14ac:dyDescent="0.15">
      <c r="A11" s="44" t="s">
        <v>33</v>
      </c>
      <c r="B11" s="45" t="s">
        <v>45</v>
      </c>
      <c r="C11" s="46"/>
      <c r="D11" s="82"/>
      <c r="E11" s="82"/>
      <c r="F11" s="82"/>
      <c r="G11" s="82"/>
      <c r="H11" s="82"/>
      <c r="I11" s="43"/>
    </row>
    <row r="12" spans="1:9" ht="15" customHeight="1" x14ac:dyDescent="0.15">
      <c r="A12" s="44" t="s">
        <v>16</v>
      </c>
      <c r="B12" s="81" t="s">
        <v>50</v>
      </c>
      <c r="C12" s="82"/>
      <c r="D12" s="82"/>
      <c r="E12" s="82"/>
      <c r="F12" s="82"/>
      <c r="G12" s="82"/>
      <c r="H12" s="82"/>
      <c r="I12" s="43"/>
    </row>
    <row r="13" spans="1:9" ht="15" customHeight="1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ht="15" customHeight="1" x14ac:dyDescent="0.15">
      <c r="A14" s="81" t="s">
        <v>15</v>
      </c>
      <c r="B14" s="53">
        <v>0.7</v>
      </c>
      <c r="C14" s="54"/>
      <c r="D14" s="55">
        <v>0</v>
      </c>
      <c r="E14" s="54"/>
      <c r="F14" s="55">
        <v>0.8</v>
      </c>
      <c r="G14" s="54"/>
      <c r="H14" s="56" t="s">
        <v>18</v>
      </c>
      <c r="I14" s="57" t="s">
        <v>25</v>
      </c>
    </row>
    <row r="15" spans="1:9" ht="15" customHeight="1" x14ac:dyDescent="0.15">
      <c r="A15" s="81" t="s">
        <v>14</v>
      </c>
      <c r="B15" s="58">
        <v>85.4</v>
      </c>
      <c r="C15" s="59"/>
      <c r="D15" s="60">
        <v>1</v>
      </c>
      <c r="E15" s="59"/>
      <c r="F15" s="60">
        <v>84.8</v>
      </c>
      <c r="G15" s="59"/>
      <c r="H15" s="56" t="s">
        <v>19</v>
      </c>
      <c r="I15" s="57" t="s">
        <v>26</v>
      </c>
    </row>
    <row r="16" spans="1:9" ht="15" customHeight="1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4</v>
      </c>
    </row>
    <row r="17" spans="1:9" ht="15" customHeight="1" x14ac:dyDescent="0.15">
      <c r="A17" s="86" t="s">
        <v>47</v>
      </c>
      <c r="B17" s="77">
        <v>73.8</v>
      </c>
      <c r="C17" s="79">
        <f>B17/B$15*1000*B$14</f>
        <v>604.91803278688519</v>
      </c>
      <c r="D17" s="78">
        <v>0</v>
      </c>
      <c r="E17" s="79">
        <f>D17/D$15*1000*D$14</f>
        <v>0</v>
      </c>
      <c r="F17" s="78">
        <v>72.8</v>
      </c>
      <c r="G17" s="79">
        <f>F17/F$15*1000*F$14</f>
        <v>686.79245283018872</v>
      </c>
      <c r="H17" s="66">
        <f>LARGE((C17,E17,G17),1)</f>
        <v>686.79245283018872</v>
      </c>
      <c r="I17" s="65">
        <v>2</v>
      </c>
    </row>
    <row r="18" spans="1:9" ht="15" customHeight="1" x14ac:dyDescent="0.15">
      <c r="A18" s="85"/>
      <c r="B18" s="77">
        <v>0</v>
      </c>
      <c r="C18" s="79">
        <f>B18/B$15*1000*B$14</f>
        <v>0</v>
      </c>
      <c r="D18" s="78">
        <v>0</v>
      </c>
      <c r="E18" s="79">
        <f>D18/D$15*1000*D$14</f>
        <v>0</v>
      </c>
      <c r="F18" s="78">
        <v>0</v>
      </c>
      <c r="G18" s="79">
        <f>F18/F$15*1000*F$14</f>
        <v>0</v>
      </c>
      <c r="H18" s="66">
        <f>LARGE((C18,E18,G18),1)</f>
        <v>0</v>
      </c>
      <c r="I18" s="65"/>
    </row>
    <row r="19" spans="1:9" ht="15" customHeight="1" x14ac:dyDescent="0.15">
      <c r="A19" s="85"/>
      <c r="B19" s="77">
        <v>0</v>
      </c>
      <c r="C19" s="79">
        <f>B19/B$15*1000*B$14</f>
        <v>0</v>
      </c>
      <c r="D19" s="78">
        <v>0</v>
      </c>
      <c r="E19" s="79">
        <f t="shared" ref="C19:G57" si="0">D19/D$15*1000*D$14</f>
        <v>0</v>
      </c>
      <c r="F19" s="78">
        <v>0</v>
      </c>
      <c r="G19" s="79">
        <f t="shared" si="0"/>
        <v>0</v>
      </c>
      <c r="H19" s="66">
        <f>LARGE((C19,E19,G19),1)</f>
        <v>0</v>
      </c>
      <c r="I19" s="65"/>
    </row>
    <row r="20" spans="1:9" ht="15" customHeight="1" x14ac:dyDescent="0.15">
      <c r="A20" s="85"/>
      <c r="B20" s="77">
        <v>0</v>
      </c>
      <c r="C20" s="79">
        <f>B20/B$15*1000*B$14</f>
        <v>0</v>
      </c>
      <c r="D20" s="78">
        <v>0</v>
      </c>
      <c r="E20" s="79">
        <f t="shared" si="0"/>
        <v>0</v>
      </c>
      <c r="F20" s="78">
        <v>0</v>
      </c>
      <c r="G20" s="79">
        <f t="shared" si="0"/>
        <v>0</v>
      </c>
      <c r="H20" s="66">
        <f>LARGE((C20,E20,G20),1)</f>
        <v>0</v>
      </c>
      <c r="I20" s="65"/>
    </row>
    <row r="21" spans="1:9" ht="15" customHeight="1" x14ac:dyDescent="0.15">
      <c r="A21" s="85"/>
      <c r="B21" s="77">
        <v>0</v>
      </c>
      <c r="C21" s="79">
        <f t="shared" si="0"/>
        <v>0</v>
      </c>
      <c r="D21" s="78">
        <v>0</v>
      </c>
      <c r="E21" s="79">
        <f t="shared" si="0"/>
        <v>0</v>
      </c>
      <c r="F21" s="78">
        <v>0</v>
      </c>
      <c r="G21" s="79">
        <f t="shared" si="0"/>
        <v>0</v>
      </c>
      <c r="H21" s="66">
        <f>LARGE((C21,E21,G21),1)</f>
        <v>0</v>
      </c>
      <c r="I21" s="65"/>
    </row>
    <row r="22" spans="1:9" ht="15" customHeight="1" x14ac:dyDescent="0.15">
      <c r="A22" s="68"/>
      <c r="B22" s="77">
        <v>0</v>
      </c>
      <c r="C22" s="79">
        <f>B22/B$15*1000*B$14</f>
        <v>0</v>
      </c>
      <c r="D22" s="78">
        <v>0</v>
      </c>
      <c r="E22" s="79">
        <f>D22/D$15*1000*D$14</f>
        <v>0</v>
      </c>
      <c r="F22" s="78">
        <v>0</v>
      </c>
      <c r="G22" s="79">
        <f>F22/F$15*1000*F$14</f>
        <v>0</v>
      </c>
      <c r="H22" s="66">
        <f>LARGE((C22,E22,G22),1)</f>
        <v>0</v>
      </c>
      <c r="I22" s="65"/>
    </row>
    <row r="23" spans="1:9" ht="15" customHeight="1" x14ac:dyDescent="0.15">
      <c r="A23" s="76"/>
      <c r="B23" s="77">
        <v>0</v>
      </c>
      <c r="C23" s="79">
        <f t="shared" si="0"/>
        <v>0</v>
      </c>
      <c r="D23" s="78">
        <v>0</v>
      </c>
      <c r="E23" s="79">
        <f t="shared" si="0"/>
        <v>0</v>
      </c>
      <c r="F23" s="78">
        <v>0</v>
      </c>
      <c r="G23" s="79">
        <f t="shared" si="0"/>
        <v>0</v>
      </c>
      <c r="H23" s="66">
        <f>LARGE((C23,E23,G23),1)</f>
        <v>0</v>
      </c>
      <c r="I23" s="65"/>
    </row>
    <row r="24" spans="1:9" ht="15" customHeight="1" x14ac:dyDescent="0.15">
      <c r="A24" s="85"/>
      <c r="B24" s="77">
        <v>0</v>
      </c>
      <c r="C24" s="79">
        <f t="shared" si="0"/>
        <v>0</v>
      </c>
      <c r="D24" s="78">
        <v>0</v>
      </c>
      <c r="E24" s="79">
        <f t="shared" si="0"/>
        <v>0</v>
      </c>
      <c r="F24" s="78">
        <v>0</v>
      </c>
      <c r="G24" s="79">
        <f t="shared" si="0"/>
        <v>0</v>
      </c>
      <c r="H24" s="66">
        <f>LARGE((C24,E24,G24),1)</f>
        <v>0</v>
      </c>
      <c r="I24" s="65"/>
    </row>
    <row r="25" spans="1:9" ht="15" customHeight="1" x14ac:dyDescent="0.15">
      <c r="A25" s="85"/>
      <c r="B25" s="77">
        <v>0</v>
      </c>
      <c r="C25" s="79">
        <f t="shared" si="0"/>
        <v>0</v>
      </c>
      <c r="D25" s="78">
        <v>0</v>
      </c>
      <c r="E25" s="79">
        <f t="shared" si="0"/>
        <v>0</v>
      </c>
      <c r="F25" s="78">
        <v>0</v>
      </c>
      <c r="G25" s="79">
        <f t="shared" si="0"/>
        <v>0</v>
      </c>
      <c r="H25" s="66">
        <f>LARGE((C25,E25,G25),1)</f>
        <v>0</v>
      </c>
      <c r="I25" s="65"/>
    </row>
    <row r="26" spans="1:9" ht="15" customHeight="1" x14ac:dyDescent="0.15">
      <c r="A26" s="85"/>
      <c r="B26" s="77">
        <v>0</v>
      </c>
      <c r="C26" s="79">
        <f>B26/B$15*1000*B$14</f>
        <v>0</v>
      </c>
      <c r="D26" s="78">
        <v>0</v>
      </c>
      <c r="E26" s="79">
        <f t="shared" si="0"/>
        <v>0</v>
      </c>
      <c r="F26" s="78">
        <v>0</v>
      </c>
      <c r="G26" s="79">
        <f t="shared" si="0"/>
        <v>0</v>
      </c>
      <c r="H26" s="66">
        <f>LARGE((C26,E26,G26),1)</f>
        <v>0</v>
      </c>
      <c r="I26" s="65"/>
    </row>
    <row r="27" spans="1:9" ht="15" customHeight="1" x14ac:dyDescent="0.15">
      <c r="A27" s="85"/>
      <c r="B27" s="77">
        <v>0</v>
      </c>
      <c r="C27" s="79">
        <f>B27/B$15*1000*B$14</f>
        <v>0</v>
      </c>
      <c r="D27" s="78">
        <v>0</v>
      </c>
      <c r="E27" s="79">
        <f t="shared" si="0"/>
        <v>0</v>
      </c>
      <c r="F27" s="78">
        <v>0</v>
      </c>
      <c r="G27" s="79">
        <f t="shared" si="0"/>
        <v>0</v>
      </c>
      <c r="H27" s="66">
        <f>LARGE((C27,E27,G27),1)</f>
        <v>0</v>
      </c>
      <c r="I27" s="65"/>
    </row>
    <row r="28" spans="1:9" ht="15" customHeight="1" x14ac:dyDescent="0.15">
      <c r="A28" s="85"/>
      <c r="B28" s="77">
        <v>0</v>
      </c>
      <c r="C28" s="79">
        <f t="shared" si="0"/>
        <v>0</v>
      </c>
      <c r="D28" s="78">
        <v>0</v>
      </c>
      <c r="E28" s="79">
        <f t="shared" si="0"/>
        <v>0</v>
      </c>
      <c r="F28" s="78">
        <v>0</v>
      </c>
      <c r="G28" s="79">
        <f t="shared" si="0"/>
        <v>0</v>
      </c>
      <c r="H28" s="66">
        <f>LARGE((C28,E28,G28),1)</f>
        <v>0</v>
      </c>
      <c r="I28" s="65"/>
    </row>
    <row r="29" spans="1:9" ht="15" customHeight="1" x14ac:dyDescent="0.15">
      <c r="A29" s="85"/>
      <c r="B29" s="77">
        <v>0</v>
      </c>
      <c r="C29" s="79">
        <f t="shared" si="0"/>
        <v>0</v>
      </c>
      <c r="D29" s="78">
        <v>0</v>
      </c>
      <c r="E29" s="79">
        <f t="shared" si="0"/>
        <v>0</v>
      </c>
      <c r="F29" s="78">
        <v>0</v>
      </c>
      <c r="G29" s="79">
        <f t="shared" si="0"/>
        <v>0</v>
      </c>
      <c r="H29" s="66">
        <f>LARGE((C29,E29,G29),1)</f>
        <v>0</v>
      </c>
      <c r="I29" s="65"/>
    </row>
    <row r="30" spans="1:9" ht="15" customHeight="1" x14ac:dyDescent="0.15">
      <c r="A30" s="68"/>
      <c r="B30" s="77">
        <v>0</v>
      </c>
      <c r="C30" s="79">
        <f t="shared" si="0"/>
        <v>0</v>
      </c>
      <c r="D30" s="78">
        <v>0</v>
      </c>
      <c r="E30" s="79">
        <f t="shared" si="0"/>
        <v>0</v>
      </c>
      <c r="F30" s="78">
        <v>0</v>
      </c>
      <c r="G30" s="79">
        <f t="shared" si="0"/>
        <v>0</v>
      </c>
      <c r="H30" s="66">
        <f>LARGE((C30,E30,G30),1)</f>
        <v>0</v>
      </c>
      <c r="I30" s="65"/>
    </row>
    <row r="31" spans="1:9" ht="15" customHeight="1" x14ac:dyDescent="0.15">
      <c r="A31" s="76"/>
      <c r="B31" s="77">
        <v>0</v>
      </c>
      <c r="C31" s="79">
        <f t="shared" si="0"/>
        <v>0</v>
      </c>
      <c r="D31" s="78">
        <v>0</v>
      </c>
      <c r="E31" s="79">
        <f t="shared" si="0"/>
        <v>0</v>
      </c>
      <c r="F31" s="78">
        <v>0</v>
      </c>
      <c r="G31" s="79">
        <f t="shared" si="0"/>
        <v>0</v>
      </c>
      <c r="H31" s="66">
        <f>LARGE((C31,E31,G31),1)</f>
        <v>0</v>
      </c>
      <c r="I31" s="65"/>
    </row>
    <row r="32" spans="1:9" ht="15" customHeight="1" x14ac:dyDescent="0.15">
      <c r="A32" s="70"/>
      <c r="B32" s="77">
        <v>0</v>
      </c>
      <c r="C32" s="79">
        <f t="shared" si="0"/>
        <v>0</v>
      </c>
      <c r="D32" s="78">
        <v>0</v>
      </c>
      <c r="E32" s="79">
        <f t="shared" si="0"/>
        <v>0</v>
      </c>
      <c r="F32" s="78">
        <v>0</v>
      </c>
      <c r="G32" s="79">
        <f t="shared" si="0"/>
        <v>0</v>
      </c>
      <c r="H32" s="66">
        <f>LARGE((C32,E32,G32),1)</f>
        <v>0</v>
      </c>
      <c r="I32" s="65"/>
    </row>
    <row r="33" spans="1:9" ht="15" customHeight="1" x14ac:dyDescent="0.15">
      <c r="A33" s="71"/>
      <c r="B33" s="77">
        <v>0</v>
      </c>
      <c r="C33" s="79">
        <f t="shared" si="0"/>
        <v>0</v>
      </c>
      <c r="D33" s="78">
        <v>0</v>
      </c>
      <c r="E33" s="79">
        <f t="shared" si="0"/>
        <v>0</v>
      </c>
      <c r="F33" s="78">
        <v>0</v>
      </c>
      <c r="G33" s="79">
        <f t="shared" si="0"/>
        <v>0</v>
      </c>
      <c r="H33" s="66">
        <f>LARGE((C33,E33,G33),1)</f>
        <v>0</v>
      </c>
      <c r="I33" s="65"/>
    </row>
    <row r="34" spans="1:9" ht="15" customHeight="1" x14ac:dyDescent="0.15">
      <c r="A34" s="69"/>
      <c r="B34" s="77">
        <v>0</v>
      </c>
      <c r="C34" s="79">
        <f t="shared" si="0"/>
        <v>0</v>
      </c>
      <c r="D34" s="78">
        <v>0</v>
      </c>
      <c r="E34" s="79">
        <f t="shared" si="0"/>
        <v>0</v>
      </c>
      <c r="F34" s="78">
        <v>0</v>
      </c>
      <c r="G34" s="79">
        <f t="shared" si="0"/>
        <v>0</v>
      </c>
      <c r="H34" s="66">
        <f>LARGE((C34,E34,G34),1)</f>
        <v>0</v>
      </c>
      <c r="I34" s="65"/>
    </row>
    <row r="35" spans="1:9" ht="15" customHeight="1" x14ac:dyDescent="0.15">
      <c r="A35" s="69"/>
      <c r="B35" s="77">
        <v>0</v>
      </c>
      <c r="C35" s="79">
        <f t="shared" si="0"/>
        <v>0</v>
      </c>
      <c r="D35" s="78">
        <v>0</v>
      </c>
      <c r="E35" s="79">
        <f t="shared" si="0"/>
        <v>0</v>
      </c>
      <c r="F35" s="78">
        <v>0</v>
      </c>
      <c r="G35" s="79">
        <f t="shared" si="0"/>
        <v>0</v>
      </c>
      <c r="H35" s="66">
        <f>LARGE((C35,E35,G35),1)</f>
        <v>0</v>
      </c>
      <c r="I35" s="65"/>
    </row>
    <row r="36" spans="1:9" ht="15" customHeight="1" x14ac:dyDescent="0.15">
      <c r="A36" s="69"/>
      <c r="B36" s="77">
        <v>0</v>
      </c>
      <c r="C36" s="79">
        <f t="shared" si="0"/>
        <v>0</v>
      </c>
      <c r="D36" s="78">
        <v>0</v>
      </c>
      <c r="E36" s="79">
        <f t="shared" si="0"/>
        <v>0</v>
      </c>
      <c r="F36" s="78">
        <v>0</v>
      </c>
      <c r="G36" s="79">
        <f t="shared" si="0"/>
        <v>0</v>
      </c>
      <c r="H36" s="66">
        <f>LARGE((C36,E36,G36),1)</f>
        <v>0</v>
      </c>
      <c r="I36" s="65"/>
    </row>
    <row r="37" spans="1:9" ht="15" customHeight="1" x14ac:dyDescent="0.15">
      <c r="A37" s="69"/>
      <c r="B37" s="77">
        <v>0</v>
      </c>
      <c r="C37" s="79">
        <f t="shared" si="0"/>
        <v>0</v>
      </c>
      <c r="D37" s="78">
        <v>0</v>
      </c>
      <c r="E37" s="79">
        <f t="shared" si="0"/>
        <v>0</v>
      </c>
      <c r="F37" s="78">
        <v>0</v>
      </c>
      <c r="G37" s="79">
        <f t="shared" si="0"/>
        <v>0</v>
      </c>
      <c r="H37" s="66">
        <f>LARGE((C37,E37,G37),1)</f>
        <v>0</v>
      </c>
      <c r="I37" s="65"/>
    </row>
    <row r="38" spans="1:9" ht="15" customHeight="1" x14ac:dyDescent="0.15">
      <c r="A38" s="70"/>
      <c r="B38" s="77">
        <v>0</v>
      </c>
      <c r="C38" s="79">
        <f t="shared" si="0"/>
        <v>0</v>
      </c>
      <c r="D38" s="78">
        <v>0</v>
      </c>
      <c r="E38" s="79">
        <f t="shared" si="0"/>
        <v>0</v>
      </c>
      <c r="F38" s="78">
        <v>0</v>
      </c>
      <c r="G38" s="79">
        <f t="shared" si="0"/>
        <v>0</v>
      </c>
      <c r="H38" s="66">
        <f>LARGE((C38,E38,G38),1)</f>
        <v>0</v>
      </c>
      <c r="I38" s="65"/>
    </row>
    <row r="39" spans="1:9" ht="15" customHeight="1" x14ac:dyDescent="0.15">
      <c r="A39" s="70"/>
      <c r="B39" s="77">
        <v>0</v>
      </c>
      <c r="C39" s="79">
        <f t="shared" si="0"/>
        <v>0</v>
      </c>
      <c r="D39" s="78">
        <v>0</v>
      </c>
      <c r="E39" s="79">
        <f t="shared" si="0"/>
        <v>0</v>
      </c>
      <c r="F39" s="78">
        <v>0</v>
      </c>
      <c r="G39" s="79">
        <f t="shared" si="0"/>
        <v>0</v>
      </c>
      <c r="H39" s="66">
        <f>LARGE((C39,E39,G39),1)</f>
        <v>0</v>
      </c>
      <c r="I39" s="65"/>
    </row>
    <row r="40" spans="1:9" ht="15" customHeight="1" x14ac:dyDescent="0.15">
      <c r="A40" s="69"/>
      <c r="B40" s="77">
        <v>0</v>
      </c>
      <c r="C40" s="79">
        <f t="shared" si="0"/>
        <v>0</v>
      </c>
      <c r="D40" s="78">
        <v>0</v>
      </c>
      <c r="E40" s="79">
        <f t="shared" si="0"/>
        <v>0</v>
      </c>
      <c r="F40" s="78">
        <v>0</v>
      </c>
      <c r="G40" s="79">
        <f t="shared" si="0"/>
        <v>0</v>
      </c>
      <c r="H40" s="66">
        <f>LARGE((C40,E40,G40),1)</f>
        <v>0</v>
      </c>
      <c r="I40" s="65"/>
    </row>
    <row r="41" spans="1:9" ht="15" customHeight="1" x14ac:dyDescent="0.15">
      <c r="A41" s="69"/>
      <c r="B41" s="78">
        <v>0</v>
      </c>
      <c r="C41" s="79">
        <f t="shared" si="0"/>
        <v>0</v>
      </c>
      <c r="D41" s="78">
        <v>0</v>
      </c>
      <c r="E41" s="79">
        <f t="shared" si="0"/>
        <v>0</v>
      </c>
      <c r="F41" s="78">
        <v>0</v>
      </c>
      <c r="G41" s="79">
        <f t="shared" si="0"/>
        <v>0</v>
      </c>
      <c r="H41" s="66">
        <f>LARGE((C41,E41,G41),1)</f>
        <v>0</v>
      </c>
      <c r="I41" s="65"/>
    </row>
    <row r="42" spans="1:9" ht="15" customHeight="1" x14ac:dyDescent="0.15">
      <c r="A42" s="76"/>
      <c r="B42" s="78">
        <v>0</v>
      </c>
      <c r="C42" s="79">
        <f t="shared" si="0"/>
        <v>0</v>
      </c>
      <c r="D42" s="78">
        <v>0</v>
      </c>
      <c r="E42" s="79">
        <f t="shared" si="0"/>
        <v>0</v>
      </c>
      <c r="F42" s="78">
        <v>0</v>
      </c>
      <c r="G42" s="79">
        <f t="shared" si="0"/>
        <v>0</v>
      </c>
      <c r="H42" s="66">
        <f>LARGE((C42,E42,G42),1)</f>
        <v>0</v>
      </c>
      <c r="I42" s="65"/>
    </row>
    <row r="43" spans="1:9" ht="15" customHeight="1" x14ac:dyDescent="0.15">
      <c r="A43" s="69"/>
      <c r="B43" s="78">
        <v>0</v>
      </c>
      <c r="C43" s="79">
        <f t="shared" si="0"/>
        <v>0</v>
      </c>
      <c r="D43" s="78">
        <v>0</v>
      </c>
      <c r="E43" s="79">
        <f t="shared" si="0"/>
        <v>0</v>
      </c>
      <c r="F43" s="78">
        <v>0</v>
      </c>
      <c r="G43" s="79">
        <f t="shared" si="0"/>
        <v>0</v>
      </c>
      <c r="H43" s="66">
        <f>LARGE((C43,E43,G43),1)</f>
        <v>0</v>
      </c>
      <c r="I43" s="65"/>
    </row>
    <row r="44" spans="1:9" ht="15" customHeight="1" x14ac:dyDescent="0.15">
      <c r="A44" s="69"/>
      <c r="B44" s="78">
        <v>0</v>
      </c>
      <c r="C44" s="79">
        <f t="shared" si="0"/>
        <v>0</v>
      </c>
      <c r="D44" s="78">
        <v>0</v>
      </c>
      <c r="E44" s="79">
        <f t="shared" si="0"/>
        <v>0</v>
      </c>
      <c r="F44" s="78">
        <v>0</v>
      </c>
      <c r="G44" s="79">
        <f t="shared" si="0"/>
        <v>0</v>
      </c>
      <c r="H44" s="66">
        <f>LARGE((C44,E44,G44),1)</f>
        <v>0</v>
      </c>
      <c r="I44" s="65"/>
    </row>
    <row r="45" spans="1:9" ht="15" customHeight="1" x14ac:dyDescent="0.15">
      <c r="A45" s="70"/>
      <c r="B45" s="78">
        <v>0</v>
      </c>
      <c r="C45" s="79">
        <f t="shared" si="0"/>
        <v>0</v>
      </c>
      <c r="D45" s="78">
        <v>0</v>
      </c>
      <c r="E45" s="79">
        <f t="shared" si="0"/>
        <v>0</v>
      </c>
      <c r="F45" s="78">
        <v>0</v>
      </c>
      <c r="G45" s="79">
        <f t="shared" si="0"/>
        <v>0</v>
      </c>
      <c r="H45" s="66">
        <f>LARGE((C45,E45,G45),1)</f>
        <v>0</v>
      </c>
      <c r="I45" s="65"/>
    </row>
    <row r="46" spans="1:9" ht="15" customHeight="1" x14ac:dyDescent="0.15">
      <c r="A46" s="70"/>
      <c r="B46" s="78">
        <v>0</v>
      </c>
      <c r="C46" s="79">
        <f t="shared" si="0"/>
        <v>0</v>
      </c>
      <c r="D46" s="78">
        <v>0</v>
      </c>
      <c r="E46" s="79">
        <f t="shared" si="0"/>
        <v>0</v>
      </c>
      <c r="F46" s="78">
        <v>0</v>
      </c>
      <c r="G46" s="79">
        <f t="shared" si="0"/>
        <v>0</v>
      </c>
      <c r="H46" s="66">
        <f>LARGE((C46,E46,G46),1)</f>
        <v>0</v>
      </c>
      <c r="I46" s="65"/>
    </row>
    <row r="47" spans="1:9" ht="15" customHeight="1" x14ac:dyDescent="0.15">
      <c r="A47" s="69"/>
      <c r="B47" s="78">
        <v>0</v>
      </c>
      <c r="C47" s="79">
        <f t="shared" si="0"/>
        <v>0</v>
      </c>
      <c r="D47" s="78">
        <v>0</v>
      </c>
      <c r="E47" s="79">
        <f t="shared" si="0"/>
        <v>0</v>
      </c>
      <c r="F47" s="78">
        <v>0</v>
      </c>
      <c r="G47" s="79">
        <f t="shared" si="0"/>
        <v>0</v>
      </c>
      <c r="H47" s="66">
        <f>LARGE((C47,E47,G47),1)</f>
        <v>0</v>
      </c>
      <c r="I47" s="65"/>
    </row>
    <row r="48" spans="1:9" ht="15" customHeight="1" x14ac:dyDescent="0.15">
      <c r="A48" s="69"/>
      <c r="B48" s="78">
        <v>0</v>
      </c>
      <c r="C48" s="79">
        <f t="shared" si="0"/>
        <v>0</v>
      </c>
      <c r="D48" s="78">
        <v>0</v>
      </c>
      <c r="E48" s="79">
        <f t="shared" si="0"/>
        <v>0</v>
      </c>
      <c r="F48" s="78">
        <v>0</v>
      </c>
      <c r="G48" s="79">
        <f t="shared" si="0"/>
        <v>0</v>
      </c>
      <c r="H48" s="66">
        <f>LARGE((C48,E48,G48),1)</f>
        <v>0</v>
      </c>
      <c r="I48" s="65"/>
    </row>
    <row r="49" spans="1:9" ht="15" customHeight="1" x14ac:dyDescent="0.15">
      <c r="A49" s="69"/>
      <c r="B49" s="78">
        <v>0</v>
      </c>
      <c r="C49" s="79">
        <f t="shared" si="0"/>
        <v>0</v>
      </c>
      <c r="D49" s="78">
        <v>0</v>
      </c>
      <c r="E49" s="79">
        <f t="shared" si="0"/>
        <v>0</v>
      </c>
      <c r="F49" s="78">
        <v>0</v>
      </c>
      <c r="G49" s="79">
        <f t="shared" si="0"/>
        <v>0</v>
      </c>
      <c r="H49" s="66">
        <f>LARGE((C49,E49,G49),1)</f>
        <v>0</v>
      </c>
      <c r="I49" s="65"/>
    </row>
    <row r="50" spans="1:9" ht="15" customHeight="1" x14ac:dyDescent="0.15">
      <c r="A50" s="70"/>
      <c r="B50" s="78">
        <v>0</v>
      </c>
      <c r="C50" s="79">
        <f t="shared" si="0"/>
        <v>0</v>
      </c>
      <c r="D50" s="78">
        <v>0</v>
      </c>
      <c r="E50" s="79">
        <f t="shared" si="0"/>
        <v>0</v>
      </c>
      <c r="F50" s="78">
        <v>0</v>
      </c>
      <c r="G50" s="79">
        <f t="shared" si="0"/>
        <v>0</v>
      </c>
      <c r="H50" s="66">
        <f>LARGE((C50,E50,G50),1)</f>
        <v>0</v>
      </c>
      <c r="I50" s="65"/>
    </row>
    <row r="51" spans="1:9" ht="15" customHeight="1" x14ac:dyDescent="0.15">
      <c r="A51" s="70"/>
      <c r="B51" s="78">
        <v>0</v>
      </c>
      <c r="C51" s="79">
        <f t="shared" si="0"/>
        <v>0</v>
      </c>
      <c r="D51" s="78">
        <v>0</v>
      </c>
      <c r="E51" s="79">
        <f t="shared" si="0"/>
        <v>0</v>
      </c>
      <c r="F51" s="78">
        <v>0</v>
      </c>
      <c r="G51" s="79">
        <f t="shared" si="0"/>
        <v>0</v>
      </c>
      <c r="H51" s="66">
        <f>LARGE((C51,E51,G51),1)</f>
        <v>0</v>
      </c>
      <c r="I51" s="65"/>
    </row>
    <row r="52" spans="1:9" ht="15" customHeight="1" x14ac:dyDescent="0.15">
      <c r="A52" s="75"/>
      <c r="B52" s="78">
        <v>0</v>
      </c>
      <c r="C52" s="79">
        <f t="shared" si="0"/>
        <v>0</v>
      </c>
      <c r="D52" s="78">
        <v>0</v>
      </c>
      <c r="E52" s="79">
        <f t="shared" si="0"/>
        <v>0</v>
      </c>
      <c r="F52" s="78">
        <v>0</v>
      </c>
      <c r="G52" s="79">
        <f t="shared" si="0"/>
        <v>0</v>
      </c>
      <c r="H52" s="66">
        <f>LARGE((C52,E52,G52),1)</f>
        <v>0</v>
      </c>
      <c r="I52" s="65"/>
    </row>
    <row r="53" spans="1:9" ht="15" customHeight="1" x14ac:dyDescent="0.15">
      <c r="A53" s="72"/>
      <c r="B53" s="78">
        <v>0</v>
      </c>
      <c r="C53" s="79">
        <f t="shared" si="0"/>
        <v>0</v>
      </c>
      <c r="D53" s="78">
        <v>0</v>
      </c>
      <c r="E53" s="79">
        <f t="shared" si="0"/>
        <v>0</v>
      </c>
      <c r="F53" s="78">
        <v>0</v>
      </c>
      <c r="G53" s="79">
        <f t="shared" si="0"/>
        <v>0</v>
      </c>
      <c r="H53" s="66">
        <f>LARGE((C53,E53,G53),1)</f>
        <v>0</v>
      </c>
      <c r="I53" s="65"/>
    </row>
    <row r="54" spans="1:9" ht="15" customHeight="1" x14ac:dyDescent="0.15">
      <c r="A54" s="69"/>
      <c r="B54" s="78">
        <v>0</v>
      </c>
      <c r="C54" s="79">
        <f t="shared" si="0"/>
        <v>0</v>
      </c>
      <c r="D54" s="78">
        <v>0</v>
      </c>
      <c r="E54" s="79">
        <f t="shared" si="0"/>
        <v>0</v>
      </c>
      <c r="F54" s="78">
        <v>0</v>
      </c>
      <c r="G54" s="79">
        <f t="shared" si="0"/>
        <v>0</v>
      </c>
      <c r="H54" s="66">
        <f>LARGE((C54,E54,G54),1)</f>
        <v>0</v>
      </c>
      <c r="I54" s="65"/>
    </row>
    <row r="55" spans="1:9" ht="15" customHeight="1" x14ac:dyDescent="0.15">
      <c r="A55" s="70"/>
      <c r="B55" s="78">
        <v>0</v>
      </c>
      <c r="C55" s="79">
        <f t="shared" si="0"/>
        <v>0</v>
      </c>
      <c r="D55" s="78">
        <v>0</v>
      </c>
      <c r="E55" s="79">
        <f t="shared" si="0"/>
        <v>0</v>
      </c>
      <c r="F55" s="78">
        <v>0</v>
      </c>
      <c r="G55" s="79">
        <f t="shared" si="0"/>
        <v>0</v>
      </c>
      <c r="H55" s="66">
        <f>LARGE((C55,E55,G55),1)</f>
        <v>0</v>
      </c>
      <c r="I55" s="65"/>
    </row>
    <row r="56" spans="1:9" ht="15" customHeight="1" x14ac:dyDescent="0.15">
      <c r="A56" s="70"/>
      <c r="B56" s="78">
        <v>0</v>
      </c>
      <c r="C56" s="79">
        <f t="shared" si="0"/>
        <v>0</v>
      </c>
      <c r="D56" s="78">
        <v>0</v>
      </c>
      <c r="E56" s="79">
        <f t="shared" si="0"/>
        <v>0</v>
      </c>
      <c r="F56" s="78">
        <v>0</v>
      </c>
      <c r="G56" s="79">
        <f t="shared" si="0"/>
        <v>0</v>
      </c>
      <c r="H56" s="66">
        <f>LARGE((C56,E56,G56),1)</f>
        <v>0</v>
      </c>
      <c r="I56" s="65"/>
    </row>
    <row r="57" spans="1:9" ht="15" customHeight="1" x14ac:dyDescent="0.15">
      <c r="A57" s="73"/>
      <c r="B57" s="78">
        <v>0</v>
      </c>
      <c r="C57" s="79">
        <f t="shared" si="0"/>
        <v>0</v>
      </c>
      <c r="D57" s="78">
        <v>0</v>
      </c>
      <c r="E57" s="79">
        <f t="shared" si="0"/>
        <v>0</v>
      </c>
      <c r="F57" s="78">
        <v>0</v>
      </c>
      <c r="G57" s="79">
        <f t="shared" si="0"/>
        <v>0</v>
      </c>
      <c r="H57" s="66">
        <f>LARGE((C57,E57,G57),1)</f>
        <v>0</v>
      </c>
      <c r="I57" s="65"/>
    </row>
    <row r="58" spans="1:9" ht="15" customHeight="1" x14ac:dyDescent="0.15">
      <c r="A58" s="70"/>
      <c r="B58" s="78">
        <v>0</v>
      </c>
      <c r="C58" s="79">
        <f>B58/B$15*1000*B$14</f>
        <v>0</v>
      </c>
      <c r="D58" s="78">
        <v>0</v>
      </c>
      <c r="E58" s="79">
        <f>D58/D$15*1000*D$14</f>
        <v>0</v>
      </c>
      <c r="F58" s="78">
        <v>0</v>
      </c>
      <c r="G58" s="79">
        <f>F58/F$15*1000*F$14</f>
        <v>0</v>
      </c>
      <c r="H58" s="66">
        <f>LARGE((C58,E58,G58),1)</f>
        <v>0</v>
      </c>
      <c r="I58" s="65"/>
    </row>
    <row r="59" spans="1:9" x14ac:dyDescent="0.15">
      <c r="C59"/>
    </row>
    <row r="60" spans="1:9" x14ac:dyDescent="0.15">
      <c r="C60"/>
    </row>
    <row r="61" spans="1:9" x14ac:dyDescent="0.15">
      <c r="C61"/>
    </row>
    <row r="62" spans="1:9" x14ac:dyDescent="0.15">
      <c r="C62"/>
    </row>
    <row r="63" spans="1:9" x14ac:dyDescent="0.15">
      <c r="C63"/>
    </row>
    <row r="64" spans="1:9" x14ac:dyDescent="0.15">
      <c r="C64"/>
    </row>
    <row r="65" spans="3:3" x14ac:dyDescent="0.15">
      <c r="C65"/>
    </row>
    <row r="66" spans="3:3" x14ac:dyDescent="0.15">
      <c r="C66"/>
    </row>
    <row r="67" spans="3:3" x14ac:dyDescent="0.15">
      <c r="C67"/>
    </row>
    <row r="68" spans="3:3" x14ac:dyDescent="0.15">
      <c r="C68"/>
    </row>
    <row r="69" spans="3:3" x14ac:dyDescent="0.15">
      <c r="C69"/>
    </row>
    <row r="70" spans="3:3" x14ac:dyDescent="0.15">
      <c r="C70"/>
    </row>
    <row r="71" spans="3:3" x14ac:dyDescent="0.15">
      <c r="C71"/>
    </row>
    <row r="72" spans="3:3" x14ac:dyDescent="0.15">
      <c r="C72"/>
    </row>
    <row r="73" spans="3:3" x14ac:dyDescent="0.15">
      <c r="C73"/>
    </row>
    <row r="74" spans="3:3" x14ac:dyDescent="0.15">
      <c r="C74"/>
    </row>
    <row r="75" spans="3:3" x14ac:dyDescent="0.15">
      <c r="C75"/>
    </row>
    <row r="76" spans="3:3" x14ac:dyDescent="0.15">
      <c r="C76"/>
    </row>
    <row r="77" spans="3:3" x14ac:dyDescent="0.15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27" priority="19"/>
  </conditionalFormatting>
  <conditionalFormatting sqref="A34:A41 A53 A32 A43:A49">
    <cfRule type="duplicateValues" dxfId="26" priority="33"/>
  </conditionalFormatting>
  <conditionalFormatting sqref="A34:A41 A53 A32 A43:A49">
    <cfRule type="duplicateValues" dxfId="25" priority="34"/>
  </conditionalFormatting>
  <conditionalFormatting sqref="A57">
    <cfRule type="duplicateValues" dxfId="24" priority="31"/>
  </conditionalFormatting>
  <conditionalFormatting sqref="A57">
    <cfRule type="duplicateValues" dxfId="23" priority="32"/>
  </conditionalFormatting>
  <conditionalFormatting sqref="A33">
    <cfRule type="duplicateValues" dxfId="22" priority="29"/>
  </conditionalFormatting>
  <conditionalFormatting sqref="A33">
    <cfRule type="duplicateValues" dxfId="21" priority="30"/>
  </conditionalFormatting>
  <conditionalFormatting sqref="A50">
    <cfRule type="duplicateValues" dxfId="20" priority="25"/>
  </conditionalFormatting>
  <conditionalFormatting sqref="A50">
    <cfRule type="duplicateValues" dxfId="19" priority="26"/>
  </conditionalFormatting>
  <conditionalFormatting sqref="A42">
    <cfRule type="duplicateValues" dxfId="18" priority="20"/>
  </conditionalFormatting>
  <conditionalFormatting sqref="A18">
    <cfRule type="duplicateValues" dxfId="17" priority="17"/>
  </conditionalFormatting>
  <conditionalFormatting sqref="A18">
    <cfRule type="duplicateValues" dxfId="16" priority="18"/>
  </conditionalFormatting>
  <conditionalFormatting sqref="A51">
    <cfRule type="duplicateValues" dxfId="15" priority="15"/>
  </conditionalFormatting>
  <conditionalFormatting sqref="A51">
    <cfRule type="duplicateValues" dxfId="14" priority="16"/>
  </conditionalFormatting>
  <conditionalFormatting sqref="A28:A30">
    <cfRule type="duplicateValues" dxfId="13" priority="13"/>
  </conditionalFormatting>
  <conditionalFormatting sqref="A28:A30">
    <cfRule type="duplicateValues" dxfId="12" priority="14"/>
  </conditionalFormatting>
  <conditionalFormatting sqref="A26:A27">
    <cfRule type="duplicateValues" dxfId="11" priority="11"/>
  </conditionalFormatting>
  <conditionalFormatting sqref="A26:A27">
    <cfRule type="duplicateValues" dxfId="10" priority="12"/>
  </conditionalFormatting>
  <conditionalFormatting sqref="A19">
    <cfRule type="duplicateValues" dxfId="9" priority="9"/>
  </conditionalFormatting>
  <conditionalFormatting sqref="A19">
    <cfRule type="duplicateValues" dxfId="8" priority="10"/>
  </conditionalFormatting>
  <conditionalFormatting sqref="A20">
    <cfRule type="duplicateValues" dxfId="7" priority="7"/>
  </conditionalFormatting>
  <conditionalFormatting sqref="A20">
    <cfRule type="duplicateValues" dxfId="6" priority="8"/>
  </conditionalFormatting>
  <conditionalFormatting sqref="A21">
    <cfRule type="duplicateValues" dxfId="5" priority="5"/>
  </conditionalFormatting>
  <conditionalFormatting sqref="A21">
    <cfRule type="duplicateValues" dxfId="4" priority="6"/>
  </conditionalFormatting>
  <conditionalFormatting sqref="A22">
    <cfRule type="duplicateValues" dxfId="3" priority="3"/>
  </conditionalFormatting>
  <conditionalFormatting sqref="A22">
    <cfRule type="duplicateValues" dxfId="2" priority="4"/>
  </conditionalFormatting>
  <conditionalFormatting sqref="A24">
    <cfRule type="duplicateValues" dxfId="1" priority="1"/>
  </conditionalFormatting>
  <conditionalFormatting sqref="A24">
    <cfRule type="duplicateValues" dxfId="0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workbookViewId="0">
      <selection activeCell="D21" sqref="D21"/>
    </sheetView>
  </sheetViews>
  <sheetFormatPr baseColWidth="10" defaultColWidth="8.66406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73"/>
      <c r="B1" s="82"/>
      <c r="C1" s="82"/>
      <c r="D1" s="82"/>
      <c r="E1" s="82"/>
      <c r="F1" s="82"/>
      <c r="G1" s="82"/>
      <c r="H1" s="82"/>
      <c r="I1" s="43"/>
    </row>
    <row r="2" spans="1:9" x14ac:dyDescent="0.15">
      <c r="A2" s="173"/>
      <c r="B2" s="175" t="s">
        <v>41</v>
      </c>
      <c r="C2" s="175"/>
      <c r="D2" s="175"/>
      <c r="E2" s="175"/>
      <c r="F2" s="175"/>
      <c r="G2" s="82"/>
      <c r="H2" s="82"/>
      <c r="I2" s="43"/>
    </row>
    <row r="3" spans="1:9" x14ac:dyDescent="0.15">
      <c r="A3" s="173"/>
      <c r="B3" s="82"/>
      <c r="C3" s="82"/>
      <c r="D3" s="82"/>
      <c r="E3" s="82"/>
      <c r="F3" s="82"/>
      <c r="G3" s="82"/>
      <c r="H3" s="82"/>
      <c r="I3" s="43"/>
    </row>
    <row r="4" spans="1:9" x14ac:dyDescent="0.15">
      <c r="A4" s="173"/>
      <c r="B4" s="175" t="s">
        <v>34</v>
      </c>
      <c r="C4" s="175"/>
      <c r="D4" s="175"/>
      <c r="E4" s="175"/>
      <c r="F4" s="175"/>
      <c r="G4" s="82"/>
      <c r="H4" s="82"/>
      <c r="I4" s="43"/>
    </row>
    <row r="5" spans="1:9" x14ac:dyDescent="0.15">
      <c r="A5" s="173"/>
      <c r="B5" s="82"/>
      <c r="C5" s="82"/>
      <c r="D5" s="82"/>
      <c r="E5" s="82"/>
      <c r="F5" s="82"/>
      <c r="G5" s="82"/>
      <c r="H5" s="82"/>
      <c r="I5" s="43"/>
    </row>
    <row r="6" spans="1:9" x14ac:dyDescent="0.15">
      <c r="A6" s="173"/>
      <c r="B6" s="174"/>
      <c r="C6" s="174"/>
      <c r="D6" s="82"/>
      <c r="E6" s="82"/>
      <c r="F6" s="82"/>
      <c r="G6" s="82"/>
      <c r="H6" s="82"/>
      <c r="I6" s="43"/>
    </row>
    <row r="7" spans="1:9" x14ac:dyDescent="0.15">
      <c r="A7" s="173"/>
      <c r="B7" s="82"/>
      <c r="C7" s="82"/>
      <c r="D7" s="82"/>
      <c r="E7" s="82"/>
      <c r="F7" s="82"/>
      <c r="G7" s="82"/>
      <c r="H7" s="82"/>
      <c r="I7" s="43"/>
    </row>
    <row r="8" spans="1:9" x14ac:dyDescent="0.15">
      <c r="A8" s="44" t="s">
        <v>11</v>
      </c>
      <c r="B8" s="45" t="s">
        <v>46</v>
      </c>
      <c r="C8" s="45"/>
      <c r="D8" s="45"/>
      <c r="E8" s="45"/>
      <c r="F8" s="81"/>
      <c r="G8" s="81"/>
      <c r="H8" s="81"/>
      <c r="I8" s="43"/>
    </row>
    <row r="9" spans="1:9" x14ac:dyDescent="0.15">
      <c r="A9" s="44" t="s">
        <v>0</v>
      </c>
      <c r="B9" s="45" t="s">
        <v>44</v>
      </c>
      <c r="C9" s="45"/>
      <c r="D9" s="45"/>
      <c r="E9" s="45"/>
      <c r="F9" s="81"/>
      <c r="G9" s="81"/>
      <c r="H9" s="81"/>
      <c r="I9" s="43"/>
    </row>
    <row r="10" spans="1:9" x14ac:dyDescent="0.15">
      <c r="A10" s="44" t="s">
        <v>13</v>
      </c>
      <c r="B10" s="176">
        <v>42338</v>
      </c>
      <c r="C10" s="176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82"/>
      <c r="E11" s="82"/>
      <c r="F11" s="82"/>
      <c r="G11" s="82"/>
      <c r="H11" s="82"/>
      <c r="I11" s="43"/>
    </row>
    <row r="12" spans="1:9" x14ac:dyDescent="0.15">
      <c r="A12" s="44" t="s">
        <v>16</v>
      </c>
      <c r="B12" s="81" t="s">
        <v>50</v>
      </c>
      <c r="C12" s="82"/>
      <c r="D12" s="82"/>
      <c r="E12" s="82"/>
      <c r="F12" s="82"/>
      <c r="G12" s="82"/>
      <c r="H12" s="82"/>
      <c r="I12" s="43"/>
    </row>
    <row r="13" spans="1:9" x14ac:dyDescent="0.15">
      <c r="A13" s="81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81" t="s">
        <v>15</v>
      </c>
      <c r="B14" s="53">
        <v>0.7</v>
      </c>
      <c r="C14" s="54"/>
      <c r="D14" s="55">
        <v>0</v>
      </c>
      <c r="E14" s="54"/>
      <c r="F14" s="55">
        <v>0.8</v>
      </c>
      <c r="G14" s="54"/>
      <c r="H14" s="56" t="s">
        <v>18</v>
      </c>
      <c r="I14" s="57" t="s">
        <v>25</v>
      </c>
    </row>
    <row r="15" spans="1:9" x14ac:dyDescent="0.15">
      <c r="A15" s="81" t="s">
        <v>14</v>
      </c>
      <c r="B15" s="106">
        <v>93</v>
      </c>
      <c r="C15" s="59"/>
      <c r="D15" s="60">
        <v>1</v>
      </c>
      <c r="E15" s="59"/>
      <c r="F15" s="60">
        <v>86.2</v>
      </c>
      <c r="G15" s="59"/>
      <c r="H15" s="56" t="s">
        <v>19</v>
      </c>
      <c r="I15" s="57" t="s">
        <v>26</v>
      </c>
    </row>
    <row r="16" spans="1:9" x14ac:dyDescent="0.15">
      <c r="A16" s="81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7</v>
      </c>
    </row>
    <row r="17" spans="1:9" x14ac:dyDescent="0.15">
      <c r="A17" s="86" t="s">
        <v>47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47.4</v>
      </c>
      <c r="G17" s="98">
        <f>F17/F$15*1000*F$14</f>
        <v>439.90719257540604</v>
      </c>
      <c r="H17" s="100">
        <f>LARGE((C17,E17,G17),1)</f>
        <v>439.90719257540604</v>
      </c>
      <c r="I17" s="101">
        <v>6</v>
      </c>
    </row>
    <row r="18" spans="1:9" x14ac:dyDescent="0.15">
      <c r="C18"/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FDA76-733E-42F8-92C4-2CFA2F9822C5}">
  <dimension ref="A1:I35"/>
  <sheetViews>
    <sheetView workbookViewId="0">
      <selection activeCell="I18" sqref="I18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73"/>
      <c r="B1" s="104"/>
      <c r="C1" s="104"/>
      <c r="D1" s="104"/>
      <c r="E1" s="104"/>
      <c r="F1" s="104"/>
      <c r="G1" s="104"/>
      <c r="H1" s="104"/>
      <c r="I1" s="43"/>
    </row>
    <row r="2" spans="1:9" x14ac:dyDescent="0.15">
      <c r="A2" s="173"/>
      <c r="B2" s="175" t="s">
        <v>41</v>
      </c>
      <c r="C2" s="175"/>
      <c r="D2" s="175"/>
      <c r="E2" s="175"/>
      <c r="F2" s="175"/>
      <c r="G2" s="104"/>
      <c r="H2" s="104"/>
      <c r="I2" s="43"/>
    </row>
    <row r="3" spans="1:9" x14ac:dyDescent="0.15">
      <c r="A3" s="173"/>
      <c r="B3" s="104"/>
      <c r="C3" s="104"/>
      <c r="D3" s="104"/>
      <c r="E3" s="104"/>
      <c r="F3" s="104"/>
      <c r="G3" s="104"/>
      <c r="H3" s="104"/>
      <c r="I3" s="43"/>
    </row>
    <row r="4" spans="1:9" x14ac:dyDescent="0.15">
      <c r="A4" s="173"/>
      <c r="B4" s="175" t="s">
        <v>34</v>
      </c>
      <c r="C4" s="175"/>
      <c r="D4" s="175"/>
      <c r="E4" s="175"/>
      <c r="F4" s="175"/>
      <c r="G4" s="104"/>
      <c r="H4" s="104"/>
      <c r="I4" s="43"/>
    </row>
    <row r="5" spans="1:9" x14ac:dyDescent="0.15">
      <c r="A5" s="173"/>
      <c r="B5" s="104"/>
      <c r="C5" s="104"/>
      <c r="D5" s="104"/>
      <c r="E5" s="104"/>
      <c r="F5" s="104"/>
      <c r="G5" s="104"/>
      <c r="H5" s="104"/>
      <c r="I5" s="43"/>
    </row>
    <row r="6" spans="1:9" x14ac:dyDescent="0.15">
      <c r="A6" s="173"/>
      <c r="B6" s="174"/>
      <c r="C6" s="174"/>
      <c r="D6" s="104"/>
      <c r="E6" s="104"/>
      <c r="F6" s="104"/>
      <c r="G6" s="104"/>
      <c r="H6" s="104"/>
      <c r="I6" s="43"/>
    </row>
    <row r="7" spans="1:9" x14ac:dyDescent="0.15">
      <c r="A7" s="173"/>
      <c r="B7" s="104"/>
      <c r="C7" s="104"/>
      <c r="D7" s="104"/>
      <c r="E7" s="104"/>
      <c r="F7" s="104"/>
      <c r="G7" s="104"/>
      <c r="H7" s="104"/>
      <c r="I7" s="43"/>
    </row>
    <row r="8" spans="1:9" x14ac:dyDescent="0.15">
      <c r="A8" s="44" t="s">
        <v>11</v>
      </c>
      <c r="B8" s="45" t="s">
        <v>51</v>
      </c>
      <c r="C8" s="45"/>
      <c r="D8" s="45"/>
      <c r="E8" s="45"/>
      <c r="F8" s="103"/>
      <c r="G8" s="103"/>
      <c r="H8" s="103"/>
      <c r="I8" s="43"/>
    </row>
    <row r="9" spans="1:9" x14ac:dyDescent="0.15">
      <c r="A9" s="44" t="s">
        <v>0</v>
      </c>
      <c r="B9" s="45" t="s">
        <v>52</v>
      </c>
      <c r="C9" s="45"/>
      <c r="D9" s="45"/>
      <c r="E9" s="45"/>
      <c r="F9" s="103"/>
      <c r="G9" s="103"/>
      <c r="H9" s="103"/>
      <c r="I9" s="43"/>
    </row>
    <row r="10" spans="1:9" x14ac:dyDescent="0.15">
      <c r="A10" s="44" t="s">
        <v>13</v>
      </c>
      <c r="B10" s="176">
        <v>42391</v>
      </c>
      <c r="C10" s="176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04"/>
      <c r="E11" s="104"/>
      <c r="F11" s="104"/>
      <c r="G11" s="104"/>
      <c r="H11" s="104"/>
      <c r="I11" s="43"/>
    </row>
    <row r="12" spans="1:9" x14ac:dyDescent="0.15">
      <c r="A12" s="44" t="s">
        <v>16</v>
      </c>
      <c r="B12" s="103" t="s">
        <v>50</v>
      </c>
      <c r="C12" s="104"/>
      <c r="D12" s="104"/>
      <c r="E12" s="104"/>
      <c r="F12" s="104"/>
      <c r="G12" s="104"/>
      <c r="H12" s="104"/>
      <c r="I12" s="43"/>
    </row>
    <row r="13" spans="1:9" x14ac:dyDescent="0.15">
      <c r="A13" s="103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03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103" t="s">
        <v>14</v>
      </c>
      <c r="B15" s="106">
        <v>1</v>
      </c>
      <c r="C15" s="59"/>
      <c r="D15" s="60">
        <v>1</v>
      </c>
      <c r="E15" s="59"/>
      <c r="F15" s="60">
        <v>77.8</v>
      </c>
      <c r="G15" s="59"/>
      <c r="H15" s="56" t="s">
        <v>19</v>
      </c>
      <c r="I15" s="57" t="s">
        <v>26</v>
      </c>
    </row>
    <row r="16" spans="1:9" x14ac:dyDescent="0.15">
      <c r="A16" s="103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2</v>
      </c>
    </row>
    <row r="17" spans="1:9" x14ac:dyDescent="0.15">
      <c r="A17" s="86" t="s">
        <v>54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77.8</v>
      </c>
      <c r="G17" s="98">
        <f>F17/F$15*1000*F$14</f>
        <v>500</v>
      </c>
      <c r="H17" s="100">
        <f>LARGE((C17,E17,G17),1)</f>
        <v>500</v>
      </c>
      <c r="I17" s="101">
        <v>1</v>
      </c>
    </row>
    <row r="18" spans="1:9" x14ac:dyDescent="0.15">
      <c r="A18" s="86" t="s">
        <v>55</v>
      </c>
      <c r="B18" s="105">
        <v>0</v>
      </c>
      <c r="C18" s="98">
        <f>B18/B$15*1000*B$14</f>
        <v>0</v>
      </c>
      <c r="D18" s="99">
        <v>0</v>
      </c>
      <c r="E18" s="98">
        <f>D18/D$15*1000*D$14</f>
        <v>0</v>
      </c>
      <c r="F18" s="99">
        <v>34.4</v>
      </c>
      <c r="G18" s="98">
        <f>F18/F$15*1000*F$14</f>
        <v>221.07969151670952</v>
      </c>
      <c r="H18" s="100">
        <f>LARGE((C18,E18,G18),1)</f>
        <v>221.07969151670952</v>
      </c>
      <c r="I18" s="101">
        <v>2</v>
      </c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54FBC-78A1-488A-8C2B-949E3D1E10D0}">
  <dimension ref="A1:I35"/>
  <sheetViews>
    <sheetView workbookViewId="0">
      <selection activeCell="D19" sqref="D19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73"/>
      <c r="B1" s="104"/>
      <c r="C1" s="104"/>
      <c r="D1" s="104"/>
      <c r="E1" s="104"/>
      <c r="F1" s="104"/>
      <c r="G1" s="104"/>
      <c r="H1" s="104"/>
      <c r="I1" s="43"/>
    </row>
    <row r="2" spans="1:9" x14ac:dyDescent="0.15">
      <c r="A2" s="173"/>
      <c r="B2" s="175" t="s">
        <v>41</v>
      </c>
      <c r="C2" s="175"/>
      <c r="D2" s="175"/>
      <c r="E2" s="175"/>
      <c r="F2" s="175"/>
      <c r="G2" s="104"/>
      <c r="H2" s="104"/>
      <c r="I2" s="43"/>
    </row>
    <row r="3" spans="1:9" x14ac:dyDescent="0.15">
      <c r="A3" s="173"/>
      <c r="B3" s="104"/>
      <c r="C3" s="104"/>
      <c r="D3" s="104"/>
      <c r="E3" s="104"/>
      <c r="F3" s="104"/>
      <c r="G3" s="104"/>
      <c r="H3" s="104"/>
      <c r="I3" s="43"/>
    </row>
    <row r="4" spans="1:9" x14ac:dyDescent="0.15">
      <c r="A4" s="173"/>
      <c r="B4" s="175" t="s">
        <v>34</v>
      </c>
      <c r="C4" s="175"/>
      <c r="D4" s="175"/>
      <c r="E4" s="175"/>
      <c r="F4" s="175"/>
      <c r="G4" s="104"/>
      <c r="H4" s="104"/>
      <c r="I4" s="43"/>
    </row>
    <row r="5" spans="1:9" x14ac:dyDescent="0.15">
      <c r="A5" s="173"/>
      <c r="B5" s="104"/>
      <c r="C5" s="104"/>
      <c r="D5" s="104"/>
      <c r="E5" s="104"/>
      <c r="F5" s="104"/>
      <c r="G5" s="104"/>
      <c r="H5" s="104"/>
      <c r="I5" s="43"/>
    </row>
    <row r="6" spans="1:9" x14ac:dyDescent="0.15">
      <c r="A6" s="173"/>
      <c r="B6" s="174"/>
      <c r="C6" s="174"/>
      <c r="D6" s="104"/>
      <c r="E6" s="104"/>
      <c r="F6" s="104"/>
      <c r="G6" s="104"/>
      <c r="H6" s="104"/>
      <c r="I6" s="43"/>
    </row>
    <row r="7" spans="1:9" x14ac:dyDescent="0.15">
      <c r="A7" s="173"/>
      <c r="B7" s="104"/>
      <c r="C7" s="104"/>
      <c r="D7" s="104"/>
      <c r="E7" s="104"/>
      <c r="F7" s="104"/>
      <c r="G7" s="104"/>
      <c r="H7" s="104"/>
      <c r="I7" s="43"/>
    </row>
    <row r="8" spans="1:9" x14ac:dyDescent="0.15">
      <c r="A8" s="44" t="s">
        <v>11</v>
      </c>
      <c r="B8" s="45" t="s">
        <v>51</v>
      </c>
      <c r="C8" s="45"/>
      <c r="D8" s="45"/>
      <c r="E8" s="45"/>
      <c r="F8" s="103"/>
      <c r="G8" s="103"/>
      <c r="H8" s="103"/>
      <c r="I8" s="43"/>
    </row>
    <row r="9" spans="1:9" x14ac:dyDescent="0.15">
      <c r="A9" s="44" t="s">
        <v>0</v>
      </c>
      <c r="B9" s="45" t="s">
        <v>52</v>
      </c>
      <c r="C9" s="45"/>
      <c r="D9" s="45"/>
      <c r="E9" s="45"/>
      <c r="F9" s="103"/>
      <c r="G9" s="103"/>
      <c r="H9" s="103"/>
      <c r="I9" s="43"/>
    </row>
    <row r="10" spans="1:9" x14ac:dyDescent="0.15">
      <c r="A10" s="44" t="s">
        <v>13</v>
      </c>
      <c r="B10" s="176">
        <v>42392</v>
      </c>
      <c r="C10" s="176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04"/>
      <c r="E11" s="104"/>
      <c r="F11" s="104"/>
      <c r="G11" s="104"/>
      <c r="H11" s="104"/>
      <c r="I11" s="43"/>
    </row>
    <row r="12" spans="1:9" x14ac:dyDescent="0.15">
      <c r="A12" s="44" t="s">
        <v>16</v>
      </c>
      <c r="B12" s="103" t="s">
        <v>50</v>
      </c>
      <c r="C12" s="104"/>
      <c r="D12" s="104"/>
      <c r="E12" s="104"/>
      <c r="F12" s="104"/>
      <c r="G12" s="104"/>
      <c r="H12" s="104"/>
      <c r="I12" s="43"/>
    </row>
    <row r="13" spans="1:9" x14ac:dyDescent="0.15">
      <c r="A13" s="103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03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103" t="s">
        <v>14</v>
      </c>
      <c r="B15" s="106">
        <v>1</v>
      </c>
      <c r="C15" s="59"/>
      <c r="D15" s="60">
        <v>1</v>
      </c>
      <c r="E15" s="59"/>
      <c r="F15" s="60">
        <v>91.4</v>
      </c>
      <c r="G15" s="59"/>
      <c r="H15" s="56" t="s">
        <v>19</v>
      </c>
      <c r="I15" s="57" t="s">
        <v>26</v>
      </c>
    </row>
    <row r="16" spans="1:9" x14ac:dyDescent="0.15">
      <c r="A16" s="103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2</v>
      </c>
    </row>
    <row r="17" spans="1:9" x14ac:dyDescent="0.15">
      <c r="A17" s="86" t="s">
        <v>54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91.4</v>
      </c>
      <c r="G17" s="98">
        <f>F17/F$15*1000*F$14</f>
        <v>500</v>
      </c>
      <c r="H17" s="100">
        <f>LARGE((C17,E17,G17),1)</f>
        <v>500</v>
      </c>
      <c r="I17" s="101">
        <v>1</v>
      </c>
    </row>
    <row r="18" spans="1:9" x14ac:dyDescent="0.15">
      <c r="A18" s="86" t="s">
        <v>55</v>
      </c>
      <c r="B18" s="105">
        <v>0</v>
      </c>
      <c r="C18" s="98">
        <f>B18/B$15*1000*B$14</f>
        <v>0</v>
      </c>
      <c r="D18" s="99">
        <v>0</v>
      </c>
      <c r="E18" s="98">
        <f>D18/D$15*1000*D$14</f>
        <v>0</v>
      </c>
      <c r="F18" s="99">
        <v>80.2</v>
      </c>
      <c r="G18" s="98">
        <f>F18/F$15*1000*F$14</f>
        <v>438.73085339168489</v>
      </c>
      <c r="H18" s="100">
        <f>LARGE((C18,E18,G18),1)</f>
        <v>438.73085339168489</v>
      </c>
      <c r="I18" s="101">
        <v>2</v>
      </c>
    </row>
    <row r="19" spans="1:9" x14ac:dyDescent="0.15">
      <c r="C19"/>
    </row>
    <row r="20" spans="1:9" x14ac:dyDescent="0.15">
      <c r="C20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D5B5D-61E3-43E6-AB67-A0C2B49D7470}">
  <dimension ref="A1:I35"/>
  <sheetViews>
    <sheetView workbookViewId="0">
      <selection activeCell="A20" sqref="A20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73"/>
      <c r="B1" s="108"/>
      <c r="C1" s="108"/>
      <c r="D1" s="108"/>
      <c r="E1" s="108"/>
      <c r="F1" s="108"/>
      <c r="G1" s="108"/>
      <c r="H1" s="108"/>
      <c r="I1" s="43"/>
    </row>
    <row r="2" spans="1:9" x14ac:dyDescent="0.15">
      <c r="A2" s="173"/>
      <c r="B2" s="175" t="s">
        <v>41</v>
      </c>
      <c r="C2" s="175"/>
      <c r="D2" s="175"/>
      <c r="E2" s="175"/>
      <c r="F2" s="175"/>
      <c r="G2" s="108"/>
      <c r="H2" s="108"/>
      <c r="I2" s="43"/>
    </row>
    <row r="3" spans="1:9" x14ac:dyDescent="0.15">
      <c r="A3" s="173"/>
      <c r="B3" s="108"/>
      <c r="C3" s="108"/>
      <c r="D3" s="108"/>
      <c r="E3" s="108"/>
      <c r="F3" s="108"/>
      <c r="G3" s="108"/>
      <c r="H3" s="108"/>
      <c r="I3" s="43"/>
    </row>
    <row r="4" spans="1:9" x14ac:dyDescent="0.15">
      <c r="A4" s="173"/>
      <c r="B4" s="175" t="s">
        <v>34</v>
      </c>
      <c r="C4" s="175"/>
      <c r="D4" s="175"/>
      <c r="E4" s="175"/>
      <c r="F4" s="175"/>
      <c r="G4" s="108"/>
      <c r="H4" s="108"/>
      <c r="I4" s="43"/>
    </row>
    <row r="5" spans="1:9" x14ac:dyDescent="0.15">
      <c r="A5" s="173"/>
      <c r="B5" s="108"/>
      <c r="C5" s="108"/>
      <c r="D5" s="108"/>
      <c r="E5" s="108"/>
      <c r="F5" s="108"/>
      <c r="G5" s="108"/>
      <c r="H5" s="108"/>
      <c r="I5" s="43"/>
    </row>
    <row r="6" spans="1:9" x14ac:dyDescent="0.15">
      <c r="A6" s="173"/>
      <c r="B6" s="174"/>
      <c r="C6" s="174"/>
      <c r="D6" s="108"/>
      <c r="E6" s="108"/>
      <c r="F6" s="108"/>
      <c r="G6" s="108"/>
      <c r="H6" s="108"/>
      <c r="I6" s="43"/>
    </row>
    <row r="7" spans="1:9" x14ac:dyDescent="0.15">
      <c r="A7" s="173"/>
      <c r="B7" s="108"/>
      <c r="C7" s="108"/>
      <c r="D7" s="108"/>
      <c r="E7" s="108"/>
      <c r="F7" s="108"/>
      <c r="G7" s="108"/>
      <c r="H7" s="108"/>
      <c r="I7" s="43"/>
    </row>
    <row r="8" spans="1:9" x14ac:dyDescent="0.15">
      <c r="A8" s="44" t="s">
        <v>11</v>
      </c>
      <c r="B8" s="45" t="s">
        <v>59</v>
      </c>
      <c r="C8" s="45"/>
      <c r="D8" s="45"/>
      <c r="E8" s="45"/>
      <c r="F8" s="107"/>
      <c r="G8" s="107"/>
      <c r="H8" s="107"/>
      <c r="I8" s="43"/>
    </row>
    <row r="9" spans="1:9" x14ac:dyDescent="0.15">
      <c r="A9" s="44" t="s">
        <v>0</v>
      </c>
      <c r="B9" s="45" t="s">
        <v>60</v>
      </c>
      <c r="C9" s="45"/>
      <c r="D9" s="45"/>
      <c r="E9" s="45"/>
      <c r="F9" s="107"/>
      <c r="G9" s="107"/>
      <c r="H9" s="107"/>
      <c r="I9" s="43"/>
    </row>
    <row r="10" spans="1:9" x14ac:dyDescent="0.15">
      <c r="A10" s="44" t="s">
        <v>13</v>
      </c>
      <c r="B10" s="176">
        <v>42407</v>
      </c>
      <c r="C10" s="176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08"/>
      <c r="E11" s="108"/>
      <c r="F11" s="108"/>
      <c r="G11" s="108"/>
      <c r="H11" s="108"/>
      <c r="I11" s="43"/>
    </row>
    <row r="12" spans="1:9" x14ac:dyDescent="0.15">
      <c r="A12" s="44" t="s">
        <v>16</v>
      </c>
      <c r="B12" s="107" t="s">
        <v>50</v>
      </c>
      <c r="C12" s="108"/>
      <c r="D12" s="108"/>
      <c r="E12" s="108"/>
      <c r="F12" s="108"/>
      <c r="G12" s="108"/>
      <c r="H12" s="108"/>
      <c r="I12" s="43"/>
    </row>
    <row r="13" spans="1:9" x14ac:dyDescent="0.15">
      <c r="A13" s="10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07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107" t="s">
        <v>14</v>
      </c>
      <c r="B15" s="106">
        <v>1</v>
      </c>
      <c r="C15" s="59"/>
      <c r="D15" s="60">
        <v>1</v>
      </c>
      <c r="E15" s="59"/>
      <c r="F15" s="60">
        <v>79.400000000000006</v>
      </c>
      <c r="G15" s="59"/>
      <c r="H15" s="56" t="s">
        <v>19</v>
      </c>
      <c r="I15" s="57" t="s">
        <v>26</v>
      </c>
    </row>
    <row r="16" spans="1:9" x14ac:dyDescent="0.15">
      <c r="A16" s="10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2</v>
      </c>
    </row>
    <row r="17" spans="1:9" x14ac:dyDescent="0.15">
      <c r="A17" s="85" t="s">
        <v>54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79.400000000000006</v>
      </c>
      <c r="G17" s="98">
        <f>F17/F$15*1000*F$14</f>
        <v>500</v>
      </c>
      <c r="H17" s="100">
        <f>LARGE((C17,E17,G17),1)</f>
        <v>500</v>
      </c>
      <c r="I17" s="101">
        <v>1</v>
      </c>
    </row>
    <row r="18" spans="1:9" x14ac:dyDescent="0.15">
      <c r="A18" s="85" t="s">
        <v>55</v>
      </c>
      <c r="B18" s="105">
        <v>0</v>
      </c>
      <c r="C18" s="98">
        <f t="shared" ref="C18:C21" si="0">B18/B$15*1000*B$14</f>
        <v>0</v>
      </c>
      <c r="D18" s="99">
        <v>0</v>
      </c>
      <c r="E18" s="98">
        <f t="shared" ref="E18:E21" si="1">D18/D$15*1000*D$14</f>
        <v>0</v>
      </c>
      <c r="F18" s="99">
        <v>44.6</v>
      </c>
      <c r="G18" s="98">
        <f t="shared" ref="G18:G21" si="2">F18/F$15*1000*F$14</f>
        <v>280.85642317380348</v>
      </c>
      <c r="H18" s="100">
        <f>LARGE((C18,E18,G18),1)</f>
        <v>280.85642317380348</v>
      </c>
      <c r="I18" s="101">
        <v>2</v>
      </c>
    </row>
    <row r="19" spans="1:9" x14ac:dyDescent="0.15">
      <c r="A19" s="85" t="s">
        <v>67</v>
      </c>
      <c r="B19" s="105">
        <v>0</v>
      </c>
      <c r="C19" s="98">
        <f t="shared" si="0"/>
        <v>0</v>
      </c>
      <c r="D19" s="99">
        <v>0</v>
      </c>
      <c r="E19" s="98">
        <f t="shared" si="1"/>
        <v>0</v>
      </c>
      <c r="F19" s="99">
        <v>39.4</v>
      </c>
      <c r="G19" s="98">
        <f t="shared" si="2"/>
        <v>248.11083123425689</v>
      </c>
      <c r="H19" s="100">
        <f>LARGE((C19,E19,G19),1)</f>
        <v>248.11083123425689</v>
      </c>
      <c r="I19" s="101">
        <v>3</v>
      </c>
    </row>
    <row r="20" spans="1:9" x14ac:dyDescent="0.15">
      <c r="A20" s="85" t="s">
        <v>65</v>
      </c>
      <c r="B20" s="105">
        <v>0</v>
      </c>
      <c r="C20" s="98">
        <f t="shared" si="0"/>
        <v>0</v>
      </c>
      <c r="D20" s="99">
        <v>0</v>
      </c>
      <c r="E20" s="98">
        <f t="shared" si="1"/>
        <v>0</v>
      </c>
      <c r="F20" s="99">
        <v>16.8</v>
      </c>
      <c r="G20" s="98">
        <f t="shared" si="2"/>
        <v>105.79345088161209</v>
      </c>
      <c r="H20" s="100">
        <f>LARGE((C20,E20,G20),1)</f>
        <v>105.79345088161209</v>
      </c>
      <c r="I20" s="101">
        <v>4</v>
      </c>
    </row>
    <row r="21" spans="1:9" x14ac:dyDescent="0.15">
      <c r="A21" s="85" t="s">
        <v>62</v>
      </c>
      <c r="B21" s="105">
        <v>0</v>
      </c>
      <c r="C21" s="98">
        <f t="shared" si="0"/>
        <v>0</v>
      </c>
      <c r="D21" s="99">
        <v>0</v>
      </c>
      <c r="E21" s="98">
        <f t="shared" si="1"/>
        <v>0</v>
      </c>
      <c r="F21" s="99">
        <v>16.399999999999999</v>
      </c>
      <c r="G21" s="98">
        <f t="shared" si="2"/>
        <v>103.27455919395464</v>
      </c>
      <c r="H21" s="100">
        <f>LARGE((C21,E21,G21),1)</f>
        <v>103.27455919395464</v>
      </c>
      <c r="I21" s="101">
        <v>5</v>
      </c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  <row r="35" spans="3:3" x14ac:dyDescent="0.15">
      <c r="C35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5C3D3-4EFC-4E53-B273-7831B47E1764}">
  <dimension ref="A1:I34"/>
  <sheetViews>
    <sheetView workbookViewId="0">
      <selection sqref="A1:I1048576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73"/>
      <c r="B1" s="108"/>
      <c r="C1" s="108"/>
      <c r="D1" s="108"/>
      <c r="E1" s="108"/>
      <c r="F1" s="108"/>
      <c r="G1" s="108"/>
      <c r="H1" s="108"/>
      <c r="I1" s="43"/>
    </row>
    <row r="2" spans="1:9" x14ac:dyDescent="0.15">
      <c r="A2" s="173"/>
      <c r="B2" s="175" t="s">
        <v>41</v>
      </c>
      <c r="C2" s="175"/>
      <c r="D2" s="175"/>
      <c r="E2" s="175"/>
      <c r="F2" s="175"/>
      <c r="G2" s="108"/>
      <c r="H2" s="108"/>
      <c r="I2" s="43"/>
    </row>
    <row r="3" spans="1:9" x14ac:dyDescent="0.15">
      <c r="A3" s="173"/>
      <c r="B3" s="108"/>
      <c r="C3" s="108"/>
      <c r="D3" s="108"/>
      <c r="E3" s="108"/>
      <c r="F3" s="108"/>
      <c r="G3" s="108"/>
      <c r="H3" s="108"/>
      <c r="I3" s="43"/>
    </row>
    <row r="4" spans="1:9" x14ac:dyDescent="0.15">
      <c r="A4" s="173"/>
      <c r="B4" s="175" t="s">
        <v>34</v>
      </c>
      <c r="C4" s="175"/>
      <c r="D4" s="175"/>
      <c r="E4" s="175"/>
      <c r="F4" s="175"/>
      <c r="G4" s="108"/>
      <c r="H4" s="108"/>
      <c r="I4" s="43"/>
    </row>
    <row r="5" spans="1:9" x14ac:dyDescent="0.15">
      <c r="A5" s="173"/>
      <c r="B5" s="108"/>
      <c r="C5" s="108"/>
      <c r="D5" s="108"/>
      <c r="E5" s="108"/>
      <c r="F5" s="108"/>
      <c r="G5" s="108"/>
      <c r="H5" s="108"/>
      <c r="I5" s="43"/>
    </row>
    <row r="6" spans="1:9" x14ac:dyDescent="0.15">
      <c r="A6" s="173"/>
      <c r="B6" s="174"/>
      <c r="C6" s="174"/>
      <c r="D6" s="108"/>
      <c r="E6" s="108"/>
      <c r="F6" s="108"/>
      <c r="G6" s="108"/>
      <c r="H6" s="108"/>
      <c r="I6" s="43"/>
    </row>
    <row r="7" spans="1:9" x14ac:dyDescent="0.15">
      <c r="A7" s="173"/>
      <c r="B7" s="108"/>
      <c r="C7" s="108"/>
      <c r="D7" s="108"/>
      <c r="E7" s="108"/>
      <c r="F7" s="108"/>
      <c r="G7" s="108"/>
      <c r="H7" s="108"/>
      <c r="I7" s="43"/>
    </row>
    <row r="8" spans="1:9" x14ac:dyDescent="0.15">
      <c r="A8" s="44" t="s">
        <v>11</v>
      </c>
      <c r="B8" s="45" t="s">
        <v>59</v>
      </c>
      <c r="C8" s="45"/>
      <c r="D8" s="45"/>
      <c r="E8" s="45"/>
      <c r="F8" s="107"/>
      <c r="G8" s="107"/>
      <c r="H8" s="107"/>
      <c r="I8" s="43"/>
    </row>
    <row r="9" spans="1:9" x14ac:dyDescent="0.15">
      <c r="A9" s="44" t="s">
        <v>0</v>
      </c>
      <c r="B9" s="45" t="s">
        <v>60</v>
      </c>
      <c r="C9" s="45"/>
      <c r="D9" s="45"/>
      <c r="E9" s="45"/>
      <c r="F9" s="107"/>
      <c r="G9" s="107"/>
      <c r="H9" s="107"/>
      <c r="I9" s="43"/>
    </row>
    <row r="10" spans="1:9" x14ac:dyDescent="0.15">
      <c r="A10" s="44" t="s">
        <v>13</v>
      </c>
      <c r="B10" s="176">
        <v>42408</v>
      </c>
      <c r="C10" s="176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08"/>
      <c r="E11" s="108"/>
      <c r="F11" s="108"/>
      <c r="G11" s="108"/>
      <c r="H11" s="108"/>
      <c r="I11" s="43"/>
    </row>
    <row r="12" spans="1:9" x14ac:dyDescent="0.15">
      <c r="A12" s="44" t="s">
        <v>16</v>
      </c>
      <c r="B12" s="107" t="s">
        <v>50</v>
      </c>
      <c r="C12" s="108"/>
      <c r="D12" s="108"/>
      <c r="E12" s="108"/>
      <c r="F12" s="108"/>
      <c r="G12" s="108"/>
      <c r="H12" s="108"/>
      <c r="I12" s="43"/>
    </row>
    <row r="13" spans="1:9" x14ac:dyDescent="0.15">
      <c r="A13" s="107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07" t="s">
        <v>15</v>
      </c>
      <c r="B14" s="53">
        <v>0</v>
      </c>
      <c r="C14" s="54"/>
      <c r="D14" s="55">
        <v>0</v>
      </c>
      <c r="E14" s="54"/>
      <c r="F14" s="55">
        <v>0.5</v>
      </c>
      <c r="G14" s="54"/>
      <c r="H14" s="56" t="s">
        <v>18</v>
      </c>
      <c r="I14" s="57" t="s">
        <v>25</v>
      </c>
    </row>
    <row r="15" spans="1:9" x14ac:dyDescent="0.15">
      <c r="A15" s="107" t="s">
        <v>14</v>
      </c>
      <c r="B15" s="106">
        <v>1</v>
      </c>
      <c r="C15" s="59"/>
      <c r="D15" s="60">
        <v>1</v>
      </c>
      <c r="E15" s="59"/>
      <c r="F15" s="60">
        <v>87.8</v>
      </c>
      <c r="G15" s="59"/>
      <c r="H15" s="56" t="s">
        <v>19</v>
      </c>
      <c r="I15" s="57" t="s">
        <v>26</v>
      </c>
    </row>
    <row r="16" spans="1:9" x14ac:dyDescent="0.15">
      <c r="A16" s="107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>
        <v>2</v>
      </c>
    </row>
    <row r="17" spans="1:9" x14ac:dyDescent="0.15">
      <c r="A17" s="85" t="s">
        <v>54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87.8</v>
      </c>
      <c r="G17" s="98">
        <f>F17/F$15*1000*F$14</f>
        <v>500</v>
      </c>
      <c r="H17" s="100">
        <f>LARGE((C17,E17,G17),1)</f>
        <v>500</v>
      </c>
      <c r="I17" s="101">
        <v>1</v>
      </c>
    </row>
    <row r="18" spans="1:9" x14ac:dyDescent="0.15">
      <c r="A18" s="85" t="s">
        <v>55</v>
      </c>
      <c r="B18" s="105">
        <v>0</v>
      </c>
      <c r="C18" s="98">
        <f t="shared" ref="C18:C20" si="0">B18/B$15*1000*B$14</f>
        <v>0</v>
      </c>
      <c r="D18" s="99">
        <v>0</v>
      </c>
      <c r="E18" s="98">
        <f t="shared" ref="E18:E20" si="1">D18/D$15*1000*D$14</f>
        <v>0</v>
      </c>
      <c r="F18" s="99">
        <v>79.400000000000006</v>
      </c>
      <c r="G18" s="98">
        <f t="shared" ref="G18:G20" si="2">F18/F$15*1000*F$14</f>
        <v>452.16400911161736</v>
      </c>
      <c r="H18" s="100">
        <f>LARGE((C18,E18,G18),1)</f>
        <v>452.16400911161736</v>
      </c>
      <c r="I18" s="101">
        <v>2</v>
      </c>
    </row>
    <row r="19" spans="1:9" x14ac:dyDescent="0.15">
      <c r="A19" s="85" t="s">
        <v>62</v>
      </c>
      <c r="B19" s="105">
        <v>0</v>
      </c>
      <c r="C19" s="98">
        <f t="shared" si="0"/>
        <v>0</v>
      </c>
      <c r="D19" s="99">
        <v>0</v>
      </c>
      <c r="E19" s="98">
        <f t="shared" si="1"/>
        <v>0</v>
      </c>
      <c r="F19" s="99">
        <v>34.799999999999997</v>
      </c>
      <c r="G19" s="98">
        <f t="shared" si="2"/>
        <v>198.17767653758543</v>
      </c>
      <c r="H19" s="100">
        <f>LARGE((C19,E19,G19),1)</f>
        <v>198.17767653758543</v>
      </c>
      <c r="I19" s="101">
        <v>3</v>
      </c>
    </row>
    <row r="20" spans="1:9" x14ac:dyDescent="0.15">
      <c r="A20" s="85" t="s">
        <v>65</v>
      </c>
      <c r="B20" s="105">
        <v>0</v>
      </c>
      <c r="C20" s="98">
        <f t="shared" si="0"/>
        <v>0</v>
      </c>
      <c r="D20" s="99">
        <v>0</v>
      </c>
      <c r="E20" s="98">
        <f t="shared" si="1"/>
        <v>0</v>
      </c>
      <c r="F20" s="99">
        <v>15.2</v>
      </c>
      <c r="G20" s="98">
        <f t="shared" si="2"/>
        <v>86.560364464692483</v>
      </c>
      <c r="H20" s="100">
        <f>LARGE((C20,E20,G20),1)</f>
        <v>86.560364464692483</v>
      </c>
      <c r="I20" s="101">
        <v>4</v>
      </c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  <pageSetup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B0848-742E-4B59-B75E-2BA5B5640CE0}">
  <dimension ref="A1:I34"/>
  <sheetViews>
    <sheetView workbookViewId="0">
      <selection activeCell="F21" sqref="F21"/>
    </sheetView>
  </sheetViews>
  <sheetFormatPr baseColWidth="10" defaultColWidth="8.83203125" defaultRowHeight="14" x14ac:dyDescent="0.15"/>
  <cols>
    <col min="1" max="1" width="17.1640625" customWidth="1"/>
    <col min="2" max="2" width="8.6640625" customWidth="1"/>
    <col min="3" max="3" width="8.6640625" style="83" customWidth="1"/>
    <col min="4" max="8" width="8.6640625" customWidth="1"/>
    <col min="9" max="9" width="9.1640625" customWidth="1"/>
  </cols>
  <sheetData>
    <row r="1" spans="1:9" x14ac:dyDescent="0.15">
      <c r="A1" s="173"/>
      <c r="B1" s="110"/>
      <c r="C1" s="110"/>
      <c r="D1" s="110"/>
      <c r="E1" s="110"/>
      <c r="F1" s="110"/>
      <c r="G1" s="110"/>
      <c r="H1" s="110"/>
      <c r="I1" s="43"/>
    </row>
    <row r="2" spans="1:9" x14ac:dyDescent="0.15">
      <c r="A2" s="173"/>
      <c r="B2" s="175" t="s">
        <v>41</v>
      </c>
      <c r="C2" s="175"/>
      <c r="D2" s="175"/>
      <c r="E2" s="175"/>
      <c r="F2" s="175"/>
      <c r="G2" s="110"/>
      <c r="H2" s="110"/>
      <c r="I2" s="43"/>
    </row>
    <row r="3" spans="1:9" x14ac:dyDescent="0.15">
      <c r="A3" s="173"/>
      <c r="B3" s="110"/>
      <c r="C3" s="110"/>
      <c r="D3" s="110"/>
      <c r="E3" s="110"/>
      <c r="F3" s="110"/>
      <c r="G3" s="110"/>
      <c r="H3" s="110"/>
      <c r="I3" s="43"/>
    </row>
    <row r="4" spans="1:9" x14ac:dyDescent="0.15">
      <c r="A4" s="173"/>
      <c r="B4" s="175" t="s">
        <v>34</v>
      </c>
      <c r="C4" s="175"/>
      <c r="D4" s="175"/>
      <c r="E4" s="175"/>
      <c r="F4" s="175"/>
      <c r="G4" s="110"/>
      <c r="H4" s="110"/>
      <c r="I4" s="43"/>
    </row>
    <row r="5" spans="1:9" x14ac:dyDescent="0.15">
      <c r="A5" s="173"/>
      <c r="B5" s="110"/>
      <c r="C5" s="110"/>
      <c r="D5" s="110"/>
      <c r="E5" s="110"/>
      <c r="F5" s="110"/>
      <c r="G5" s="110"/>
      <c r="H5" s="110"/>
      <c r="I5" s="43"/>
    </row>
    <row r="6" spans="1:9" x14ac:dyDescent="0.15">
      <c r="A6" s="173"/>
      <c r="B6" s="174"/>
      <c r="C6" s="174"/>
      <c r="D6" s="110"/>
      <c r="E6" s="110"/>
      <c r="F6" s="110"/>
      <c r="G6" s="110"/>
      <c r="H6" s="110"/>
      <c r="I6" s="43"/>
    </row>
    <row r="7" spans="1:9" x14ac:dyDescent="0.15">
      <c r="A7" s="173"/>
      <c r="B7" s="110"/>
      <c r="C7" s="110"/>
      <c r="D7" s="110"/>
      <c r="E7" s="110"/>
      <c r="F7" s="110"/>
      <c r="G7" s="110"/>
      <c r="H7" s="110"/>
      <c r="I7" s="43"/>
    </row>
    <row r="8" spans="1:9" x14ac:dyDescent="0.15">
      <c r="A8" s="44" t="s">
        <v>11</v>
      </c>
      <c r="B8" s="45" t="s">
        <v>69</v>
      </c>
      <c r="C8" s="45"/>
      <c r="D8" s="45"/>
      <c r="E8" s="45"/>
      <c r="F8" s="109"/>
      <c r="G8" s="109"/>
      <c r="H8" s="109"/>
      <c r="I8" s="43"/>
    </row>
    <row r="9" spans="1:9" x14ac:dyDescent="0.15">
      <c r="A9" s="44" t="s">
        <v>0</v>
      </c>
      <c r="B9" s="45" t="s">
        <v>60</v>
      </c>
      <c r="C9" s="45"/>
      <c r="D9" s="45"/>
      <c r="E9" s="45"/>
      <c r="F9" s="109"/>
      <c r="G9" s="109"/>
      <c r="H9" s="109"/>
      <c r="I9" s="43"/>
    </row>
    <row r="10" spans="1:9" x14ac:dyDescent="0.15">
      <c r="A10" s="44" t="s">
        <v>13</v>
      </c>
      <c r="B10" s="176" t="s">
        <v>70</v>
      </c>
      <c r="C10" s="176"/>
      <c r="D10" s="46"/>
      <c r="E10" s="46"/>
      <c r="F10" s="47"/>
      <c r="G10" s="47"/>
      <c r="H10" s="47"/>
      <c r="I10" s="43"/>
    </row>
    <row r="11" spans="1:9" x14ac:dyDescent="0.15">
      <c r="A11" s="44" t="s">
        <v>33</v>
      </c>
      <c r="B11" s="45" t="s">
        <v>39</v>
      </c>
      <c r="C11" s="46"/>
      <c r="D11" s="110"/>
      <c r="E11" s="110"/>
      <c r="F11" s="110"/>
      <c r="G11" s="110"/>
      <c r="H11" s="110"/>
      <c r="I11" s="43"/>
    </row>
    <row r="12" spans="1:9" x14ac:dyDescent="0.15">
      <c r="A12" s="44" t="s">
        <v>16</v>
      </c>
      <c r="B12" s="109" t="s">
        <v>50</v>
      </c>
      <c r="C12" s="110"/>
      <c r="D12" s="110"/>
      <c r="E12" s="110"/>
      <c r="F12" s="110"/>
      <c r="G12" s="110"/>
      <c r="H12" s="110"/>
      <c r="I12" s="43"/>
    </row>
    <row r="13" spans="1:9" x14ac:dyDescent="0.15">
      <c r="A13" s="109" t="s">
        <v>12</v>
      </c>
      <c r="B13" s="48" t="s">
        <v>2</v>
      </c>
      <c r="C13" s="49"/>
      <c r="D13" s="50" t="s">
        <v>17</v>
      </c>
      <c r="E13" s="49"/>
      <c r="F13" s="50" t="s">
        <v>1</v>
      </c>
      <c r="G13" s="49"/>
      <c r="H13" s="51"/>
      <c r="I13" s="52" t="s">
        <v>24</v>
      </c>
    </row>
    <row r="14" spans="1:9" x14ac:dyDescent="0.15">
      <c r="A14" s="109" t="s">
        <v>15</v>
      </c>
      <c r="B14" s="53">
        <v>0</v>
      </c>
      <c r="C14" s="54"/>
      <c r="D14" s="55">
        <v>0</v>
      </c>
      <c r="E14" s="54"/>
      <c r="F14" s="55">
        <v>0.1</v>
      </c>
      <c r="G14" s="54"/>
      <c r="H14" s="56" t="s">
        <v>18</v>
      </c>
      <c r="I14" s="57" t="s">
        <v>25</v>
      </c>
    </row>
    <row r="15" spans="1:9" x14ac:dyDescent="0.15">
      <c r="A15" s="109" t="s">
        <v>14</v>
      </c>
      <c r="B15" s="106">
        <v>1</v>
      </c>
      <c r="C15" s="59"/>
      <c r="D15" s="60">
        <v>1</v>
      </c>
      <c r="E15" s="59"/>
      <c r="F15" s="60">
        <v>100</v>
      </c>
      <c r="G15" s="59"/>
      <c r="H15" s="56" t="s">
        <v>19</v>
      </c>
      <c r="I15" s="57" t="s">
        <v>26</v>
      </c>
    </row>
    <row r="16" spans="1:9" x14ac:dyDescent="0.15">
      <c r="A16" s="109"/>
      <c r="B16" s="61" t="s">
        <v>5</v>
      </c>
      <c r="C16" s="62" t="s">
        <v>4</v>
      </c>
      <c r="D16" s="62" t="s">
        <v>5</v>
      </c>
      <c r="E16" s="62" t="s">
        <v>4</v>
      </c>
      <c r="F16" s="62" t="s">
        <v>5</v>
      </c>
      <c r="G16" s="62" t="s">
        <v>4</v>
      </c>
      <c r="H16" s="63" t="s">
        <v>4</v>
      </c>
      <c r="I16" s="64"/>
    </row>
    <row r="17" spans="1:9" x14ac:dyDescent="0.15">
      <c r="A17" s="85" t="s">
        <v>67</v>
      </c>
      <c r="B17" s="105">
        <v>0</v>
      </c>
      <c r="C17" s="98">
        <f>B17/B$15*1000*B$14</f>
        <v>0</v>
      </c>
      <c r="D17" s="99">
        <v>0</v>
      </c>
      <c r="E17" s="98">
        <f>D17/D$15*1000*D$14</f>
        <v>0</v>
      </c>
      <c r="F17" s="99">
        <v>100</v>
      </c>
      <c r="G17" s="98">
        <f>F17/F$15*1000*F$14</f>
        <v>100</v>
      </c>
      <c r="H17" s="100">
        <f>LARGE((C17,E17,G17),1)</f>
        <v>100</v>
      </c>
      <c r="I17" s="101"/>
    </row>
    <row r="18" spans="1:9" x14ac:dyDescent="0.15">
      <c r="A18" s="85" t="s">
        <v>74</v>
      </c>
      <c r="B18" s="105">
        <v>0</v>
      </c>
      <c r="C18" s="98">
        <f t="shared" ref="C18:C20" si="0">B18/B$15*1000*B$14</f>
        <v>0</v>
      </c>
      <c r="D18" s="99">
        <v>0</v>
      </c>
      <c r="E18" s="98">
        <f t="shared" ref="E18:E20" si="1">D18/D$15*1000*D$14</f>
        <v>0</v>
      </c>
      <c r="F18" s="99">
        <v>100</v>
      </c>
      <c r="G18" s="98">
        <f t="shared" ref="G18:G20" si="2">F18/F$15*1000*F$14</f>
        <v>100</v>
      </c>
      <c r="H18" s="100">
        <f>LARGE((C18,E18,G18),1)</f>
        <v>100</v>
      </c>
      <c r="I18" s="101"/>
    </row>
    <row r="19" spans="1:9" x14ac:dyDescent="0.15">
      <c r="A19" s="85" t="s">
        <v>77</v>
      </c>
      <c r="B19" s="105">
        <v>0</v>
      </c>
      <c r="C19" s="98">
        <f t="shared" si="0"/>
        <v>0</v>
      </c>
      <c r="D19" s="99">
        <v>0</v>
      </c>
      <c r="E19" s="98">
        <f t="shared" si="1"/>
        <v>0</v>
      </c>
      <c r="F19" s="99">
        <v>100</v>
      </c>
      <c r="G19" s="98">
        <f t="shared" si="2"/>
        <v>100</v>
      </c>
      <c r="H19" s="100">
        <f>LARGE((C19,E19,G19),1)</f>
        <v>100</v>
      </c>
      <c r="I19" s="101"/>
    </row>
    <row r="20" spans="1:9" x14ac:dyDescent="0.15">
      <c r="A20" s="85" t="s">
        <v>80</v>
      </c>
      <c r="B20" s="105">
        <v>0</v>
      </c>
      <c r="C20" s="98">
        <f t="shared" si="0"/>
        <v>0</v>
      </c>
      <c r="D20" s="99">
        <v>0</v>
      </c>
      <c r="E20" s="98">
        <f t="shared" si="1"/>
        <v>0</v>
      </c>
      <c r="F20" s="99">
        <v>100</v>
      </c>
      <c r="G20" s="98">
        <f t="shared" si="2"/>
        <v>100</v>
      </c>
      <c r="H20" s="100">
        <f>LARGE((C20,E20,G20),1)</f>
        <v>100</v>
      </c>
      <c r="I20" s="101"/>
    </row>
    <row r="21" spans="1:9" x14ac:dyDescent="0.15">
      <c r="C21"/>
    </row>
    <row r="22" spans="1:9" x14ac:dyDescent="0.15">
      <c r="C22"/>
    </row>
    <row r="23" spans="1:9" x14ac:dyDescent="0.15">
      <c r="C23"/>
    </row>
    <row r="24" spans="1:9" x14ac:dyDescent="0.15">
      <c r="C24"/>
    </row>
    <row r="25" spans="1:9" x14ac:dyDescent="0.15">
      <c r="C25"/>
    </row>
    <row r="26" spans="1:9" x14ac:dyDescent="0.15">
      <c r="C26"/>
    </row>
    <row r="27" spans="1:9" x14ac:dyDescent="0.15">
      <c r="C27"/>
    </row>
    <row r="28" spans="1:9" x14ac:dyDescent="0.15">
      <c r="C28"/>
    </row>
    <row r="29" spans="1:9" x14ac:dyDescent="0.15">
      <c r="C29"/>
    </row>
    <row r="30" spans="1:9" x14ac:dyDescent="0.15">
      <c r="C30"/>
    </row>
    <row r="31" spans="1:9" x14ac:dyDescent="0.15">
      <c r="C31"/>
    </row>
    <row r="32" spans="1:9" x14ac:dyDescent="0.15">
      <c r="C32"/>
    </row>
    <row r="33" spans="3:3" x14ac:dyDescent="0.15">
      <c r="C33"/>
    </row>
    <row r="34" spans="3:3" x14ac:dyDescent="0.15">
      <c r="C34"/>
    </row>
  </sheetData>
  <mergeCells count="5">
    <mergeCell ref="A1:A7"/>
    <mergeCell ref="B2:F2"/>
    <mergeCell ref="B4:F4"/>
    <mergeCell ref="B6:C6"/>
    <mergeCell ref="B10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RPA Caclulations</vt:lpstr>
      <vt:lpstr>Finish Order</vt:lpstr>
      <vt:lpstr>Mt. Sima Canada Cup BA</vt:lpstr>
      <vt:lpstr>Mt. Sima Canada Cup SS</vt:lpstr>
      <vt:lpstr>CF TT Day 1</vt:lpstr>
      <vt:lpstr>CF TT Day 2</vt:lpstr>
      <vt:lpstr>BVSC TT Day 1</vt:lpstr>
      <vt:lpstr>BVSC TT Day 2</vt:lpstr>
      <vt:lpstr>Beaver Groms</vt:lpstr>
      <vt:lpstr>Alpine Groms</vt:lpstr>
      <vt:lpstr>Fortune Fz</vt:lpstr>
      <vt:lpstr>Prov SS</vt:lpstr>
      <vt:lpstr>Prov HP</vt:lpstr>
      <vt:lpstr>MSLM SS CC</vt:lpstr>
      <vt:lpstr>'RPA Caclulations'!Print_Titles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2021-03-12T19:19:38Z</dcterms:modified>
</cp:coreProperties>
</file>