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10920" yWindow="0" windowWidth="25600" windowHeight="16060" tabRatio="1000"/>
  </bookViews>
  <sheets>
    <sheet name="RPA Caclulations" sheetId="1" r:id="rId1"/>
    <sheet name="Finish Order" sheetId="71" r:id="rId2"/>
    <sheet name="Mt. Sima Canada Cup SS" sheetId="4" r:id="rId3"/>
    <sheet name="Mt. Sima Canada Cup BA" sheetId="85" r:id="rId4"/>
    <sheet name="Waterville Rev Tour NorAm Day 1" sheetId="87" r:id="rId5"/>
    <sheet name="Waterville Rev Tour NorAm Day 2" sheetId="88" r:id="rId6"/>
    <sheet name="MSLM TT DAY 1" sheetId="89" r:id="rId7"/>
    <sheet name="MSLM TT DAY 2" sheetId="90" r:id="rId8"/>
    <sheet name="Silverstar Canada Cup" sheetId="91" r:id="rId9"/>
    <sheet name="Craigleith Groms" sheetId="92" r:id="rId10"/>
    <sheet name="Beaver Valley TT" sheetId="93" r:id="rId11"/>
    <sheet name="Calgary Nor AM SS" sheetId="94" r:id="rId12"/>
    <sheet name="Fortune Fz" sheetId="96" r:id="rId13"/>
    <sheet name="GEORGIAN PEAKS Groms" sheetId="97" r:id="rId14"/>
    <sheet name="Aspen Open SS" sheetId="98" r:id="rId15"/>
    <sheet name="Aspen Open BA" sheetId="99" r:id="rId16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71" l="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107" i="71"/>
  <c r="H108" i="71"/>
  <c r="H109" i="71"/>
  <c r="H110" i="71"/>
  <c r="H111" i="71"/>
  <c r="H112" i="71"/>
  <c r="H113" i="71"/>
  <c r="H114" i="71"/>
  <c r="H115" i="71"/>
  <c r="H116" i="71"/>
  <c r="H117" i="71"/>
  <c r="H118" i="71"/>
  <c r="H119" i="71"/>
  <c r="H120" i="71"/>
  <c r="H121" i="71"/>
  <c r="H122" i="71"/>
  <c r="H123" i="71"/>
  <c r="H124" i="71"/>
  <c r="H125" i="71"/>
  <c r="H126" i="71"/>
  <c r="H127" i="71"/>
  <c r="H128" i="71"/>
  <c r="H129" i="71"/>
  <c r="H130" i="71"/>
  <c r="H131" i="71"/>
  <c r="H8" i="71"/>
  <c r="G8" i="71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26" i="71"/>
  <c r="F27" i="71"/>
  <c r="F28" i="71"/>
  <c r="F29" i="71"/>
  <c r="F30" i="71"/>
  <c r="F31" i="71"/>
  <c r="F32" i="71"/>
  <c r="F33" i="71"/>
  <c r="F34" i="71"/>
  <c r="F35" i="71"/>
  <c r="F36" i="71"/>
  <c r="F37" i="71"/>
  <c r="F38" i="71"/>
  <c r="F39" i="71"/>
  <c r="F40" i="71"/>
  <c r="F41" i="71"/>
  <c r="F42" i="71"/>
  <c r="F43" i="71"/>
  <c r="F44" i="71"/>
  <c r="F45" i="71"/>
  <c r="F46" i="71"/>
  <c r="F47" i="71"/>
  <c r="F48" i="71"/>
  <c r="F49" i="71"/>
  <c r="F50" i="71"/>
  <c r="F51" i="71"/>
  <c r="F52" i="71"/>
  <c r="F53" i="71"/>
  <c r="F54" i="71"/>
  <c r="F55" i="71"/>
  <c r="F56" i="71"/>
  <c r="F57" i="71"/>
  <c r="F58" i="71"/>
  <c r="F59" i="71"/>
  <c r="F60" i="71"/>
  <c r="F61" i="71"/>
  <c r="F62" i="71"/>
  <c r="F63" i="71"/>
  <c r="F64" i="71"/>
  <c r="F65" i="71"/>
  <c r="F66" i="71"/>
  <c r="F67" i="71"/>
  <c r="F68" i="71"/>
  <c r="F69" i="71"/>
  <c r="F70" i="71"/>
  <c r="F71" i="71"/>
  <c r="F72" i="71"/>
  <c r="F73" i="71"/>
  <c r="F74" i="71"/>
  <c r="F75" i="71"/>
  <c r="F76" i="71"/>
  <c r="F77" i="71"/>
  <c r="F78" i="71"/>
  <c r="F79" i="71"/>
  <c r="F80" i="71"/>
  <c r="F81" i="71"/>
  <c r="F82" i="71"/>
  <c r="F83" i="71"/>
  <c r="F84" i="71"/>
  <c r="F85" i="71"/>
  <c r="F86" i="71"/>
  <c r="F87" i="71"/>
  <c r="F88" i="71"/>
  <c r="F89" i="71"/>
  <c r="F90" i="71"/>
  <c r="F91" i="71"/>
  <c r="F92" i="71"/>
  <c r="F93" i="71"/>
  <c r="F94" i="71"/>
  <c r="F95" i="71"/>
  <c r="F96" i="71"/>
  <c r="F97" i="71"/>
  <c r="F98" i="71"/>
  <c r="F99" i="71"/>
  <c r="F100" i="71"/>
  <c r="F101" i="71"/>
  <c r="F102" i="71"/>
  <c r="F103" i="71"/>
  <c r="F104" i="71"/>
  <c r="F105" i="71"/>
  <c r="F106" i="71"/>
  <c r="F107" i="71"/>
  <c r="F108" i="71"/>
  <c r="F109" i="71"/>
  <c r="F110" i="71"/>
  <c r="F111" i="71"/>
  <c r="F112" i="71"/>
  <c r="F113" i="71"/>
  <c r="F114" i="71"/>
  <c r="F115" i="71"/>
  <c r="F116" i="71"/>
  <c r="F117" i="71"/>
  <c r="F118" i="71"/>
  <c r="F119" i="71"/>
  <c r="F120" i="71"/>
  <c r="F121" i="71"/>
  <c r="F122" i="71"/>
  <c r="F123" i="71"/>
  <c r="F124" i="71"/>
  <c r="F125" i="71"/>
  <c r="F126" i="71"/>
  <c r="F127" i="71"/>
  <c r="F128" i="71"/>
  <c r="F129" i="71"/>
  <c r="F130" i="71"/>
  <c r="F131" i="71"/>
  <c r="F8" i="71"/>
  <c r="E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36" i="71"/>
  <c r="M37" i="71"/>
  <c r="M38" i="71"/>
  <c r="M39" i="71"/>
  <c r="M40" i="71"/>
  <c r="M41" i="71"/>
  <c r="M42" i="71"/>
  <c r="M43" i="71"/>
  <c r="M44" i="71"/>
  <c r="M45" i="71"/>
  <c r="M46" i="71"/>
  <c r="M47" i="71"/>
  <c r="M48" i="71"/>
  <c r="M49" i="71"/>
  <c r="M50" i="71"/>
  <c r="M51" i="71"/>
  <c r="M52" i="71"/>
  <c r="M53" i="71"/>
  <c r="M54" i="71"/>
  <c r="M55" i="71"/>
  <c r="M56" i="71"/>
  <c r="M57" i="71"/>
  <c r="M58" i="71"/>
  <c r="M59" i="71"/>
  <c r="M60" i="71"/>
  <c r="M61" i="71"/>
  <c r="M62" i="71"/>
  <c r="M63" i="71"/>
  <c r="M64" i="71"/>
  <c r="M65" i="71"/>
  <c r="M66" i="71"/>
  <c r="M67" i="71"/>
  <c r="M68" i="71"/>
  <c r="M69" i="71"/>
  <c r="M70" i="71"/>
  <c r="M71" i="71"/>
  <c r="M72" i="71"/>
  <c r="M73" i="71"/>
  <c r="M74" i="71"/>
  <c r="M75" i="71"/>
  <c r="M76" i="71"/>
  <c r="M77" i="71"/>
  <c r="M78" i="71"/>
  <c r="M79" i="71"/>
  <c r="M80" i="71"/>
  <c r="M81" i="71"/>
  <c r="M82" i="71"/>
  <c r="M83" i="71"/>
  <c r="M84" i="71"/>
  <c r="M85" i="71"/>
  <c r="M86" i="71"/>
  <c r="M87" i="71"/>
  <c r="M88" i="71"/>
  <c r="M89" i="71"/>
  <c r="M90" i="71"/>
  <c r="M91" i="71"/>
  <c r="M92" i="71"/>
  <c r="M93" i="71"/>
  <c r="M94" i="71"/>
  <c r="M95" i="71"/>
  <c r="M96" i="71"/>
  <c r="M97" i="71"/>
  <c r="M98" i="71"/>
  <c r="M99" i="71"/>
  <c r="M100" i="71"/>
  <c r="M101" i="71"/>
  <c r="M102" i="71"/>
  <c r="M103" i="71"/>
  <c r="M104" i="71"/>
  <c r="M105" i="71"/>
  <c r="M106" i="71"/>
  <c r="M107" i="71"/>
  <c r="M108" i="71"/>
  <c r="M109" i="71"/>
  <c r="M110" i="71"/>
  <c r="M111" i="71"/>
  <c r="M112" i="71"/>
  <c r="M113" i="71"/>
  <c r="M114" i="71"/>
  <c r="M115" i="71"/>
  <c r="M116" i="71"/>
  <c r="M117" i="71"/>
  <c r="M118" i="71"/>
  <c r="M119" i="71"/>
  <c r="M120" i="71"/>
  <c r="M121" i="71"/>
  <c r="M122" i="71"/>
  <c r="M123" i="71"/>
  <c r="M124" i="71"/>
  <c r="M125" i="71"/>
  <c r="M126" i="71"/>
  <c r="M127" i="71"/>
  <c r="M128" i="71"/>
  <c r="M129" i="71"/>
  <c r="M130" i="71"/>
  <c r="M131" i="71"/>
  <c r="M8" i="71"/>
  <c r="L8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2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J46" i="71"/>
  <c r="J47" i="71"/>
  <c r="J48" i="71"/>
  <c r="J49" i="71"/>
  <c r="J50" i="71"/>
  <c r="J51" i="71"/>
  <c r="J52" i="71"/>
  <c r="J53" i="71"/>
  <c r="J54" i="71"/>
  <c r="J55" i="71"/>
  <c r="J56" i="71"/>
  <c r="J57" i="71"/>
  <c r="J58" i="71"/>
  <c r="J59" i="71"/>
  <c r="J60" i="71"/>
  <c r="J61" i="71"/>
  <c r="J62" i="71"/>
  <c r="J63" i="71"/>
  <c r="J64" i="71"/>
  <c r="J65" i="71"/>
  <c r="J66" i="71"/>
  <c r="J67" i="71"/>
  <c r="J68" i="71"/>
  <c r="J69" i="71"/>
  <c r="J70" i="71"/>
  <c r="J71" i="71"/>
  <c r="J72" i="71"/>
  <c r="J73" i="71"/>
  <c r="J74" i="71"/>
  <c r="J75" i="71"/>
  <c r="J76" i="71"/>
  <c r="J77" i="71"/>
  <c r="J78" i="71"/>
  <c r="J79" i="71"/>
  <c r="J80" i="71"/>
  <c r="J81" i="71"/>
  <c r="J82" i="71"/>
  <c r="J83" i="71"/>
  <c r="J84" i="71"/>
  <c r="J85" i="71"/>
  <c r="J86" i="71"/>
  <c r="J87" i="71"/>
  <c r="J88" i="71"/>
  <c r="J89" i="71"/>
  <c r="J90" i="71"/>
  <c r="J91" i="71"/>
  <c r="J92" i="71"/>
  <c r="J93" i="71"/>
  <c r="J94" i="71"/>
  <c r="J95" i="71"/>
  <c r="J96" i="71"/>
  <c r="J97" i="71"/>
  <c r="J98" i="71"/>
  <c r="J99" i="71"/>
  <c r="J100" i="71"/>
  <c r="J101" i="71"/>
  <c r="J102" i="71"/>
  <c r="J103" i="71"/>
  <c r="J104" i="71"/>
  <c r="J105" i="71"/>
  <c r="J106" i="71"/>
  <c r="J107" i="71"/>
  <c r="J108" i="71"/>
  <c r="J109" i="71"/>
  <c r="J110" i="71"/>
  <c r="J111" i="71"/>
  <c r="J112" i="71"/>
  <c r="J113" i="71"/>
  <c r="J114" i="71"/>
  <c r="J115" i="71"/>
  <c r="J116" i="71"/>
  <c r="J117" i="71"/>
  <c r="J118" i="71"/>
  <c r="J119" i="71"/>
  <c r="J120" i="71"/>
  <c r="J121" i="71"/>
  <c r="J122" i="71"/>
  <c r="J123" i="71"/>
  <c r="J124" i="71"/>
  <c r="J125" i="71"/>
  <c r="J126" i="71"/>
  <c r="J127" i="71"/>
  <c r="J128" i="71"/>
  <c r="J129" i="71"/>
  <c r="J130" i="71"/>
  <c r="J131" i="71"/>
  <c r="J8" i="71"/>
  <c r="I8" i="71"/>
  <c r="G17" i="99"/>
  <c r="H17" i="99"/>
  <c r="R128" i="71"/>
  <c r="R8" i="71"/>
  <c r="R9" i="71"/>
  <c r="R11" i="71"/>
  <c r="R13" i="71"/>
  <c r="R12" i="71"/>
  <c r="R16" i="71"/>
  <c r="R14" i="71"/>
  <c r="R17" i="71"/>
  <c r="R18" i="71"/>
  <c r="R15" i="71"/>
  <c r="R19" i="71"/>
  <c r="R20" i="71"/>
  <c r="R21" i="71"/>
  <c r="R22" i="71"/>
  <c r="R23" i="71"/>
  <c r="R24" i="71"/>
  <c r="R25" i="71"/>
  <c r="R26" i="71"/>
  <c r="R27" i="71"/>
  <c r="R28" i="71"/>
  <c r="R29" i="71"/>
  <c r="R30" i="71"/>
  <c r="R31" i="71"/>
  <c r="R32" i="71"/>
  <c r="R33" i="71"/>
  <c r="R34" i="71"/>
  <c r="R35" i="71"/>
  <c r="R36" i="71"/>
  <c r="R37" i="71"/>
  <c r="R38" i="71"/>
  <c r="R39" i="71"/>
  <c r="R40" i="71"/>
  <c r="R41" i="71"/>
  <c r="R42" i="71"/>
  <c r="R43" i="71"/>
  <c r="R44" i="71"/>
  <c r="R45" i="71"/>
  <c r="R46" i="71"/>
  <c r="R47" i="71"/>
  <c r="R48" i="71"/>
  <c r="R49" i="71"/>
  <c r="R50" i="71"/>
  <c r="R51" i="71"/>
  <c r="R52" i="71"/>
  <c r="R53" i="71"/>
  <c r="R54" i="71"/>
  <c r="R55" i="71"/>
  <c r="R56" i="71"/>
  <c r="R57" i="71"/>
  <c r="R58" i="71"/>
  <c r="R59" i="71"/>
  <c r="R60" i="71"/>
  <c r="R61" i="71"/>
  <c r="R62" i="71"/>
  <c r="R63" i="71"/>
  <c r="R64" i="71"/>
  <c r="R65" i="71"/>
  <c r="R66" i="71"/>
  <c r="R67" i="71"/>
  <c r="R68" i="71"/>
  <c r="R69" i="71"/>
  <c r="R70" i="71"/>
  <c r="R71" i="71"/>
  <c r="R72" i="71"/>
  <c r="R73" i="71"/>
  <c r="R74" i="71"/>
  <c r="R75" i="71"/>
  <c r="R76" i="71"/>
  <c r="R77" i="71"/>
  <c r="R78" i="71"/>
  <c r="R79" i="71"/>
  <c r="R80" i="71"/>
  <c r="R81" i="71"/>
  <c r="R82" i="71"/>
  <c r="R83" i="71"/>
  <c r="R84" i="71"/>
  <c r="R85" i="71"/>
  <c r="R86" i="71"/>
  <c r="R87" i="71"/>
  <c r="R88" i="71"/>
  <c r="R89" i="71"/>
  <c r="R90" i="71"/>
  <c r="R91" i="71"/>
  <c r="R92" i="71"/>
  <c r="R93" i="71"/>
  <c r="R94" i="71"/>
  <c r="R95" i="71"/>
  <c r="R96" i="71"/>
  <c r="R97" i="71"/>
  <c r="R98" i="71"/>
  <c r="R99" i="71"/>
  <c r="R100" i="71"/>
  <c r="R101" i="71"/>
  <c r="R102" i="71"/>
  <c r="R103" i="71"/>
  <c r="R104" i="71"/>
  <c r="R105" i="71"/>
  <c r="R106" i="71"/>
  <c r="R107" i="71"/>
  <c r="R108" i="71"/>
  <c r="R109" i="71"/>
  <c r="R110" i="71"/>
  <c r="R111" i="71"/>
  <c r="R112" i="71"/>
  <c r="R113" i="71"/>
  <c r="R114" i="71"/>
  <c r="R115" i="71"/>
  <c r="R116" i="71"/>
  <c r="R117" i="71"/>
  <c r="R118" i="71"/>
  <c r="R119" i="71"/>
  <c r="R120" i="71"/>
  <c r="R121" i="71"/>
  <c r="R122" i="71"/>
  <c r="R123" i="71"/>
  <c r="R124" i="71"/>
  <c r="R125" i="71"/>
  <c r="R126" i="71"/>
  <c r="R127" i="71"/>
  <c r="R129" i="71"/>
  <c r="R130" i="71"/>
  <c r="R131" i="71"/>
  <c r="R10" i="71"/>
  <c r="R7" i="7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/>
  <c r="H7" i="1"/>
  <c r="I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/>
  <c r="H8" i="1"/>
  <c r="I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/>
  <c r="H9" i="1"/>
  <c r="I9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/>
  <c r="H11" i="1"/>
  <c r="I11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/>
  <c r="H10" i="1"/>
  <c r="I10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/>
  <c r="H14" i="1"/>
  <c r="I14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/>
  <c r="H12" i="1"/>
  <c r="I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/>
  <c r="H13" i="1"/>
  <c r="I13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/>
  <c r="H15" i="1"/>
  <c r="I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/>
  <c r="H16" i="1"/>
  <c r="I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/>
  <c r="H17" i="1"/>
  <c r="I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/>
  <c r="H18" i="1"/>
  <c r="I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/>
  <c r="H19" i="1"/>
  <c r="I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/>
  <c r="H20" i="1"/>
  <c r="I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/>
  <c r="H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/>
  <c r="H22" i="1"/>
  <c r="I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/>
  <c r="H23" i="1"/>
  <c r="I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/>
  <c r="H24" i="1"/>
  <c r="I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/>
  <c r="H25" i="1"/>
  <c r="I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/>
  <c r="H26" i="1"/>
  <c r="I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/>
  <c r="H27" i="1"/>
  <c r="I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/>
  <c r="H28" i="1"/>
  <c r="I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/>
  <c r="H29" i="1"/>
  <c r="I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/>
  <c r="H30" i="1"/>
  <c r="I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/>
  <c r="H31" i="1"/>
  <c r="I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/>
  <c r="H32" i="1"/>
  <c r="I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/>
  <c r="H33" i="1"/>
  <c r="I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/>
  <c r="H34" i="1"/>
  <c r="I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/>
  <c r="H35" i="1"/>
  <c r="I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/>
  <c r="H36" i="1"/>
  <c r="I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/>
  <c r="H37" i="1"/>
  <c r="I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/>
  <c r="H38" i="1"/>
  <c r="I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/>
  <c r="H39" i="1"/>
  <c r="I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/>
  <c r="H40" i="1"/>
  <c r="I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/>
  <c r="H41" i="1"/>
  <c r="I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/>
  <c r="H42" i="1"/>
  <c r="I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/>
  <c r="H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/>
  <c r="H44" i="1"/>
  <c r="I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/>
  <c r="H45" i="1"/>
  <c r="I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/>
  <c r="H46" i="1"/>
  <c r="I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/>
  <c r="H47" i="1"/>
  <c r="I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/>
  <c r="H48" i="1"/>
  <c r="I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/>
  <c r="H49" i="1"/>
  <c r="I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/>
  <c r="H50" i="1"/>
  <c r="I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/>
  <c r="H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/>
  <c r="H52" i="1"/>
  <c r="I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/>
  <c r="H53" i="1"/>
  <c r="I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/>
  <c r="H54" i="1"/>
  <c r="I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/>
  <c r="H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/>
  <c r="H56" i="1"/>
  <c r="I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/>
  <c r="H57" i="1"/>
  <c r="I57" i="1"/>
  <c r="H59" i="1"/>
  <c r="I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/>
  <c r="H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/>
  <c r="H61" i="1"/>
  <c r="I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/>
  <c r="H62" i="1"/>
  <c r="I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/>
  <c r="H63" i="1"/>
  <c r="I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/>
  <c r="H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/>
  <c r="H65" i="1"/>
  <c r="I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/>
  <c r="H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/>
  <c r="H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/>
  <c r="H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/>
  <c r="H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/>
  <c r="H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/>
  <c r="H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/>
  <c r="H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/>
  <c r="H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/>
  <c r="H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/>
  <c r="H76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/>
  <c r="Y6" i="1"/>
  <c r="I6" i="1"/>
  <c r="H6" i="1"/>
  <c r="G6" i="1"/>
  <c r="C30" i="99"/>
  <c r="E30" i="99"/>
  <c r="G30" i="99"/>
  <c r="H30" i="99"/>
  <c r="C47" i="99"/>
  <c r="E47" i="99"/>
  <c r="G47" i="99"/>
  <c r="H47" i="99"/>
  <c r="C46" i="99"/>
  <c r="E46" i="99"/>
  <c r="G46" i="99"/>
  <c r="H46" i="99"/>
  <c r="C45" i="99"/>
  <c r="E45" i="99"/>
  <c r="G45" i="99"/>
  <c r="H45" i="99"/>
  <c r="C44" i="99"/>
  <c r="E44" i="99"/>
  <c r="G44" i="99"/>
  <c r="H44" i="99"/>
  <c r="C43" i="99"/>
  <c r="E43" i="99"/>
  <c r="G43" i="99"/>
  <c r="H43" i="99"/>
  <c r="C42" i="99"/>
  <c r="E42" i="99"/>
  <c r="G42" i="99"/>
  <c r="H42" i="99"/>
  <c r="C41" i="99"/>
  <c r="E41" i="99"/>
  <c r="G41" i="99"/>
  <c r="H41" i="99"/>
  <c r="C40" i="99"/>
  <c r="E40" i="99"/>
  <c r="G40" i="99"/>
  <c r="H40" i="99"/>
  <c r="C39" i="99"/>
  <c r="E39" i="99"/>
  <c r="G39" i="99"/>
  <c r="H39" i="99"/>
  <c r="C38" i="99"/>
  <c r="E38" i="99"/>
  <c r="G38" i="99"/>
  <c r="H38" i="99"/>
  <c r="C37" i="99"/>
  <c r="E37" i="99"/>
  <c r="G37" i="99"/>
  <c r="H37" i="99"/>
  <c r="C36" i="99"/>
  <c r="E36" i="99"/>
  <c r="G36" i="99"/>
  <c r="H36" i="99"/>
  <c r="C35" i="99"/>
  <c r="E35" i="99"/>
  <c r="G35" i="99"/>
  <c r="H35" i="99"/>
  <c r="C34" i="99"/>
  <c r="E34" i="99"/>
  <c r="G34" i="99"/>
  <c r="H34" i="99"/>
  <c r="C33" i="99"/>
  <c r="E33" i="99"/>
  <c r="G33" i="99"/>
  <c r="H33" i="99"/>
  <c r="C32" i="99"/>
  <c r="E32" i="99"/>
  <c r="G32" i="99"/>
  <c r="H32" i="99"/>
  <c r="C31" i="99"/>
  <c r="E31" i="99"/>
  <c r="G31" i="99"/>
  <c r="H31" i="99"/>
  <c r="C25" i="99"/>
  <c r="E25" i="99"/>
  <c r="G25" i="99"/>
  <c r="H25" i="99"/>
  <c r="C29" i="99"/>
  <c r="E29" i="99"/>
  <c r="G29" i="99"/>
  <c r="H29" i="99"/>
  <c r="C28" i="99"/>
  <c r="E28" i="99"/>
  <c r="G28" i="99"/>
  <c r="H28" i="99"/>
  <c r="C27" i="99"/>
  <c r="E27" i="99"/>
  <c r="G27" i="99"/>
  <c r="H27" i="99"/>
  <c r="C26" i="99"/>
  <c r="E26" i="99"/>
  <c r="G26" i="99"/>
  <c r="H26" i="99"/>
  <c r="C24" i="99"/>
  <c r="E24" i="99"/>
  <c r="G24" i="99"/>
  <c r="H24" i="99"/>
  <c r="C23" i="99"/>
  <c r="E23" i="99"/>
  <c r="G23" i="99"/>
  <c r="H23" i="99"/>
  <c r="C20" i="99"/>
  <c r="E20" i="99"/>
  <c r="G20" i="99"/>
  <c r="H20" i="99"/>
  <c r="C18" i="99"/>
  <c r="E18" i="99"/>
  <c r="G18" i="99"/>
  <c r="H18" i="99"/>
  <c r="C17" i="99"/>
  <c r="E17" i="99"/>
  <c r="C22" i="99"/>
  <c r="E22" i="99"/>
  <c r="G22" i="99"/>
  <c r="H22" i="99"/>
  <c r="C21" i="99"/>
  <c r="E21" i="99"/>
  <c r="G21" i="99"/>
  <c r="H21" i="99"/>
  <c r="C19" i="99"/>
  <c r="E19" i="99"/>
  <c r="G19" i="99"/>
  <c r="H19" i="99"/>
  <c r="J6" i="1"/>
  <c r="J129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F129" i="1"/>
  <c r="E129" i="1"/>
  <c r="F8" i="1"/>
  <c r="F9" i="1"/>
  <c r="F11" i="1"/>
  <c r="F10" i="1"/>
  <c r="F14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7" i="1"/>
  <c r="F6" i="1"/>
  <c r="C22" i="98"/>
  <c r="H22" i="98"/>
  <c r="V6" i="1"/>
  <c r="L6" i="1"/>
  <c r="M6" i="1"/>
  <c r="N6" i="1"/>
  <c r="O6" i="1"/>
  <c r="P6" i="1"/>
  <c r="Q6" i="1"/>
  <c r="R6" i="1"/>
  <c r="S6" i="1"/>
  <c r="T6" i="1"/>
  <c r="U6" i="1"/>
  <c r="W6" i="1"/>
  <c r="X6" i="1"/>
  <c r="C23" i="98"/>
  <c r="H23" i="98"/>
  <c r="E128" i="1"/>
  <c r="Q8" i="71"/>
  <c r="Q9" i="71"/>
  <c r="Q11" i="71"/>
  <c r="Q13" i="71"/>
  <c r="Q12" i="71"/>
  <c r="Q16" i="71"/>
  <c r="Q14" i="71"/>
  <c r="Q17" i="71"/>
  <c r="Q18" i="71"/>
  <c r="Q15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49" i="71"/>
  <c r="Q50" i="71"/>
  <c r="Q51" i="71"/>
  <c r="Q52" i="71"/>
  <c r="Q53" i="71"/>
  <c r="Q54" i="71"/>
  <c r="Q55" i="71"/>
  <c r="Q56" i="71"/>
  <c r="Q57" i="71"/>
  <c r="Q58" i="71"/>
  <c r="Q59" i="71"/>
  <c r="Q60" i="71"/>
  <c r="Q61" i="71"/>
  <c r="Q62" i="71"/>
  <c r="Q63" i="71"/>
  <c r="Q64" i="71"/>
  <c r="Q65" i="71"/>
  <c r="Q66" i="71"/>
  <c r="Q67" i="71"/>
  <c r="Q68" i="71"/>
  <c r="Q69" i="71"/>
  <c r="Q70" i="71"/>
  <c r="Q71" i="71"/>
  <c r="Q72" i="71"/>
  <c r="Q73" i="71"/>
  <c r="Q74" i="71"/>
  <c r="Q75" i="71"/>
  <c r="Q76" i="71"/>
  <c r="Q77" i="71"/>
  <c r="Q78" i="71"/>
  <c r="Q79" i="71"/>
  <c r="Q80" i="71"/>
  <c r="Q81" i="71"/>
  <c r="Q82" i="71"/>
  <c r="Q83" i="71"/>
  <c r="Q84" i="71"/>
  <c r="Q85" i="71"/>
  <c r="Q86" i="71"/>
  <c r="Q87" i="71"/>
  <c r="Q88" i="71"/>
  <c r="Q89" i="71"/>
  <c r="Q90" i="71"/>
  <c r="Q91" i="71"/>
  <c r="Q92" i="71"/>
  <c r="Q93" i="71"/>
  <c r="Q94" i="71"/>
  <c r="Q95" i="71"/>
  <c r="Q96" i="71"/>
  <c r="Q97" i="71"/>
  <c r="Q98" i="71"/>
  <c r="Q99" i="71"/>
  <c r="Q100" i="71"/>
  <c r="Q101" i="71"/>
  <c r="Q102" i="71"/>
  <c r="Q103" i="71"/>
  <c r="Q104" i="71"/>
  <c r="Q105" i="71"/>
  <c r="Q106" i="71"/>
  <c r="Q107" i="71"/>
  <c r="Q108" i="71"/>
  <c r="Q109" i="71"/>
  <c r="Q110" i="71"/>
  <c r="Q111" i="71"/>
  <c r="Q112" i="71"/>
  <c r="Q113" i="71"/>
  <c r="Q114" i="71"/>
  <c r="Q115" i="71"/>
  <c r="Q116" i="71"/>
  <c r="Q117" i="71"/>
  <c r="Q118" i="71"/>
  <c r="Q119" i="71"/>
  <c r="Q120" i="71"/>
  <c r="Q121" i="71"/>
  <c r="Q122" i="71"/>
  <c r="Q123" i="71"/>
  <c r="Q124" i="71"/>
  <c r="Q125" i="71"/>
  <c r="Q126" i="71"/>
  <c r="Q127" i="71"/>
  <c r="Q128" i="71"/>
  <c r="Q129" i="71"/>
  <c r="Q130" i="71"/>
  <c r="Q131" i="71"/>
  <c r="Q10" i="71"/>
  <c r="Q7" i="71"/>
  <c r="C20" i="98"/>
  <c r="H20" i="98"/>
  <c r="C19" i="98"/>
  <c r="H19" i="98"/>
  <c r="C24" i="98"/>
  <c r="H24" i="98"/>
  <c r="C21" i="98"/>
  <c r="H21" i="98"/>
  <c r="C17" i="98"/>
  <c r="H17" i="98"/>
  <c r="C18" i="98"/>
  <c r="H18" i="98"/>
  <c r="C25" i="98"/>
  <c r="H25" i="98"/>
  <c r="C47" i="98"/>
  <c r="E47" i="98"/>
  <c r="G47" i="98"/>
  <c r="H47" i="98"/>
  <c r="C46" i="98"/>
  <c r="E46" i="98"/>
  <c r="G46" i="98"/>
  <c r="H46" i="98"/>
  <c r="C45" i="98"/>
  <c r="E45" i="98"/>
  <c r="G45" i="98"/>
  <c r="H45" i="98"/>
  <c r="C44" i="98"/>
  <c r="E44" i="98"/>
  <c r="G44" i="98"/>
  <c r="H44" i="98"/>
  <c r="C43" i="98"/>
  <c r="E43" i="98"/>
  <c r="G43" i="98"/>
  <c r="H43" i="98"/>
  <c r="C42" i="98"/>
  <c r="E42" i="98"/>
  <c r="G42" i="98"/>
  <c r="H42" i="98"/>
  <c r="C41" i="98"/>
  <c r="E41" i="98"/>
  <c r="G41" i="98"/>
  <c r="H41" i="98"/>
  <c r="C40" i="98"/>
  <c r="E40" i="98"/>
  <c r="G40" i="98"/>
  <c r="H40" i="98"/>
  <c r="C39" i="98"/>
  <c r="E39" i="98"/>
  <c r="G39" i="98"/>
  <c r="H39" i="98"/>
  <c r="C38" i="98"/>
  <c r="E38" i="98"/>
  <c r="G38" i="98"/>
  <c r="H38" i="98"/>
  <c r="C37" i="98"/>
  <c r="E37" i="98"/>
  <c r="G37" i="98"/>
  <c r="H37" i="98"/>
  <c r="C36" i="98"/>
  <c r="E36" i="98"/>
  <c r="G36" i="98"/>
  <c r="H36" i="98"/>
  <c r="C35" i="98"/>
  <c r="E35" i="98"/>
  <c r="G35" i="98"/>
  <c r="H35" i="98"/>
  <c r="C34" i="98"/>
  <c r="E34" i="98"/>
  <c r="G34" i="98"/>
  <c r="H34" i="98"/>
  <c r="C33" i="98"/>
  <c r="E33" i="98"/>
  <c r="G33" i="98"/>
  <c r="H33" i="98"/>
  <c r="C32" i="98"/>
  <c r="E32" i="98"/>
  <c r="G32" i="98"/>
  <c r="H32" i="98"/>
  <c r="C31" i="98"/>
  <c r="E31" i="98"/>
  <c r="G31" i="98"/>
  <c r="H31" i="98"/>
  <c r="C30" i="98"/>
  <c r="E30" i="98"/>
  <c r="G30" i="98"/>
  <c r="H30" i="98"/>
  <c r="C29" i="98"/>
  <c r="E29" i="98"/>
  <c r="G29" i="98"/>
  <c r="H29" i="98"/>
  <c r="C28" i="98"/>
  <c r="E28" i="98"/>
  <c r="G28" i="98"/>
  <c r="H28" i="98"/>
  <c r="C27" i="98"/>
  <c r="E27" i="98"/>
  <c r="G27" i="98"/>
  <c r="H27" i="98"/>
  <c r="C26" i="98"/>
  <c r="E26" i="98"/>
  <c r="G26" i="98"/>
  <c r="H26" i="98"/>
  <c r="E25" i="98"/>
  <c r="G25" i="98"/>
  <c r="E24" i="98"/>
  <c r="G24" i="98"/>
  <c r="E23" i="98"/>
  <c r="G23" i="98"/>
  <c r="E22" i="98"/>
  <c r="G22" i="98"/>
  <c r="E21" i="98"/>
  <c r="G21" i="98"/>
  <c r="E20" i="98"/>
  <c r="G20" i="98"/>
  <c r="E19" i="98"/>
  <c r="G19" i="98"/>
  <c r="E18" i="98"/>
  <c r="G18" i="98"/>
  <c r="E17" i="98"/>
  <c r="G17" i="98"/>
  <c r="P10" i="71"/>
  <c r="K9" i="71"/>
  <c r="P8" i="71"/>
  <c r="P9" i="71"/>
  <c r="P11" i="71"/>
  <c r="P13" i="71"/>
  <c r="P12" i="71"/>
  <c r="P16" i="71"/>
  <c r="P14" i="71"/>
  <c r="P17" i="71"/>
  <c r="P18" i="71"/>
  <c r="P15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75" i="71"/>
  <c r="P76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107" i="71"/>
  <c r="P108" i="71"/>
  <c r="P109" i="71"/>
  <c r="P110" i="71"/>
  <c r="P111" i="71"/>
  <c r="P112" i="71"/>
  <c r="P113" i="71"/>
  <c r="P114" i="71"/>
  <c r="P115" i="71"/>
  <c r="P116" i="71"/>
  <c r="P117" i="71"/>
  <c r="P118" i="71"/>
  <c r="P119" i="71"/>
  <c r="P120" i="71"/>
  <c r="P121" i="71"/>
  <c r="P122" i="71"/>
  <c r="P123" i="71"/>
  <c r="P124" i="71"/>
  <c r="P125" i="71"/>
  <c r="P126" i="71"/>
  <c r="P127" i="71"/>
  <c r="P128" i="71"/>
  <c r="P129" i="71"/>
  <c r="P130" i="71"/>
  <c r="P131" i="71"/>
  <c r="P7" i="71"/>
  <c r="K8" i="71"/>
  <c r="K11" i="71"/>
  <c r="K13" i="71"/>
  <c r="K12" i="71"/>
  <c r="K16" i="71"/>
  <c r="K14" i="71"/>
  <c r="K17" i="71"/>
  <c r="K18" i="71"/>
  <c r="K15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0" i="71"/>
  <c r="K7" i="71"/>
  <c r="O8" i="71"/>
  <c r="O9" i="71"/>
  <c r="O11" i="71"/>
  <c r="O13" i="71"/>
  <c r="O12" i="71"/>
  <c r="O16" i="71"/>
  <c r="O14" i="71"/>
  <c r="O17" i="71"/>
  <c r="O18" i="71"/>
  <c r="O15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O51" i="71"/>
  <c r="O52" i="71"/>
  <c r="O53" i="71"/>
  <c r="O54" i="71"/>
  <c r="O55" i="71"/>
  <c r="O56" i="71"/>
  <c r="O57" i="71"/>
  <c r="O58" i="71"/>
  <c r="O59" i="71"/>
  <c r="O60" i="71"/>
  <c r="O61" i="71"/>
  <c r="O62" i="71"/>
  <c r="O63" i="71"/>
  <c r="O64" i="71"/>
  <c r="O65" i="71"/>
  <c r="O66" i="71"/>
  <c r="O67" i="71"/>
  <c r="O68" i="71"/>
  <c r="O69" i="71"/>
  <c r="O70" i="71"/>
  <c r="O71" i="71"/>
  <c r="O72" i="71"/>
  <c r="O73" i="71"/>
  <c r="O74" i="71"/>
  <c r="O75" i="71"/>
  <c r="O76" i="71"/>
  <c r="O77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91" i="71"/>
  <c r="O92" i="71"/>
  <c r="O93" i="71"/>
  <c r="O94" i="71"/>
  <c r="O95" i="71"/>
  <c r="O96" i="71"/>
  <c r="O97" i="71"/>
  <c r="O98" i="71"/>
  <c r="O99" i="71"/>
  <c r="O100" i="71"/>
  <c r="O101" i="71"/>
  <c r="O102" i="71"/>
  <c r="O103" i="71"/>
  <c r="O104" i="71"/>
  <c r="O105" i="71"/>
  <c r="O106" i="71"/>
  <c r="O107" i="71"/>
  <c r="O108" i="71"/>
  <c r="O109" i="71"/>
  <c r="O110" i="71"/>
  <c r="O111" i="71"/>
  <c r="O112" i="71"/>
  <c r="O113" i="71"/>
  <c r="O114" i="71"/>
  <c r="O115" i="71"/>
  <c r="O116" i="71"/>
  <c r="O117" i="71"/>
  <c r="O118" i="71"/>
  <c r="O119" i="71"/>
  <c r="O120" i="71"/>
  <c r="O121" i="71"/>
  <c r="O122" i="71"/>
  <c r="O123" i="71"/>
  <c r="O124" i="71"/>
  <c r="O125" i="71"/>
  <c r="O126" i="71"/>
  <c r="O127" i="71"/>
  <c r="O128" i="71"/>
  <c r="O129" i="71"/>
  <c r="O130" i="71"/>
  <c r="O131" i="71"/>
  <c r="O10" i="71"/>
  <c r="N8" i="71"/>
  <c r="N9" i="71"/>
  <c r="N11" i="71"/>
  <c r="N13" i="71"/>
  <c r="N12" i="71"/>
  <c r="N16" i="71"/>
  <c r="N14" i="71"/>
  <c r="N17" i="71"/>
  <c r="N18" i="71"/>
  <c r="N15" i="71"/>
  <c r="N19" i="71"/>
  <c r="N20" i="71"/>
  <c r="N21" i="71"/>
  <c r="N22" i="71"/>
  <c r="N23" i="71"/>
  <c r="N24" i="71"/>
  <c r="N25" i="71"/>
  <c r="N26" i="71"/>
  <c r="N27" i="71"/>
  <c r="N28" i="71"/>
  <c r="N29" i="71"/>
  <c r="N30" i="71"/>
  <c r="N31" i="71"/>
  <c r="N32" i="71"/>
  <c r="N33" i="71"/>
  <c r="N34" i="71"/>
  <c r="N35" i="71"/>
  <c r="N36" i="71"/>
  <c r="N37" i="71"/>
  <c r="N38" i="71"/>
  <c r="N39" i="71"/>
  <c r="N40" i="71"/>
  <c r="N41" i="71"/>
  <c r="N42" i="71"/>
  <c r="N43" i="71"/>
  <c r="N44" i="71"/>
  <c r="N45" i="71"/>
  <c r="N46" i="71"/>
  <c r="N47" i="71"/>
  <c r="N48" i="71"/>
  <c r="N49" i="71"/>
  <c r="N50" i="71"/>
  <c r="N51" i="71"/>
  <c r="N52" i="71"/>
  <c r="N53" i="71"/>
  <c r="N54" i="71"/>
  <c r="N55" i="71"/>
  <c r="N56" i="71"/>
  <c r="N57" i="71"/>
  <c r="N58" i="71"/>
  <c r="N59" i="71"/>
  <c r="N60" i="71"/>
  <c r="N61" i="71"/>
  <c r="N62" i="71"/>
  <c r="N63" i="71"/>
  <c r="N64" i="71"/>
  <c r="N65" i="71"/>
  <c r="N66" i="71"/>
  <c r="N67" i="71"/>
  <c r="N68" i="71"/>
  <c r="N69" i="71"/>
  <c r="N70" i="71"/>
  <c r="N71" i="71"/>
  <c r="N72" i="71"/>
  <c r="N73" i="71"/>
  <c r="N74" i="71"/>
  <c r="N75" i="71"/>
  <c r="N76" i="71"/>
  <c r="N77" i="71"/>
  <c r="N78" i="71"/>
  <c r="N79" i="71"/>
  <c r="N80" i="71"/>
  <c r="N81" i="71"/>
  <c r="N82" i="71"/>
  <c r="N83" i="71"/>
  <c r="N84" i="71"/>
  <c r="N85" i="71"/>
  <c r="N86" i="71"/>
  <c r="N87" i="71"/>
  <c r="N88" i="71"/>
  <c r="N89" i="71"/>
  <c r="N90" i="71"/>
  <c r="N91" i="71"/>
  <c r="N92" i="71"/>
  <c r="N93" i="71"/>
  <c r="N94" i="71"/>
  <c r="N95" i="71"/>
  <c r="N96" i="71"/>
  <c r="N97" i="71"/>
  <c r="N98" i="71"/>
  <c r="N99" i="71"/>
  <c r="N100" i="71"/>
  <c r="N101" i="71"/>
  <c r="N102" i="71"/>
  <c r="N103" i="71"/>
  <c r="N104" i="71"/>
  <c r="N105" i="71"/>
  <c r="N106" i="71"/>
  <c r="N107" i="71"/>
  <c r="N108" i="71"/>
  <c r="N109" i="71"/>
  <c r="N110" i="71"/>
  <c r="N111" i="71"/>
  <c r="N112" i="71"/>
  <c r="N113" i="71"/>
  <c r="N114" i="71"/>
  <c r="N115" i="71"/>
  <c r="N116" i="71"/>
  <c r="N117" i="71"/>
  <c r="N118" i="71"/>
  <c r="N119" i="71"/>
  <c r="N120" i="71"/>
  <c r="N121" i="71"/>
  <c r="N122" i="71"/>
  <c r="N123" i="71"/>
  <c r="N124" i="71"/>
  <c r="N125" i="71"/>
  <c r="N126" i="71"/>
  <c r="N127" i="71"/>
  <c r="N128" i="71"/>
  <c r="N129" i="71"/>
  <c r="N130" i="71"/>
  <c r="N131" i="71"/>
  <c r="N10" i="71"/>
  <c r="O7" i="71"/>
  <c r="N7" i="71"/>
  <c r="E61" i="71"/>
  <c r="G61" i="71"/>
  <c r="I61" i="71"/>
  <c r="L61" i="71"/>
  <c r="E62" i="71"/>
  <c r="G62" i="71"/>
  <c r="I62" i="71"/>
  <c r="L62" i="71"/>
  <c r="E63" i="71"/>
  <c r="G63" i="71"/>
  <c r="I63" i="71"/>
  <c r="L63" i="71"/>
  <c r="E64" i="71"/>
  <c r="G64" i="71"/>
  <c r="I64" i="71"/>
  <c r="L64" i="71"/>
  <c r="E65" i="71"/>
  <c r="G65" i="71"/>
  <c r="I65" i="71"/>
  <c r="L65" i="71"/>
  <c r="E66" i="71"/>
  <c r="G66" i="71"/>
  <c r="I66" i="71"/>
  <c r="L66" i="71"/>
  <c r="E67" i="71"/>
  <c r="G67" i="71"/>
  <c r="I67" i="71"/>
  <c r="L67" i="71"/>
  <c r="E68" i="71"/>
  <c r="G68" i="71"/>
  <c r="I68" i="71"/>
  <c r="L68" i="71"/>
  <c r="E69" i="71"/>
  <c r="G69" i="71"/>
  <c r="I69" i="71"/>
  <c r="L69" i="71"/>
  <c r="E70" i="71"/>
  <c r="G70" i="71"/>
  <c r="I70" i="71"/>
  <c r="L70" i="71"/>
  <c r="E71" i="71"/>
  <c r="G71" i="71"/>
  <c r="I71" i="71"/>
  <c r="L71" i="71"/>
  <c r="E72" i="71"/>
  <c r="G72" i="71"/>
  <c r="I72" i="71"/>
  <c r="L72" i="71"/>
  <c r="E73" i="71"/>
  <c r="G73" i="71"/>
  <c r="I73" i="71"/>
  <c r="L73" i="71"/>
  <c r="E74" i="71"/>
  <c r="G74" i="71"/>
  <c r="I74" i="71"/>
  <c r="L74" i="71"/>
  <c r="E75" i="71"/>
  <c r="G75" i="71"/>
  <c r="I75" i="71"/>
  <c r="L75" i="71"/>
  <c r="E76" i="71"/>
  <c r="G76" i="71"/>
  <c r="I76" i="71"/>
  <c r="L76" i="71"/>
  <c r="E77" i="71"/>
  <c r="G77" i="71"/>
  <c r="I77" i="71"/>
  <c r="L77" i="71"/>
  <c r="E78" i="71"/>
  <c r="G78" i="71"/>
  <c r="I78" i="71"/>
  <c r="L78" i="71"/>
  <c r="E79" i="71"/>
  <c r="G79" i="71"/>
  <c r="I79" i="71"/>
  <c r="L79" i="71"/>
  <c r="E80" i="71"/>
  <c r="G80" i="71"/>
  <c r="I80" i="71"/>
  <c r="L80" i="71"/>
  <c r="E81" i="71"/>
  <c r="G81" i="71"/>
  <c r="I81" i="71"/>
  <c r="L81" i="71"/>
  <c r="E82" i="71"/>
  <c r="G82" i="71"/>
  <c r="I82" i="71"/>
  <c r="L82" i="71"/>
  <c r="E83" i="71"/>
  <c r="G83" i="71"/>
  <c r="I83" i="71"/>
  <c r="L83" i="71"/>
  <c r="E84" i="71"/>
  <c r="G84" i="71"/>
  <c r="I84" i="71"/>
  <c r="L84" i="71"/>
  <c r="E85" i="71"/>
  <c r="G85" i="71"/>
  <c r="I85" i="71"/>
  <c r="L85" i="71"/>
  <c r="E86" i="71"/>
  <c r="G86" i="71"/>
  <c r="I86" i="71"/>
  <c r="L86" i="71"/>
  <c r="E87" i="71"/>
  <c r="G87" i="71"/>
  <c r="I87" i="71"/>
  <c r="L87" i="71"/>
  <c r="E88" i="71"/>
  <c r="G88" i="71"/>
  <c r="I88" i="71"/>
  <c r="L88" i="71"/>
  <c r="E89" i="71"/>
  <c r="G89" i="71"/>
  <c r="I89" i="71"/>
  <c r="L89" i="71"/>
  <c r="E90" i="71"/>
  <c r="G90" i="71"/>
  <c r="I90" i="71"/>
  <c r="L90" i="71"/>
  <c r="E91" i="71"/>
  <c r="G91" i="71"/>
  <c r="I91" i="71"/>
  <c r="L91" i="71"/>
  <c r="E92" i="71"/>
  <c r="G92" i="71"/>
  <c r="I92" i="71"/>
  <c r="L92" i="71"/>
  <c r="E93" i="71"/>
  <c r="G93" i="71"/>
  <c r="I93" i="71"/>
  <c r="L93" i="71"/>
  <c r="E94" i="71"/>
  <c r="G94" i="71"/>
  <c r="I94" i="71"/>
  <c r="L94" i="71"/>
  <c r="E95" i="71"/>
  <c r="G95" i="71"/>
  <c r="I95" i="71"/>
  <c r="L95" i="71"/>
  <c r="E96" i="71"/>
  <c r="G96" i="71"/>
  <c r="I96" i="71"/>
  <c r="L96" i="71"/>
  <c r="E97" i="71"/>
  <c r="G97" i="71"/>
  <c r="I97" i="71"/>
  <c r="L97" i="71"/>
  <c r="E98" i="71"/>
  <c r="G98" i="71"/>
  <c r="I98" i="71"/>
  <c r="L98" i="71"/>
  <c r="E99" i="71"/>
  <c r="G99" i="71"/>
  <c r="I99" i="71"/>
  <c r="L99" i="71"/>
  <c r="E100" i="71"/>
  <c r="G100" i="71"/>
  <c r="I100" i="71"/>
  <c r="L100" i="71"/>
  <c r="E101" i="71"/>
  <c r="G101" i="71"/>
  <c r="I101" i="71"/>
  <c r="L101" i="71"/>
  <c r="E102" i="71"/>
  <c r="G102" i="71"/>
  <c r="I102" i="71"/>
  <c r="L102" i="71"/>
  <c r="E103" i="71"/>
  <c r="G103" i="71"/>
  <c r="I103" i="71"/>
  <c r="L103" i="71"/>
  <c r="E104" i="71"/>
  <c r="G104" i="71"/>
  <c r="I104" i="71"/>
  <c r="L104" i="71"/>
  <c r="E105" i="71"/>
  <c r="G105" i="71"/>
  <c r="I105" i="71"/>
  <c r="L105" i="71"/>
  <c r="E106" i="71"/>
  <c r="G106" i="71"/>
  <c r="I106" i="71"/>
  <c r="L106" i="71"/>
  <c r="E107" i="71"/>
  <c r="G107" i="71"/>
  <c r="I107" i="71"/>
  <c r="L107" i="71"/>
  <c r="E108" i="71"/>
  <c r="G108" i="71"/>
  <c r="I108" i="71"/>
  <c r="L108" i="71"/>
  <c r="E109" i="71"/>
  <c r="G109" i="71"/>
  <c r="I109" i="71"/>
  <c r="L109" i="71"/>
  <c r="E110" i="71"/>
  <c r="G110" i="71"/>
  <c r="I110" i="71"/>
  <c r="L110" i="71"/>
  <c r="E111" i="71"/>
  <c r="G111" i="71"/>
  <c r="I111" i="71"/>
  <c r="L111" i="71"/>
  <c r="E112" i="71"/>
  <c r="G112" i="71"/>
  <c r="I112" i="71"/>
  <c r="L112" i="71"/>
  <c r="E113" i="71"/>
  <c r="G113" i="71"/>
  <c r="I113" i="71"/>
  <c r="L113" i="71"/>
  <c r="E114" i="71"/>
  <c r="G114" i="71"/>
  <c r="I114" i="71"/>
  <c r="L114" i="71"/>
  <c r="E115" i="71"/>
  <c r="G115" i="71"/>
  <c r="I115" i="71"/>
  <c r="L115" i="71"/>
  <c r="E116" i="71"/>
  <c r="G116" i="71"/>
  <c r="I116" i="71"/>
  <c r="L116" i="71"/>
  <c r="E117" i="71"/>
  <c r="G117" i="71"/>
  <c r="I117" i="71"/>
  <c r="L117" i="71"/>
  <c r="E118" i="71"/>
  <c r="G118" i="71"/>
  <c r="I118" i="71"/>
  <c r="L118" i="71"/>
  <c r="E119" i="71"/>
  <c r="G119" i="71"/>
  <c r="I119" i="71"/>
  <c r="L119" i="71"/>
  <c r="E120" i="71"/>
  <c r="G120" i="71"/>
  <c r="I120" i="71"/>
  <c r="L120" i="71"/>
  <c r="E121" i="71"/>
  <c r="G121" i="71"/>
  <c r="I121" i="71"/>
  <c r="L121" i="71"/>
  <c r="E122" i="71"/>
  <c r="G122" i="71"/>
  <c r="I122" i="71"/>
  <c r="L122" i="71"/>
  <c r="E123" i="71"/>
  <c r="G123" i="71"/>
  <c r="I123" i="71"/>
  <c r="L123" i="71"/>
  <c r="E124" i="71"/>
  <c r="G124" i="71"/>
  <c r="I124" i="71"/>
  <c r="L124" i="71"/>
  <c r="E125" i="71"/>
  <c r="G125" i="71"/>
  <c r="I125" i="71"/>
  <c r="L125" i="71"/>
  <c r="E126" i="71"/>
  <c r="G126" i="71"/>
  <c r="I126" i="71"/>
  <c r="L126" i="71"/>
  <c r="E127" i="71"/>
  <c r="G127" i="71"/>
  <c r="I127" i="71"/>
  <c r="L127" i="71"/>
  <c r="E128" i="71"/>
  <c r="G128" i="71"/>
  <c r="I128" i="71"/>
  <c r="L128" i="71"/>
  <c r="E129" i="71"/>
  <c r="G129" i="71"/>
  <c r="I129" i="71"/>
  <c r="L129" i="71"/>
  <c r="E130" i="71"/>
  <c r="G130" i="71"/>
  <c r="I130" i="71"/>
  <c r="L130" i="71"/>
  <c r="E131" i="71"/>
  <c r="G131" i="71"/>
  <c r="I131" i="71"/>
  <c r="L131" i="71"/>
  <c r="C18" i="4"/>
  <c r="E18" i="4"/>
  <c r="G18" i="4"/>
  <c r="H18" i="4"/>
  <c r="C17" i="85"/>
  <c r="E17" i="85"/>
  <c r="G17" i="85"/>
  <c r="H17" i="85"/>
  <c r="C18" i="87"/>
  <c r="E18" i="87"/>
  <c r="G18" i="87"/>
  <c r="H18" i="87"/>
  <c r="C18" i="88"/>
  <c r="E18" i="88"/>
  <c r="G18" i="88"/>
  <c r="H18" i="88"/>
  <c r="C18" i="94"/>
  <c r="E18" i="94"/>
  <c r="G18" i="94"/>
  <c r="H18" i="94"/>
  <c r="C19" i="87"/>
  <c r="E19" i="87"/>
  <c r="G19" i="87"/>
  <c r="H19" i="87"/>
  <c r="C19" i="88"/>
  <c r="E19" i="88"/>
  <c r="G19" i="88"/>
  <c r="H19" i="88"/>
  <c r="C19" i="94"/>
  <c r="E19" i="94"/>
  <c r="G19" i="94"/>
  <c r="H19" i="94"/>
  <c r="C24" i="4"/>
  <c r="E24" i="4"/>
  <c r="G24" i="4"/>
  <c r="H24" i="4"/>
  <c r="C23" i="85"/>
  <c r="E23" i="85"/>
  <c r="G23" i="85"/>
  <c r="H23" i="85"/>
  <c r="C17" i="87"/>
  <c r="E17" i="87"/>
  <c r="G17" i="87"/>
  <c r="H17" i="87"/>
  <c r="C21" i="88"/>
  <c r="E21" i="88"/>
  <c r="G21" i="88"/>
  <c r="H21" i="88"/>
  <c r="C22" i="91"/>
  <c r="E22" i="91"/>
  <c r="G22" i="91"/>
  <c r="H22" i="91"/>
  <c r="C20" i="94"/>
  <c r="E20" i="94"/>
  <c r="G20" i="94"/>
  <c r="H20" i="94"/>
  <c r="C22" i="4"/>
  <c r="E22" i="4"/>
  <c r="G22" i="4"/>
  <c r="H22" i="4"/>
  <c r="C18" i="85"/>
  <c r="E18" i="85"/>
  <c r="G18" i="85"/>
  <c r="H18" i="85"/>
  <c r="C21" i="87"/>
  <c r="E21" i="87"/>
  <c r="G21" i="87"/>
  <c r="H21" i="87"/>
  <c r="C20" i="88"/>
  <c r="E20" i="88"/>
  <c r="G20" i="88"/>
  <c r="H20" i="88"/>
  <c r="C18" i="91"/>
  <c r="E18" i="91"/>
  <c r="G18" i="91"/>
  <c r="H18" i="91"/>
  <c r="C24" i="94"/>
  <c r="E24" i="94"/>
  <c r="G24" i="94"/>
  <c r="H24" i="94"/>
  <c r="C20" i="4"/>
  <c r="E20" i="4"/>
  <c r="G20" i="4"/>
  <c r="H20" i="4"/>
  <c r="C25" i="85"/>
  <c r="E25" i="85"/>
  <c r="G25" i="85"/>
  <c r="H25" i="85"/>
  <c r="C17" i="91"/>
  <c r="E17" i="91"/>
  <c r="G17" i="91"/>
  <c r="H17" i="91"/>
  <c r="C21" i="94"/>
  <c r="E21" i="94"/>
  <c r="G21" i="94"/>
  <c r="H21" i="94"/>
  <c r="C25" i="4"/>
  <c r="E25" i="4"/>
  <c r="G25" i="4"/>
  <c r="H25" i="4"/>
  <c r="C26" i="85"/>
  <c r="E26" i="85"/>
  <c r="G26" i="85"/>
  <c r="H26" i="85"/>
  <c r="C19" i="91"/>
  <c r="E19" i="91"/>
  <c r="G19" i="91"/>
  <c r="H19" i="91"/>
  <c r="C22" i="94"/>
  <c r="E22" i="94"/>
  <c r="G22" i="94"/>
  <c r="H22" i="94"/>
  <c r="C26" i="4"/>
  <c r="E26" i="4"/>
  <c r="G26" i="4"/>
  <c r="H26" i="4"/>
  <c r="C19" i="85"/>
  <c r="E19" i="85"/>
  <c r="G19" i="85"/>
  <c r="H19" i="85"/>
  <c r="C23" i="91"/>
  <c r="E23" i="91"/>
  <c r="G23" i="91"/>
  <c r="H23" i="91"/>
  <c r="C19" i="93"/>
  <c r="E19" i="93"/>
  <c r="G19" i="93"/>
  <c r="H19" i="93"/>
  <c r="C21" i="4"/>
  <c r="E21" i="4"/>
  <c r="G21" i="4"/>
  <c r="H21" i="4"/>
  <c r="C22" i="85"/>
  <c r="E22" i="85"/>
  <c r="G22" i="85"/>
  <c r="H22" i="85"/>
  <c r="C21" i="91"/>
  <c r="E21" i="91"/>
  <c r="G21" i="91"/>
  <c r="H21" i="91"/>
  <c r="C25" i="94"/>
  <c r="E25" i="94"/>
  <c r="G25" i="94"/>
  <c r="H25" i="94"/>
  <c r="C17" i="89"/>
  <c r="E17" i="89"/>
  <c r="G17" i="89"/>
  <c r="H17" i="89"/>
  <c r="C19" i="90"/>
  <c r="E19" i="90"/>
  <c r="G19" i="90"/>
  <c r="H19" i="90"/>
  <c r="C18" i="93"/>
  <c r="E18" i="93"/>
  <c r="G18" i="93"/>
  <c r="H18" i="93"/>
  <c r="C23" i="4"/>
  <c r="E23" i="4"/>
  <c r="G23" i="4"/>
  <c r="H23" i="4"/>
  <c r="C24" i="85"/>
  <c r="E24" i="85"/>
  <c r="G24" i="85"/>
  <c r="H24" i="85"/>
  <c r="C20" i="91"/>
  <c r="E20" i="91"/>
  <c r="G20" i="91"/>
  <c r="H20" i="91"/>
  <c r="C23" i="94"/>
  <c r="E23" i="94"/>
  <c r="G23" i="94"/>
  <c r="H23" i="94"/>
  <c r="C21" i="89"/>
  <c r="E21" i="89"/>
  <c r="G21" i="89"/>
  <c r="H21" i="89"/>
  <c r="C20" i="90"/>
  <c r="E20" i="90"/>
  <c r="G20" i="90"/>
  <c r="H20" i="90"/>
  <c r="C17" i="93"/>
  <c r="E17" i="93"/>
  <c r="G17" i="93"/>
  <c r="H17" i="93"/>
  <c r="C24" i="89"/>
  <c r="E24" i="89"/>
  <c r="G24" i="89"/>
  <c r="H24" i="89"/>
  <c r="C17" i="90"/>
  <c r="E17" i="90"/>
  <c r="G17" i="90"/>
  <c r="H17" i="90"/>
  <c r="C20" i="93"/>
  <c r="E20" i="93"/>
  <c r="G20" i="93"/>
  <c r="H20" i="93"/>
  <c r="C19" i="89"/>
  <c r="E19" i="89"/>
  <c r="G19" i="89"/>
  <c r="H19" i="89"/>
  <c r="C21" i="90"/>
  <c r="E21" i="90"/>
  <c r="G21" i="90"/>
  <c r="H21" i="90"/>
  <c r="C25" i="93"/>
  <c r="E25" i="93"/>
  <c r="G25" i="93"/>
  <c r="H25" i="93"/>
  <c r="C20" i="89"/>
  <c r="E20" i="89"/>
  <c r="G20" i="89"/>
  <c r="H20" i="89"/>
  <c r="C27" i="90"/>
  <c r="E27" i="90"/>
  <c r="G27" i="90"/>
  <c r="H27" i="90"/>
  <c r="C24" i="93"/>
  <c r="E24" i="93"/>
  <c r="G24" i="93"/>
  <c r="H24" i="93"/>
  <c r="C19" i="4"/>
  <c r="E19" i="4"/>
  <c r="G19" i="4"/>
  <c r="H19" i="4"/>
  <c r="C21" i="85"/>
  <c r="E21" i="85"/>
  <c r="G21" i="85"/>
  <c r="H21" i="85"/>
  <c r="C18" i="89"/>
  <c r="E18" i="89"/>
  <c r="G18" i="89"/>
  <c r="H18" i="89"/>
  <c r="C49" i="90"/>
  <c r="E49" i="90"/>
  <c r="G49" i="90"/>
  <c r="H49" i="90"/>
  <c r="C23" i="93"/>
  <c r="E23" i="93"/>
  <c r="G23" i="93"/>
  <c r="H23" i="93"/>
  <c r="C35" i="89"/>
  <c r="E35" i="89"/>
  <c r="G35" i="89"/>
  <c r="H35" i="89"/>
  <c r="C18" i="90"/>
  <c r="E18" i="90"/>
  <c r="G18" i="90"/>
  <c r="H18" i="90"/>
  <c r="C26" i="93"/>
  <c r="E26" i="93"/>
  <c r="G26" i="93"/>
  <c r="H26" i="93"/>
  <c r="C23" i="89"/>
  <c r="E23" i="89"/>
  <c r="G23" i="89"/>
  <c r="H23" i="89"/>
  <c r="C23" i="90"/>
  <c r="E23" i="90"/>
  <c r="G23" i="90"/>
  <c r="H23" i="90"/>
  <c r="C30" i="93"/>
  <c r="E30" i="93"/>
  <c r="G30" i="93"/>
  <c r="H30" i="93"/>
  <c r="C30" i="89"/>
  <c r="E30" i="89"/>
  <c r="G30" i="89"/>
  <c r="H30" i="89"/>
  <c r="C22" i="90"/>
  <c r="E22" i="90"/>
  <c r="G22" i="90"/>
  <c r="H22" i="90"/>
  <c r="C28" i="93"/>
  <c r="E28" i="93"/>
  <c r="G28" i="93"/>
  <c r="H28" i="93"/>
  <c r="C22" i="89"/>
  <c r="E22" i="89"/>
  <c r="G22" i="89"/>
  <c r="H22" i="89"/>
  <c r="C53" i="90"/>
  <c r="E53" i="90"/>
  <c r="G53" i="90"/>
  <c r="H53" i="90"/>
  <c r="C22" i="93"/>
  <c r="E22" i="93"/>
  <c r="G22" i="93"/>
  <c r="H22" i="93"/>
  <c r="C33" i="89"/>
  <c r="E33" i="89"/>
  <c r="G33" i="89"/>
  <c r="H33" i="89"/>
  <c r="C24" i="90"/>
  <c r="E24" i="90"/>
  <c r="G24" i="90"/>
  <c r="H24" i="90"/>
  <c r="C32" i="93"/>
  <c r="E32" i="93"/>
  <c r="G32" i="93"/>
  <c r="H32" i="93"/>
  <c r="C28" i="89"/>
  <c r="E28" i="89"/>
  <c r="G28" i="89"/>
  <c r="H28" i="89"/>
  <c r="C26" i="90"/>
  <c r="E26" i="90"/>
  <c r="G26" i="90"/>
  <c r="H26" i="90"/>
  <c r="C39" i="93"/>
  <c r="E39" i="93"/>
  <c r="G39" i="93"/>
  <c r="H39" i="93"/>
  <c r="C32" i="89"/>
  <c r="E32" i="89"/>
  <c r="G32" i="89"/>
  <c r="H32" i="89"/>
  <c r="C32" i="90"/>
  <c r="E32" i="90"/>
  <c r="G32" i="90"/>
  <c r="H32" i="90"/>
  <c r="C29" i="93"/>
  <c r="E29" i="93"/>
  <c r="G29" i="93"/>
  <c r="H29" i="93"/>
  <c r="C26" i="89"/>
  <c r="E26" i="89"/>
  <c r="G26" i="89"/>
  <c r="H26" i="89"/>
  <c r="C46" i="90"/>
  <c r="E46" i="90"/>
  <c r="G46" i="90"/>
  <c r="H46" i="90"/>
  <c r="C35" i="93"/>
  <c r="E35" i="93"/>
  <c r="G35" i="93"/>
  <c r="H35" i="93"/>
  <c r="C42" i="89"/>
  <c r="E42" i="89"/>
  <c r="G42" i="89"/>
  <c r="H42" i="89"/>
  <c r="C31" i="90"/>
  <c r="E31" i="90"/>
  <c r="G31" i="90"/>
  <c r="H31" i="90"/>
  <c r="C34" i="93"/>
  <c r="E34" i="93"/>
  <c r="G34" i="93"/>
  <c r="H34" i="93"/>
  <c r="C27" i="89"/>
  <c r="E27" i="89"/>
  <c r="G27" i="89"/>
  <c r="H27" i="89"/>
  <c r="C37" i="90"/>
  <c r="E37" i="90"/>
  <c r="G37" i="90"/>
  <c r="H37" i="90"/>
  <c r="C41" i="93"/>
  <c r="E41" i="93"/>
  <c r="G41" i="93"/>
  <c r="H41" i="93"/>
  <c r="C34" i="89"/>
  <c r="E34" i="89"/>
  <c r="G34" i="89"/>
  <c r="H34" i="89"/>
  <c r="C36" i="90"/>
  <c r="E36" i="90"/>
  <c r="G36" i="90"/>
  <c r="H36" i="90"/>
  <c r="C33" i="93"/>
  <c r="E33" i="93"/>
  <c r="G33" i="93"/>
  <c r="H33" i="93"/>
  <c r="C38" i="89"/>
  <c r="E38" i="89"/>
  <c r="G38" i="89"/>
  <c r="H38" i="89"/>
  <c r="C34" i="90"/>
  <c r="E34" i="90"/>
  <c r="G34" i="90"/>
  <c r="H34" i="90"/>
  <c r="C38" i="93"/>
  <c r="E38" i="93"/>
  <c r="G38" i="93"/>
  <c r="H38" i="93"/>
  <c r="C45" i="89"/>
  <c r="E45" i="89"/>
  <c r="G45" i="89"/>
  <c r="H45" i="89"/>
  <c r="C38" i="90"/>
  <c r="E38" i="90"/>
  <c r="G38" i="90"/>
  <c r="H38" i="90"/>
  <c r="C27" i="93"/>
  <c r="E27" i="93"/>
  <c r="G27" i="93"/>
  <c r="H27" i="93"/>
  <c r="C29" i="89"/>
  <c r="E29" i="89"/>
  <c r="G29" i="89"/>
  <c r="H29" i="89"/>
  <c r="C35" i="90"/>
  <c r="E35" i="90"/>
  <c r="G35" i="90"/>
  <c r="H35" i="90"/>
  <c r="C56" i="93"/>
  <c r="E56" i="93"/>
  <c r="G56" i="93"/>
  <c r="H56" i="93"/>
  <c r="C37" i="89"/>
  <c r="E37" i="89"/>
  <c r="G37" i="89"/>
  <c r="H37" i="89"/>
  <c r="C44" i="90"/>
  <c r="E44" i="90"/>
  <c r="G44" i="90"/>
  <c r="H44" i="90"/>
  <c r="C37" i="93"/>
  <c r="E37" i="93"/>
  <c r="G37" i="93"/>
  <c r="H37" i="93"/>
  <c r="C47" i="89"/>
  <c r="E47" i="89"/>
  <c r="G47" i="89"/>
  <c r="H47" i="89"/>
  <c r="C25" i="90"/>
  <c r="E25" i="90"/>
  <c r="G25" i="90"/>
  <c r="H25" i="90"/>
  <c r="C48" i="93"/>
  <c r="E48" i="93"/>
  <c r="G48" i="93"/>
  <c r="H48" i="93"/>
  <c r="C31" i="89"/>
  <c r="E31" i="89"/>
  <c r="G31" i="89"/>
  <c r="H31" i="89"/>
  <c r="C42" i="90"/>
  <c r="E42" i="90"/>
  <c r="G42" i="90"/>
  <c r="H42" i="90"/>
  <c r="C49" i="93"/>
  <c r="E49" i="93"/>
  <c r="G49" i="93"/>
  <c r="H49" i="93"/>
  <c r="C41" i="89"/>
  <c r="E41" i="89"/>
  <c r="G41" i="89"/>
  <c r="H41" i="89"/>
  <c r="C28" i="90"/>
  <c r="E28" i="90"/>
  <c r="G28" i="90"/>
  <c r="H28" i="90"/>
  <c r="C57" i="93"/>
  <c r="E57" i="93"/>
  <c r="G57" i="93"/>
  <c r="H57" i="93"/>
  <c r="C51" i="89"/>
  <c r="E51" i="89"/>
  <c r="G51" i="89"/>
  <c r="H51" i="89"/>
  <c r="C30" i="90"/>
  <c r="E30" i="90"/>
  <c r="G30" i="90"/>
  <c r="H30" i="90"/>
  <c r="C45" i="93"/>
  <c r="E45" i="93"/>
  <c r="G45" i="93"/>
  <c r="H45" i="93"/>
  <c r="C48" i="89"/>
  <c r="E48" i="89"/>
  <c r="G48" i="89"/>
  <c r="H48" i="89"/>
  <c r="C40" i="90"/>
  <c r="E40" i="90"/>
  <c r="G40" i="90"/>
  <c r="H40" i="90"/>
  <c r="C40" i="93"/>
  <c r="E40" i="93"/>
  <c r="G40" i="93"/>
  <c r="H40" i="93"/>
  <c r="C25" i="89"/>
  <c r="E25" i="89"/>
  <c r="G25" i="89"/>
  <c r="H25" i="89"/>
  <c r="C29" i="90"/>
  <c r="E29" i="90"/>
  <c r="G29" i="90"/>
  <c r="H29" i="90"/>
  <c r="C40" i="89"/>
  <c r="E40" i="89"/>
  <c r="G40" i="89"/>
  <c r="H40" i="89"/>
  <c r="C33" i="90"/>
  <c r="E33" i="90"/>
  <c r="G33" i="90"/>
  <c r="H33" i="90"/>
  <c r="C66" i="93"/>
  <c r="E66" i="93"/>
  <c r="G66" i="93"/>
  <c r="H66" i="93"/>
  <c r="C53" i="89"/>
  <c r="E53" i="89"/>
  <c r="G53" i="89"/>
  <c r="H53" i="89"/>
  <c r="C41" i="90"/>
  <c r="E41" i="90"/>
  <c r="G41" i="90"/>
  <c r="H41" i="90"/>
  <c r="C44" i="93"/>
  <c r="E44" i="93"/>
  <c r="G44" i="93"/>
  <c r="H44" i="93"/>
  <c r="C44" i="89"/>
  <c r="E44" i="89"/>
  <c r="G44" i="89"/>
  <c r="H44" i="89"/>
  <c r="C39" i="90"/>
  <c r="E39" i="90"/>
  <c r="G39" i="90"/>
  <c r="H39" i="90"/>
  <c r="C61" i="93"/>
  <c r="E61" i="93"/>
  <c r="G61" i="93"/>
  <c r="H61" i="93"/>
  <c r="C46" i="89"/>
  <c r="E46" i="89"/>
  <c r="G46" i="89"/>
  <c r="H46" i="89"/>
  <c r="C45" i="90"/>
  <c r="E45" i="90"/>
  <c r="G45" i="90"/>
  <c r="H45" i="90"/>
  <c r="C51" i="93"/>
  <c r="E51" i="93"/>
  <c r="G51" i="93"/>
  <c r="H51" i="93"/>
  <c r="C52" i="89"/>
  <c r="E52" i="89"/>
  <c r="G52" i="89"/>
  <c r="H52" i="89"/>
  <c r="C47" i="90"/>
  <c r="E47" i="90"/>
  <c r="G47" i="90"/>
  <c r="H47" i="90"/>
  <c r="C42" i="93"/>
  <c r="E42" i="93"/>
  <c r="G42" i="93"/>
  <c r="H42" i="93"/>
  <c r="C49" i="89"/>
  <c r="E49" i="89"/>
  <c r="G49" i="89"/>
  <c r="H49" i="89"/>
  <c r="C48" i="90"/>
  <c r="E48" i="90"/>
  <c r="G48" i="90"/>
  <c r="H48" i="90"/>
  <c r="C46" i="93"/>
  <c r="E46" i="93"/>
  <c r="G46" i="93"/>
  <c r="H46" i="93"/>
  <c r="C54" i="89"/>
  <c r="E54" i="89"/>
  <c r="G54" i="89"/>
  <c r="H54" i="89"/>
  <c r="C50" i="90"/>
  <c r="E50" i="90"/>
  <c r="G50" i="90"/>
  <c r="H50" i="90"/>
  <c r="C36" i="93"/>
  <c r="E36" i="93"/>
  <c r="G36" i="93"/>
  <c r="H36" i="93"/>
  <c r="C24" i="91"/>
  <c r="E24" i="91"/>
  <c r="G24" i="91"/>
  <c r="H24" i="91"/>
  <c r="C26" i="94"/>
  <c r="E26" i="94"/>
  <c r="G26" i="94"/>
  <c r="H26" i="94"/>
  <c r="C43" i="89"/>
  <c r="E43" i="89"/>
  <c r="G43" i="89"/>
  <c r="H43" i="89"/>
  <c r="C55" i="90"/>
  <c r="E55" i="90"/>
  <c r="G55" i="90"/>
  <c r="H55" i="90"/>
  <c r="C55" i="93"/>
  <c r="E55" i="93"/>
  <c r="G55" i="93"/>
  <c r="H55" i="93"/>
  <c r="C50" i="89"/>
  <c r="E50" i="89"/>
  <c r="G50" i="89"/>
  <c r="H50" i="89"/>
  <c r="C52" i="90"/>
  <c r="E52" i="90"/>
  <c r="G52" i="90"/>
  <c r="H52" i="90"/>
  <c r="C60" i="93"/>
  <c r="E60" i="93"/>
  <c r="G60" i="93"/>
  <c r="H60" i="93"/>
  <c r="C55" i="89"/>
  <c r="E55" i="89"/>
  <c r="G55" i="89"/>
  <c r="H55" i="89"/>
  <c r="C51" i="90"/>
  <c r="E51" i="90"/>
  <c r="G51" i="90"/>
  <c r="H51" i="90"/>
  <c r="C47" i="93"/>
  <c r="E47" i="93"/>
  <c r="G47" i="93"/>
  <c r="H47" i="93"/>
  <c r="C36" i="89"/>
  <c r="E36" i="89"/>
  <c r="G36" i="89"/>
  <c r="H36" i="89"/>
  <c r="C43" i="93"/>
  <c r="E43" i="93"/>
  <c r="G43" i="93"/>
  <c r="H43" i="93"/>
  <c r="C39" i="89"/>
  <c r="E39" i="89"/>
  <c r="G39" i="89"/>
  <c r="H39" i="89"/>
  <c r="C57" i="90"/>
  <c r="E57" i="90"/>
  <c r="G57" i="90"/>
  <c r="H57" i="90"/>
  <c r="C59" i="93"/>
  <c r="E59" i="93"/>
  <c r="G59" i="93"/>
  <c r="H59" i="93"/>
  <c r="C57" i="89"/>
  <c r="E57" i="89"/>
  <c r="G57" i="89"/>
  <c r="H57" i="89"/>
  <c r="C43" i="90"/>
  <c r="E43" i="90"/>
  <c r="G43" i="90"/>
  <c r="H43" i="90"/>
  <c r="C65" i="93"/>
  <c r="E65" i="93"/>
  <c r="G65" i="93"/>
  <c r="H65" i="93"/>
  <c r="C21" i="93"/>
  <c r="E21" i="93"/>
  <c r="G21" i="93"/>
  <c r="H21" i="93"/>
  <c r="C19" i="92"/>
  <c r="E19" i="92"/>
  <c r="G19" i="92"/>
  <c r="H19" i="92"/>
  <c r="C53" i="93"/>
  <c r="E53" i="93"/>
  <c r="G53" i="93"/>
  <c r="H53" i="93"/>
  <c r="C19" i="97"/>
  <c r="E19" i="97"/>
  <c r="G19" i="97"/>
  <c r="H19" i="97"/>
  <c r="C58" i="89"/>
  <c r="E58" i="89"/>
  <c r="G58" i="89"/>
  <c r="H58" i="89"/>
  <c r="C31" i="93"/>
  <c r="E31" i="93"/>
  <c r="G31" i="93"/>
  <c r="H31" i="93"/>
  <c r="C59" i="89"/>
  <c r="E59" i="89"/>
  <c r="G59" i="89"/>
  <c r="H59" i="89"/>
  <c r="C56" i="90"/>
  <c r="E56" i="90"/>
  <c r="G56" i="90"/>
  <c r="H56" i="90"/>
  <c r="C62" i="93"/>
  <c r="E62" i="93"/>
  <c r="G62" i="93"/>
  <c r="H62" i="93"/>
  <c r="C20" i="92"/>
  <c r="E20" i="92"/>
  <c r="G20" i="92"/>
  <c r="H20" i="92"/>
  <c r="C63" i="93"/>
  <c r="E63" i="93"/>
  <c r="G63" i="93"/>
  <c r="H63" i="93"/>
  <c r="C20" i="97"/>
  <c r="E20" i="97"/>
  <c r="G20" i="97"/>
  <c r="H20" i="97"/>
  <c r="C28" i="92"/>
  <c r="E28" i="92"/>
  <c r="G28" i="92"/>
  <c r="H28" i="92"/>
  <c r="C67" i="93"/>
  <c r="E67" i="93"/>
  <c r="G67" i="93"/>
  <c r="H67" i="93"/>
  <c r="C27" i="97"/>
  <c r="E27" i="97"/>
  <c r="G27" i="97"/>
  <c r="H27" i="97"/>
  <c r="C52" i="93"/>
  <c r="E52" i="93"/>
  <c r="G52" i="93"/>
  <c r="H52" i="93"/>
  <c r="C31" i="97"/>
  <c r="E31" i="97"/>
  <c r="G31" i="97"/>
  <c r="H31" i="97"/>
  <c r="C29" i="92"/>
  <c r="E29" i="92"/>
  <c r="G29" i="92"/>
  <c r="H29" i="92"/>
  <c r="C69" i="93"/>
  <c r="E69" i="93"/>
  <c r="G69" i="93"/>
  <c r="H69" i="93"/>
  <c r="C28" i="97"/>
  <c r="E28" i="97"/>
  <c r="G28" i="97"/>
  <c r="H28" i="97"/>
  <c r="C56" i="89"/>
  <c r="E56" i="89"/>
  <c r="G56" i="89"/>
  <c r="H56" i="89"/>
  <c r="C54" i="90"/>
  <c r="E54" i="90"/>
  <c r="G54" i="90"/>
  <c r="H54" i="90"/>
  <c r="C50" i="93"/>
  <c r="E50" i="93"/>
  <c r="G50" i="93"/>
  <c r="H50" i="93"/>
  <c r="C22" i="92"/>
  <c r="E22" i="92"/>
  <c r="G22" i="92"/>
  <c r="H22" i="92"/>
  <c r="C68" i="93"/>
  <c r="E68" i="93"/>
  <c r="G68" i="93"/>
  <c r="H68" i="93"/>
  <c r="C17" i="92"/>
  <c r="E17" i="92"/>
  <c r="G17" i="92"/>
  <c r="H17" i="92"/>
  <c r="C17" i="97"/>
  <c r="E17" i="97"/>
  <c r="G17" i="97"/>
  <c r="H17" i="97"/>
  <c r="C18" i="92"/>
  <c r="E18" i="92"/>
  <c r="G18" i="92"/>
  <c r="H18" i="92"/>
  <c r="C18" i="97"/>
  <c r="E18" i="97"/>
  <c r="G18" i="97"/>
  <c r="H18" i="97"/>
  <c r="C21" i="92"/>
  <c r="E21" i="92"/>
  <c r="G21" i="92"/>
  <c r="H21" i="92"/>
  <c r="C21" i="97"/>
  <c r="E21" i="97"/>
  <c r="G21" i="97"/>
  <c r="H21" i="97"/>
  <c r="C23" i="92"/>
  <c r="E23" i="92"/>
  <c r="G23" i="92"/>
  <c r="H23" i="92"/>
  <c r="C22" i="97"/>
  <c r="E22" i="97"/>
  <c r="G22" i="97"/>
  <c r="H22" i="97"/>
  <c r="C24" i="92"/>
  <c r="E24" i="92"/>
  <c r="G24" i="92"/>
  <c r="H24" i="92"/>
  <c r="C23" i="97"/>
  <c r="E23" i="97"/>
  <c r="G23" i="97"/>
  <c r="H23" i="97"/>
  <c r="C25" i="92"/>
  <c r="E25" i="92"/>
  <c r="G25" i="92"/>
  <c r="H25" i="92"/>
  <c r="C24" i="97"/>
  <c r="E24" i="97"/>
  <c r="G24" i="97"/>
  <c r="H24" i="97"/>
  <c r="C26" i="92"/>
  <c r="E26" i="92"/>
  <c r="G26" i="92"/>
  <c r="H26" i="92"/>
  <c r="C25" i="97"/>
  <c r="E25" i="97"/>
  <c r="G25" i="97"/>
  <c r="H25" i="97"/>
  <c r="C27" i="92"/>
  <c r="E27" i="92"/>
  <c r="G27" i="92"/>
  <c r="H27" i="92"/>
  <c r="C26" i="97"/>
  <c r="E26" i="97"/>
  <c r="G26" i="97"/>
  <c r="H26" i="97"/>
  <c r="C54" i="93"/>
  <c r="E54" i="93"/>
  <c r="G54" i="93"/>
  <c r="H54" i="93"/>
  <c r="C58" i="93"/>
  <c r="E58" i="93"/>
  <c r="G58" i="93"/>
  <c r="H58" i="93"/>
  <c r="C64" i="93"/>
  <c r="E64" i="93"/>
  <c r="G64" i="93"/>
  <c r="H64" i="93"/>
  <c r="C17" i="96"/>
  <c r="E17" i="96"/>
  <c r="G17" i="96"/>
  <c r="H17" i="96"/>
  <c r="C18" i="96"/>
  <c r="E18" i="96"/>
  <c r="G18" i="96"/>
  <c r="H18" i="96"/>
  <c r="C19" i="96"/>
  <c r="E19" i="96"/>
  <c r="G19" i="96"/>
  <c r="H19" i="96"/>
  <c r="C20" i="96"/>
  <c r="E20" i="96"/>
  <c r="G20" i="96"/>
  <c r="H20" i="96"/>
  <c r="C21" i="96"/>
  <c r="E21" i="96"/>
  <c r="G21" i="96"/>
  <c r="H21" i="96"/>
  <c r="C22" i="96"/>
  <c r="E22" i="96"/>
  <c r="G22" i="96"/>
  <c r="H22" i="96"/>
  <c r="C23" i="96"/>
  <c r="E23" i="96"/>
  <c r="G23" i="96"/>
  <c r="H23" i="96"/>
  <c r="C24" i="96"/>
  <c r="E24" i="96"/>
  <c r="G24" i="96"/>
  <c r="H24" i="96"/>
  <c r="C25" i="96"/>
  <c r="E25" i="96"/>
  <c r="G25" i="96"/>
  <c r="H25" i="96"/>
  <c r="C26" i="96"/>
  <c r="E26" i="96"/>
  <c r="G26" i="96"/>
  <c r="H26" i="96"/>
  <c r="C27" i="96"/>
  <c r="E27" i="96"/>
  <c r="G27" i="96"/>
  <c r="H27" i="96"/>
  <c r="C28" i="96"/>
  <c r="E28" i="96"/>
  <c r="G28" i="96"/>
  <c r="H28" i="96"/>
  <c r="C29" i="96"/>
  <c r="E29" i="96"/>
  <c r="G29" i="96"/>
  <c r="H29" i="96"/>
  <c r="C30" i="96"/>
  <c r="E30" i="96"/>
  <c r="G30" i="96"/>
  <c r="H30" i="96"/>
  <c r="C31" i="96"/>
  <c r="E31" i="96"/>
  <c r="G31" i="96"/>
  <c r="H31" i="96"/>
  <c r="C32" i="96"/>
  <c r="E32" i="96"/>
  <c r="G32" i="96"/>
  <c r="H32" i="96"/>
  <c r="C33" i="96"/>
  <c r="E33" i="96"/>
  <c r="G33" i="96"/>
  <c r="H33" i="96"/>
  <c r="C34" i="96"/>
  <c r="E34" i="96"/>
  <c r="G34" i="96"/>
  <c r="H34" i="96"/>
  <c r="C35" i="96"/>
  <c r="E35" i="96"/>
  <c r="G35" i="96"/>
  <c r="H35" i="96"/>
  <c r="C36" i="96"/>
  <c r="E36" i="96"/>
  <c r="G36" i="96"/>
  <c r="H36" i="96"/>
  <c r="C37" i="96"/>
  <c r="E37" i="96"/>
  <c r="G37" i="96"/>
  <c r="H37" i="96"/>
  <c r="C38" i="96"/>
  <c r="E38" i="96"/>
  <c r="G38" i="96"/>
  <c r="H38" i="96"/>
  <c r="C39" i="96"/>
  <c r="E39" i="96"/>
  <c r="G39" i="96"/>
  <c r="H39" i="96"/>
  <c r="C40" i="96"/>
  <c r="E40" i="96"/>
  <c r="G40" i="96"/>
  <c r="H40" i="96"/>
  <c r="C41" i="96"/>
  <c r="E41" i="96"/>
  <c r="G41" i="96"/>
  <c r="H41" i="96"/>
  <c r="C42" i="96"/>
  <c r="E42" i="96"/>
  <c r="G42" i="96"/>
  <c r="H42" i="96"/>
  <c r="C43" i="96"/>
  <c r="E43" i="96"/>
  <c r="G43" i="96"/>
  <c r="H43" i="96"/>
  <c r="C44" i="96"/>
  <c r="E44" i="96"/>
  <c r="G44" i="96"/>
  <c r="H44" i="96"/>
  <c r="C45" i="96"/>
  <c r="E45" i="96"/>
  <c r="G45" i="96"/>
  <c r="H45" i="96"/>
  <c r="C46" i="96"/>
  <c r="E46" i="96"/>
  <c r="G46" i="96"/>
  <c r="H46" i="96"/>
  <c r="C47" i="96"/>
  <c r="E47" i="96"/>
  <c r="G47" i="96"/>
  <c r="H47" i="96"/>
  <c r="C48" i="96"/>
  <c r="E48" i="96"/>
  <c r="G48" i="96"/>
  <c r="H48" i="96"/>
  <c r="C49" i="96"/>
  <c r="E49" i="96"/>
  <c r="G49" i="96"/>
  <c r="H49" i="96"/>
  <c r="C50" i="96"/>
  <c r="E50" i="96"/>
  <c r="G50" i="96"/>
  <c r="H50" i="96"/>
  <c r="C51" i="96"/>
  <c r="E51" i="96"/>
  <c r="G51" i="96"/>
  <c r="H51" i="96"/>
  <c r="C52" i="96"/>
  <c r="E52" i="96"/>
  <c r="G52" i="96"/>
  <c r="H52" i="96"/>
  <c r="C53" i="96"/>
  <c r="E53" i="96"/>
  <c r="G53" i="96"/>
  <c r="H53" i="96"/>
  <c r="C54" i="96"/>
  <c r="E54" i="96"/>
  <c r="G54" i="96"/>
  <c r="H54" i="96"/>
  <c r="C55" i="96"/>
  <c r="E55" i="96"/>
  <c r="G55" i="96"/>
  <c r="H55" i="96"/>
  <c r="C56" i="96"/>
  <c r="E56" i="96"/>
  <c r="G56" i="96"/>
  <c r="H56" i="96"/>
  <c r="C57" i="96"/>
  <c r="E57" i="96"/>
  <c r="G57" i="96"/>
  <c r="H57" i="96"/>
  <c r="C58" i="96"/>
  <c r="E58" i="96"/>
  <c r="G58" i="96"/>
  <c r="H58" i="96"/>
  <c r="C59" i="96"/>
  <c r="E59" i="96"/>
  <c r="G59" i="96"/>
  <c r="H59" i="96"/>
  <c r="C60" i="96"/>
  <c r="E60" i="96"/>
  <c r="G60" i="96"/>
  <c r="H60" i="96"/>
  <c r="C61" i="96"/>
  <c r="E61" i="96"/>
  <c r="G61" i="96"/>
  <c r="H61" i="96"/>
  <c r="C62" i="96"/>
  <c r="E62" i="96"/>
  <c r="G62" i="96"/>
  <c r="H62" i="96"/>
  <c r="C63" i="96"/>
  <c r="E63" i="96"/>
  <c r="G63" i="96"/>
  <c r="H63" i="96"/>
  <c r="C64" i="96"/>
  <c r="E64" i="96"/>
  <c r="G64" i="96"/>
  <c r="H64" i="96"/>
  <c r="C17" i="4"/>
  <c r="E17" i="4"/>
  <c r="G17" i="4"/>
  <c r="H17" i="4"/>
  <c r="C20" i="85"/>
  <c r="E20" i="85"/>
  <c r="G20" i="85"/>
  <c r="H20" i="85"/>
  <c r="C20" i="87"/>
  <c r="E20" i="87"/>
  <c r="G20" i="87"/>
  <c r="H20" i="87"/>
  <c r="C17" i="88"/>
  <c r="E17" i="88"/>
  <c r="G17" i="88"/>
  <c r="H17" i="88"/>
  <c r="C17" i="94"/>
  <c r="E17" i="94"/>
  <c r="G17" i="94"/>
  <c r="H17" i="94"/>
  <c r="E6" i="1"/>
  <c r="D8" i="71"/>
  <c r="E7" i="1"/>
  <c r="D9" i="71"/>
  <c r="E9" i="1"/>
  <c r="D11" i="71"/>
  <c r="E11" i="1"/>
  <c r="D13" i="71"/>
  <c r="E10" i="1"/>
  <c r="D12" i="71"/>
  <c r="E14" i="1"/>
  <c r="D16" i="71"/>
  <c r="E12" i="1"/>
  <c r="D14" i="71"/>
  <c r="E15" i="1"/>
  <c r="D17" i="71"/>
  <c r="E16" i="1"/>
  <c r="D18" i="71"/>
  <c r="E13" i="1"/>
  <c r="D15" i="71"/>
  <c r="E17" i="1"/>
  <c r="D19" i="71"/>
  <c r="E18" i="1"/>
  <c r="D20" i="71"/>
  <c r="E19" i="1"/>
  <c r="D21" i="71"/>
  <c r="E20" i="1"/>
  <c r="D22" i="71"/>
  <c r="E21" i="1"/>
  <c r="D23" i="71"/>
  <c r="E22" i="1"/>
  <c r="D24" i="71"/>
  <c r="E23" i="1"/>
  <c r="D25" i="71"/>
  <c r="E24" i="1"/>
  <c r="D26" i="71"/>
  <c r="E25" i="1"/>
  <c r="D27" i="71"/>
  <c r="E26" i="1"/>
  <c r="D28" i="71"/>
  <c r="E27" i="1"/>
  <c r="D29" i="71"/>
  <c r="E28" i="1"/>
  <c r="D30" i="71"/>
  <c r="E29" i="1"/>
  <c r="D31" i="71"/>
  <c r="E30" i="1"/>
  <c r="D32" i="71"/>
  <c r="E31" i="1"/>
  <c r="D33" i="71"/>
  <c r="E32" i="1"/>
  <c r="D34" i="71"/>
  <c r="E33" i="1"/>
  <c r="D35" i="71"/>
  <c r="E34" i="1"/>
  <c r="D36" i="71"/>
  <c r="E35" i="1"/>
  <c r="D37" i="71"/>
  <c r="E36" i="1"/>
  <c r="D38" i="71"/>
  <c r="E37" i="1"/>
  <c r="D39" i="71"/>
  <c r="E38" i="1"/>
  <c r="D40" i="71"/>
  <c r="E39" i="1"/>
  <c r="D41" i="71"/>
  <c r="E40" i="1"/>
  <c r="D42" i="71"/>
  <c r="E41" i="1"/>
  <c r="D43" i="71"/>
  <c r="E42" i="1"/>
  <c r="D44" i="71"/>
  <c r="E43" i="1"/>
  <c r="D45" i="71"/>
  <c r="E44" i="1"/>
  <c r="D46" i="71"/>
  <c r="E45" i="1"/>
  <c r="D47" i="71"/>
  <c r="E46" i="1"/>
  <c r="D48" i="71"/>
  <c r="E47" i="1"/>
  <c r="D49" i="71"/>
  <c r="E48" i="1"/>
  <c r="D50" i="71"/>
  <c r="E49" i="1"/>
  <c r="D51" i="71"/>
  <c r="E50" i="1"/>
  <c r="D52" i="71"/>
  <c r="E51" i="1"/>
  <c r="D53" i="71"/>
  <c r="E52" i="1"/>
  <c r="D54" i="71"/>
  <c r="E53" i="1"/>
  <c r="D55" i="71"/>
  <c r="E54" i="1"/>
  <c r="D56" i="71"/>
  <c r="E55" i="1"/>
  <c r="D57" i="71"/>
  <c r="E56" i="1"/>
  <c r="D58" i="71"/>
  <c r="E57" i="1"/>
  <c r="D59" i="71"/>
  <c r="E58" i="1"/>
  <c r="D60" i="71"/>
  <c r="E59" i="1"/>
  <c r="D61" i="71"/>
  <c r="E60" i="1"/>
  <c r="D62" i="71"/>
  <c r="E61" i="1"/>
  <c r="D63" i="71"/>
  <c r="E62" i="1"/>
  <c r="D64" i="71"/>
  <c r="E63" i="1"/>
  <c r="D65" i="71"/>
  <c r="E64" i="1"/>
  <c r="D66" i="71"/>
  <c r="E65" i="1"/>
  <c r="D67" i="71"/>
  <c r="E66" i="1"/>
  <c r="D68" i="71"/>
  <c r="E67" i="1"/>
  <c r="D69" i="71"/>
  <c r="E68" i="1"/>
  <c r="D70" i="71"/>
  <c r="E69" i="1"/>
  <c r="D71" i="71"/>
  <c r="E70" i="1"/>
  <c r="D72" i="71"/>
  <c r="E71" i="1"/>
  <c r="D73" i="71"/>
  <c r="E72" i="1"/>
  <c r="D74" i="71"/>
  <c r="E73" i="1"/>
  <c r="D75" i="71"/>
  <c r="E74" i="1"/>
  <c r="D76" i="71"/>
  <c r="E75" i="1"/>
  <c r="D77" i="71"/>
  <c r="E76" i="1"/>
  <c r="D78" i="71"/>
  <c r="E77" i="1"/>
  <c r="D79" i="71"/>
  <c r="E78" i="1"/>
  <c r="D80" i="71"/>
  <c r="E79" i="1"/>
  <c r="D81" i="71"/>
  <c r="E80" i="1"/>
  <c r="E81" i="1"/>
  <c r="D82" i="71"/>
  <c r="E87" i="1"/>
  <c r="D83" i="71"/>
  <c r="E82" i="1"/>
  <c r="E85" i="1"/>
  <c r="D84" i="71"/>
  <c r="E83" i="1"/>
  <c r="E104" i="1"/>
  <c r="D85" i="71"/>
  <c r="E84" i="1"/>
  <c r="E90" i="1"/>
  <c r="D86" i="71"/>
  <c r="E96" i="1"/>
  <c r="D87" i="71"/>
  <c r="E86" i="1"/>
  <c r="E105" i="1"/>
  <c r="D88" i="71"/>
  <c r="D89" i="71"/>
  <c r="E88" i="1"/>
  <c r="E106" i="1"/>
  <c r="D90" i="71"/>
  <c r="E89" i="1"/>
  <c r="E112" i="1"/>
  <c r="D91" i="71"/>
  <c r="E99" i="1"/>
  <c r="D92" i="71"/>
  <c r="E91" i="1"/>
  <c r="D93" i="71"/>
  <c r="E92" i="1"/>
  <c r="E97" i="1"/>
  <c r="D94" i="71"/>
  <c r="E93" i="1"/>
  <c r="E110" i="1"/>
  <c r="D95" i="71"/>
  <c r="E94" i="1"/>
  <c r="E102" i="1"/>
  <c r="D96" i="71"/>
  <c r="E95" i="1"/>
  <c r="E103" i="1"/>
  <c r="D97" i="71"/>
  <c r="E111" i="1"/>
  <c r="D98" i="71"/>
  <c r="E107" i="1"/>
  <c r="D99" i="71"/>
  <c r="E98" i="1"/>
  <c r="E108" i="1"/>
  <c r="D100" i="71"/>
  <c r="D101" i="71"/>
  <c r="E100" i="1"/>
  <c r="D102" i="71"/>
  <c r="E101" i="1"/>
  <c r="D103" i="71"/>
  <c r="E125" i="1"/>
  <c r="D104" i="71"/>
  <c r="E109" i="1"/>
  <c r="D105" i="71"/>
  <c r="D106" i="71"/>
  <c r="E122" i="1"/>
  <c r="D107" i="71"/>
  <c r="E126" i="1"/>
  <c r="D108" i="71"/>
  <c r="E120" i="1"/>
  <c r="D109" i="71"/>
  <c r="D110" i="71"/>
  <c r="D111" i="71"/>
  <c r="E118" i="1"/>
  <c r="D112" i="71"/>
  <c r="D113" i="71"/>
  <c r="E121" i="1"/>
  <c r="D114" i="71"/>
  <c r="E113" i="1"/>
  <c r="E116" i="1"/>
  <c r="D115" i="71"/>
  <c r="E114" i="1"/>
  <c r="E119" i="1"/>
  <c r="D116" i="71"/>
  <c r="E115" i="1"/>
  <c r="E127" i="1"/>
  <c r="D117" i="71"/>
  <c r="E124" i="1"/>
  <c r="D118" i="71"/>
  <c r="E117" i="1"/>
  <c r="D119" i="71"/>
  <c r="E123" i="1"/>
  <c r="D120" i="71"/>
  <c r="D121" i="71"/>
  <c r="D122" i="71"/>
  <c r="D123" i="71"/>
  <c r="D124" i="71"/>
  <c r="D125" i="71"/>
  <c r="D126" i="71"/>
  <c r="D127" i="71"/>
  <c r="D128" i="71"/>
  <c r="D129" i="71"/>
  <c r="C29" i="97"/>
  <c r="E29" i="97"/>
  <c r="G29" i="97"/>
  <c r="H29" i="97"/>
  <c r="D130" i="71"/>
  <c r="C30" i="97"/>
  <c r="E30" i="97"/>
  <c r="G30" i="97"/>
  <c r="H30" i="97"/>
  <c r="D131" i="71"/>
  <c r="E8" i="1"/>
  <c r="D10" i="71"/>
  <c r="E10" i="71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M7" i="71"/>
  <c r="L10" i="71"/>
  <c r="L9" i="71"/>
  <c r="L11" i="71"/>
  <c r="L22" i="71"/>
  <c r="L16" i="71"/>
  <c r="L13" i="71"/>
  <c r="L14" i="71"/>
  <c r="L18" i="71"/>
  <c r="L12" i="71"/>
  <c r="L17" i="71"/>
  <c r="L19" i="71"/>
  <c r="L23" i="71"/>
  <c r="L25" i="71"/>
  <c r="L33" i="71"/>
  <c r="L30" i="71"/>
  <c r="L20" i="71"/>
  <c r="L31" i="71"/>
  <c r="L26" i="71"/>
  <c r="L28" i="71"/>
  <c r="L21" i="71"/>
  <c r="L29" i="71"/>
  <c r="L55" i="71"/>
  <c r="L34" i="71"/>
  <c r="L27" i="71"/>
  <c r="L40" i="71"/>
  <c r="L35" i="71"/>
  <c r="L38" i="71"/>
  <c r="L15" i="71"/>
  <c r="L52" i="71"/>
  <c r="L53" i="71"/>
  <c r="L51" i="71"/>
  <c r="L44" i="71"/>
  <c r="L58" i="71"/>
  <c r="L42" i="71"/>
  <c r="L36" i="71"/>
  <c r="L37" i="71"/>
  <c r="L60" i="71"/>
  <c r="L47" i="71"/>
  <c r="L24" i="71"/>
  <c r="L43" i="71"/>
  <c r="L56" i="71"/>
  <c r="L49" i="71"/>
  <c r="L41" i="71"/>
  <c r="L45" i="71"/>
  <c r="L32" i="71"/>
  <c r="L54" i="71"/>
  <c r="L46" i="71"/>
  <c r="L39" i="71"/>
  <c r="L48" i="71"/>
  <c r="L50" i="71"/>
  <c r="L57" i="71"/>
  <c r="L59" i="71"/>
  <c r="L7" i="71"/>
  <c r="J7" i="71"/>
  <c r="C27" i="4"/>
  <c r="E27" i="4"/>
  <c r="G27" i="4"/>
  <c r="H27" i="4"/>
  <c r="C59" i="90"/>
  <c r="E59" i="90"/>
  <c r="G59" i="90"/>
  <c r="H59" i="90"/>
  <c r="C58" i="90"/>
  <c r="E58" i="90"/>
  <c r="G58" i="90"/>
  <c r="H58" i="90"/>
  <c r="I10" i="71"/>
  <c r="I9" i="71"/>
  <c r="I11" i="71"/>
  <c r="I22" i="71"/>
  <c r="I16" i="71"/>
  <c r="I13" i="71"/>
  <c r="I14" i="71"/>
  <c r="I18" i="71"/>
  <c r="I12" i="71"/>
  <c r="I17" i="71"/>
  <c r="I19" i="71"/>
  <c r="I23" i="71"/>
  <c r="I25" i="71"/>
  <c r="I33" i="71"/>
  <c r="I30" i="71"/>
  <c r="I20" i="71"/>
  <c r="I31" i="71"/>
  <c r="I26" i="71"/>
  <c r="I28" i="71"/>
  <c r="I21" i="71"/>
  <c r="I29" i="71"/>
  <c r="I55" i="71"/>
  <c r="I34" i="71"/>
  <c r="I27" i="71"/>
  <c r="I40" i="71"/>
  <c r="I35" i="71"/>
  <c r="I38" i="71"/>
  <c r="I15" i="71"/>
  <c r="I52" i="71"/>
  <c r="I53" i="71"/>
  <c r="I51" i="71"/>
  <c r="I44" i="71"/>
  <c r="I58" i="71"/>
  <c r="I42" i="71"/>
  <c r="I36" i="71"/>
  <c r="I37" i="71"/>
  <c r="I60" i="71"/>
  <c r="I47" i="71"/>
  <c r="I24" i="71"/>
  <c r="I43" i="71"/>
  <c r="I56" i="71"/>
  <c r="I49" i="71"/>
  <c r="I41" i="71"/>
  <c r="I45" i="71"/>
  <c r="I32" i="71"/>
  <c r="I54" i="71"/>
  <c r="I46" i="71"/>
  <c r="I39" i="71"/>
  <c r="I48" i="71"/>
  <c r="I50" i="71"/>
  <c r="I57" i="71"/>
  <c r="I59" i="71"/>
  <c r="I7" i="71"/>
  <c r="H7" i="71"/>
  <c r="G10" i="71"/>
  <c r="G11" i="71"/>
  <c r="G22" i="71"/>
  <c r="G16" i="71"/>
  <c r="G9" i="71"/>
  <c r="G13" i="71"/>
  <c r="G14" i="71"/>
  <c r="G18" i="71"/>
  <c r="G12" i="71"/>
  <c r="G7" i="71"/>
  <c r="G59" i="71"/>
  <c r="G57" i="71"/>
  <c r="G50" i="71"/>
  <c r="G48" i="71"/>
  <c r="G39" i="71"/>
  <c r="G46" i="71"/>
  <c r="G54" i="71"/>
  <c r="G32" i="71"/>
  <c r="G45" i="71"/>
  <c r="G41" i="71"/>
  <c r="G49" i="71"/>
  <c r="G56" i="71"/>
  <c r="G43" i="71"/>
  <c r="G24" i="71"/>
  <c r="G47" i="71"/>
  <c r="G60" i="71"/>
  <c r="G37" i="71"/>
  <c r="G36" i="71"/>
  <c r="G42" i="71"/>
  <c r="G58" i="71"/>
  <c r="G44" i="71"/>
  <c r="G51" i="71"/>
  <c r="G53" i="71"/>
  <c r="G52" i="71"/>
  <c r="G15" i="71"/>
  <c r="G38" i="71"/>
  <c r="G35" i="71"/>
  <c r="G40" i="71"/>
  <c r="G27" i="71"/>
  <c r="G34" i="71"/>
  <c r="G55" i="71"/>
  <c r="G29" i="71"/>
  <c r="G21" i="71"/>
  <c r="G28" i="71"/>
  <c r="G26" i="71"/>
  <c r="G31" i="71"/>
  <c r="G20" i="71"/>
  <c r="G30" i="71"/>
  <c r="G33" i="71"/>
  <c r="G25" i="71"/>
  <c r="G23" i="71"/>
  <c r="G19" i="71"/>
  <c r="G17" i="71"/>
  <c r="C26" i="88"/>
  <c r="E26" i="88"/>
  <c r="G26" i="88"/>
  <c r="H26" i="88"/>
  <c r="C25" i="88"/>
  <c r="E25" i="88"/>
  <c r="G25" i="88"/>
  <c r="H25" i="88"/>
  <c r="C24" i="88"/>
  <c r="E24" i="88"/>
  <c r="G24" i="88"/>
  <c r="H24" i="88"/>
  <c r="C23" i="88"/>
  <c r="E23" i="88"/>
  <c r="G23" i="88"/>
  <c r="H23" i="88"/>
  <c r="C22" i="88"/>
  <c r="E22" i="88"/>
  <c r="G22" i="88"/>
  <c r="H22" i="88"/>
  <c r="C26" i="87"/>
  <c r="E26" i="87"/>
  <c r="G26" i="87"/>
  <c r="H26" i="87"/>
  <c r="C25" i="87"/>
  <c r="E25" i="87"/>
  <c r="G25" i="87"/>
  <c r="H25" i="87"/>
  <c r="C24" i="87"/>
  <c r="E24" i="87"/>
  <c r="G24" i="87"/>
  <c r="H24" i="87"/>
  <c r="C23" i="87"/>
  <c r="E23" i="87"/>
  <c r="G23" i="87"/>
  <c r="H23" i="87"/>
  <c r="C22" i="87"/>
  <c r="E22" i="87"/>
  <c r="G22" i="87"/>
  <c r="H22" i="87"/>
  <c r="F7" i="71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E17" i="71"/>
  <c r="E19" i="71"/>
  <c r="E23" i="71"/>
  <c r="E25" i="71"/>
  <c r="E33" i="71"/>
  <c r="E30" i="71"/>
  <c r="E20" i="71"/>
  <c r="E31" i="71"/>
  <c r="E26" i="71"/>
  <c r="E28" i="71"/>
  <c r="E21" i="71"/>
  <c r="E29" i="71"/>
  <c r="E55" i="71"/>
  <c r="E34" i="71"/>
  <c r="E27" i="71"/>
  <c r="E40" i="71"/>
  <c r="E35" i="71"/>
  <c r="E38" i="71"/>
  <c r="E15" i="71"/>
  <c r="E52" i="71"/>
  <c r="E53" i="71"/>
  <c r="E51" i="71"/>
  <c r="E44" i="71"/>
  <c r="E58" i="71"/>
  <c r="E42" i="71"/>
  <c r="E36" i="71"/>
  <c r="E37" i="71"/>
  <c r="E60" i="71"/>
  <c r="E47" i="71"/>
  <c r="E24" i="71"/>
  <c r="E43" i="71"/>
  <c r="E56" i="71"/>
  <c r="E49" i="71"/>
  <c r="E41" i="71"/>
  <c r="E45" i="71"/>
  <c r="E32" i="71"/>
  <c r="E54" i="71"/>
  <c r="E46" i="71"/>
  <c r="E39" i="71"/>
  <c r="E48" i="71"/>
  <c r="E50" i="71"/>
  <c r="E57" i="71"/>
  <c r="E59" i="71"/>
  <c r="E14" i="71"/>
  <c r="E22" i="71"/>
  <c r="E12" i="71"/>
  <c r="E18" i="71"/>
  <c r="E13" i="71"/>
  <c r="E9" i="71"/>
  <c r="E11" i="71"/>
  <c r="E16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</calcChain>
</file>

<file path=xl/sharedStrings.xml><?xml version="1.0" encoding="utf-8"?>
<sst xmlns="http://schemas.openxmlformats.org/spreadsheetml/2006/main" count="1550" uniqueCount="236">
  <si>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</si>
  <si>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</si>
  <si>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</si>
  <si>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</si>
  <si>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</si>
  <si>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</si>
  <si>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</si>
  <si>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</si>
  <si>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</si>
  <si>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</si>
  <si>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</si>
  <si>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</si>
  <si>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</si>
  <si>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</si>
  <si>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</si>
  <si>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</si>
  <si>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</si>
  <si>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</si>
  <si>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</si>
  <si>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</si>
  <si>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</si>
  <si>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</si>
  <si>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</si>
  <si>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</si>
  <si>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</si>
  <si>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</si>
  <si>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</si>
  <si>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</si>
  <si>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</si>
  <si>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</si>
  <si>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</si>
  <si>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</si>
  <si>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</si>
  <si>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</si>
  <si>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</si>
  <si>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</si>
  <si>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</si>
  <si>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</si>
  <si>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</si>
  <si>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</si>
  <si>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</si>
  <si>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</si>
  <si>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2018 RPA RANKINGS</t>
  </si>
  <si>
    <t>Female</t>
  </si>
  <si>
    <t>MT SIAMA</t>
  </si>
  <si>
    <t>U18</t>
  </si>
  <si>
    <t>AGENDA</t>
  </si>
  <si>
    <t>U20</t>
  </si>
  <si>
    <t>MSLM</t>
  </si>
  <si>
    <t>BA</t>
  </si>
  <si>
    <t>Canada Cup</t>
  </si>
  <si>
    <t>2019 FO Park &amp; Pipe RPA Rankings</t>
  </si>
  <si>
    <t>M</t>
  </si>
  <si>
    <t>STORMGAARD Christian</t>
  </si>
  <si>
    <t>EVANS Rylan</t>
  </si>
  <si>
    <t>OLDHAM Bruce</t>
  </si>
  <si>
    <t>MACLEAN Spencer</t>
  </si>
  <si>
    <t>GROSS Jesse</t>
  </si>
  <si>
    <t>PRITCHARD Jack</t>
  </si>
  <si>
    <t>WILLMOTT Brayden</t>
  </si>
  <si>
    <t>FOSSUM William</t>
  </si>
  <si>
    <t>U22</t>
  </si>
  <si>
    <t>MONTEITH Robbie</t>
  </si>
  <si>
    <t>BELANGER Scott</t>
  </si>
  <si>
    <t>u18</t>
  </si>
  <si>
    <t>U16</t>
  </si>
  <si>
    <t>Waterville New Hampshire</t>
  </si>
  <si>
    <t>Waterville Rev Tour NorAm</t>
  </si>
  <si>
    <t>DRAPER Mark</t>
  </si>
  <si>
    <t>Waterville RevTour NorAm</t>
  </si>
  <si>
    <t>Waterville</t>
  </si>
  <si>
    <t>Muskoka Ski Club</t>
  </si>
  <si>
    <t>BEATTY Charlie</t>
  </si>
  <si>
    <t>MCEWEN Thomas</t>
  </si>
  <si>
    <t>U12</t>
  </si>
  <si>
    <t>U14</t>
  </si>
  <si>
    <t>KOCH Tyler</t>
  </si>
  <si>
    <t>DARNLEY Caleb</t>
  </si>
  <si>
    <t>SELBY Connor</t>
  </si>
  <si>
    <t>RYCZKO Carter</t>
  </si>
  <si>
    <t>FORTUNE</t>
  </si>
  <si>
    <t>MALLON Finnegan</t>
  </si>
  <si>
    <t>HEMPHILL James</t>
  </si>
  <si>
    <t>LEPINE Matthew</t>
  </si>
  <si>
    <t>MOORE Maxwell</t>
  </si>
  <si>
    <t>PELLEGRINI Joey</t>
  </si>
  <si>
    <t>MACDONALD Graham</t>
  </si>
  <si>
    <t>SETTERINGTON Trent</t>
  </si>
  <si>
    <t>LITVINENKO Misha</t>
  </si>
  <si>
    <t>PELLEGRINI David</t>
  </si>
  <si>
    <t>EDWARDS Sacha</t>
  </si>
  <si>
    <t>MCKAY Hunter</t>
  </si>
  <si>
    <t>MCMANUS Quinlan</t>
  </si>
  <si>
    <t>BREEDON Scott</t>
  </si>
  <si>
    <t>ESCARPMENT</t>
  </si>
  <si>
    <t>SMITH Rowan</t>
  </si>
  <si>
    <t>MCKAY Racer</t>
  </si>
  <si>
    <t>U10</t>
  </si>
  <si>
    <t>JEDREJ Timothy</t>
  </si>
  <si>
    <t>KEZMAN Mark</t>
  </si>
  <si>
    <t>TREMBLAY Lucas</t>
  </si>
  <si>
    <t>OLDHAM Cody</t>
  </si>
  <si>
    <t>DUREPOS Jacob</t>
  </si>
  <si>
    <t>THOMPSON Owen</t>
  </si>
  <si>
    <t>HUTER Lukas</t>
  </si>
  <si>
    <t>PELLETIER Charlie</t>
  </si>
  <si>
    <t>HAIRE Marcus</t>
  </si>
  <si>
    <t>CULLIGAN Grant</t>
  </si>
  <si>
    <t>SCOTT hunter</t>
  </si>
  <si>
    <t>SCHLEYER Camden</t>
  </si>
  <si>
    <t>MARTIN Aidan</t>
  </si>
  <si>
    <t>HARLEY Jacob</t>
  </si>
  <si>
    <t>WEIS Graydon</t>
  </si>
  <si>
    <t>BIES Patrick</t>
  </si>
  <si>
    <t>CALLAGHAN Luke</t>
  </si>
  <si>
    <t>SOLURSH Kale</t>
  </si>
  <si>
    <t>DAVIES-KING Kieran</t>
  </si>
  <si>
    <t>FARANO Julian</t>
  </si>
  <si>
    <t>CARDILLO Briden</t>
  </si>
  <si>
    <t>SINN Dylan</t>
  </si>
  <si>
    <t>MSLM TT DAY 1</t>
  </si>
  <si>
    <t>January 26 2018</t>
  </si>
  <si>
    <t>January 27 2018</t>
  </si>
  <si>
    <t>MSLM TT DAY 2</t>
  </si>
  <si>
    <t>Silverstar Canada Cup</t>
  </si>
  <si>
    <t>Silverstart Mountain Resort</t>
  </si>
  <si>
    <t>January 26-27</t>
  </si>
  <si>
    <t>MSLM TT Day 1</t>
  </si>
  <si>
    <t>MSLM TT Day 2</t>
  </si>
  <si>
    <t>Silverstar</t>
  </si>
  <si>
    <t>MATTICE Kyle</t>
  </si>
  <si>
    <t>Silverataer</t>
  </si>
  <si>
    <t>Craigleith Groms</t>
  </si>
  <si>
    <t>Craigleith</t>
  </si>
  <si>
    <t>Graigleith</t>
  </si>
  <si>
    <t>N/A</t>
  </si>
  <si>
    <t>CAMPBELL Tanner</t>
  </si>
  <si>
    <t>u10</t>
  </si>
  <si>
    <t>BOLER</t>
  </si>
  <si>
    <t>ADAM Keith</t>
  </si>
  <si>
    <t>u12</t>
  </si>
  <si>
    <t>MCGREGOR Aiden</t>
  </si>
  <si>
    <t>BEAVER</t>
  </si>
  <si>
    <t>VINCENT Brayden</t>
  </si>
  <si>
    <t>BIES Finnian</t>
  </si>
  <si>
    <t>GEORGIAN</t>
  </si>
  <si>
    <t>NAUDIE Kieran</t>
  </si>
  <si>
    <t>DEVILS GLEN</t>
  </si>
  <si>
    <t>REAUME Luc</t>
  </si>
  <si>
    <t>RAYBURN Aidan</t>
  </si>
  <si>
    <t>BRACKSTONE Nathan</t>
  </si>
  <si>
    <t>u16</t>
  </si>
  <si>
    <t>UBLANKSY Ari</t>
  </si>
  <si>
    <t>RIHIAO Niall</t>
  </si>
  <si>
    <t>CRAIGLEITH</t>
  </si>
  <si>
    <t>Beaver Valley TT</t>
  </si>
  <si>
    <t>Beaver Valley</t>
  </si>
  <si>
    <t>Feb 10 2019</t>
  </si>
  <si>
    <t>BISCHOFF Lukas</t>
  </si>
  <si>
    <t>HILL Spencer</t>
  </si>
  <si>
    <t>MELCHERS Stanley</t>
  </si>
  <si>
    <t>PRINGLE Noam</t>
  </si>
  <si>
    <t>u14</t>
  </si>
  <si>
    <t>CUMMING Henry</t>
  </si>
  <si>
    <t>CLOWATER Nathan</t>
  </si>
  <si>
    <t>NORTH BAY</t>
  </si>
  <si>
    <t>COLFER Callum</t>
  </si>
  <si>
    <t>DUFFY Oliver</t>
  </si>
  <si>
    <t>Calgary Nor Am</t>
  </si>
  <si>
    <t>COP</t>
  </si>
  <si>
    <t>Camp Fortune</t>
  </si>
  <si>
    <t>Feb 2-3 2019</t>
  </si>
  <si>
    <t>Fortune Fz</t>
  </si>
  <si>
    <t>MO</t>
  </si>
  <si>
    <t>Ashton LaFleur</t>
  </si>
  <si>
    <t>Jonathon Mead</t>
  </si>
  <si>
    <t>Natan Garcia</t>
  </si>
  <si>
    <t>Nate Sinclair</t>
  </si>
  <si>
    <t>Ayrton Meier</t>
  </si>
  <si>
    <t>Gavin Atikin Morrow</t>
  </si>
  <si>
    <t>Konrad Ruszczynski</t>
  </si>
  <si>
    <t>Olivier Guimond</t>
  </si>
  <si>
    <t>Quinn Gruner</t>
  </si>
  <si>
    <t>Colin O'Connor</t>
  </si>
  <si>
    <t>Vincent Gareau</t>
  </si>
  <si>
    <t>Colin Miller</t>
  </si>
  <si>
    <t>Finn Girvan</t>
  </si>
  <si>
    <t>Alex Brancatelli</t>
  </si>
  <si>
    <t>Nick Wren</t>
  </si>
  <si>
    <t>Anthony Winlow</t>
  </si>
  <si>
    <t>Cardiff Tremblay</t>
  </si>
  <si>
    <t>Maxim Gareau</t>
  </si>
  <si>
    <t>Reid Ingram</t>
  </si>
  <si>
    <t>Simon Lemieux-Latulippe</t>
  </si>
  <si>
    <t>Tao Durepos</t>
  </si>
  <si>
    <t>Tristan Gagnon</t>
  </si>
  <si>
    <t>Antoine Thibault</t>
  </si>
  <si>
    <t>Evan Rudnicki</t>
  </si>
  <si>
    <t>Joshua Kunsken Arjona</t>
  </si>
  <si>
    <t>Malcom Reilly-Roe</t>
  </si>
  <si>
    <t>Olivier Carrier-Banville</t>
  </si>
  <si>
    <t>Carmen Moraru</t>
  </si>
  <si>
    <t>Charles Carrier</t>
  </si>
  <si>
    <t>Maxime Gosselin</t>
  </si>
  <si>
    <t>Owen Skafel</t>
  </si>
  <si>
    <t>David Storrie</t>
  </si>
  <si>
    <t>Dmitriy Lewis</t>
  </si>
  <si>
    <t>Jacob Boyer Lee</t>
  </si>
  <si>
    <t>Jon Golem</t>
  </si>
  <si>
    <t>Kieran Pugi</t>
  </si>
  <si>
    <t>Luca Frasca</t>
  </si>
  <si>
    <t>Evan Rebane</t>
  </si>
  <si>
    <t>Aidan Reynoso</t>
  </si>
  <si>
    <t>Ashby Young</t>
  </si>
  <si>
    <t>Emmett Skafel</t>
  </si>
  <si>
    <t>Luke Connolly</t>
  </si>
  <si>
    <t>Piotr Ruszczynski</t>
  </si>
  <si>
    <t>Dante Vespa</t>
  </si>
  <si>
    <t>Gabriel Gosselin</t>
  </si>
  <si>
    <t>Ludovik Laurin</t>
  </si>
  <si>
    <t>Manuel Brown</t>
  </si>
  <si>
    <t>Thomas Marchildon</t>
  </si>
  <si>
    <t>FOR</t>
  </si>
  <si>
    <t xml:space="preserve"> </t>
  </si>
  <si>
    <t>GEORGIAN PEAKS Grom Series</t>
  </si>
  <si>
    <t>Feb 3 2019</t>
  </si>
  <si>
    <t>BRYENTON Luke</t>
  </si>
  <si>
    <t>SCOTT Andrew</t>
  </si>
  <si>
    <t>GP Groms</t>
  </si>
  <si>
    <t>Georgain Peaks</t>
  </si>
  <si>
    <t>Calgary Nor AM SS</t>
  </si>
  <si>
    <t>Aspen Open</t>
  </si>
  <si>
    <t>Aspen Snowmass</t>
  </si>
  <si>
    <t>DNS</t>
  </si>
  <si>
    <t>Note: No finals held due to weather. Qualifers counted as finals.</t>
  </si>
  <si>
    <t>3 way 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</si>
</sst>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6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8"/>
      <color rgb="FF3366FF"/>
      <name val="Tahoma"/>
    </font>
  </fonts>
  <fills count="1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AEBFD1"/>
        <bgColor indexed="64"/>
      </patternFill>
    </fill>
    <fill>
      <patternFill patternType="solid">
        <fgColor rgb="FF2F77CF"/>
        <bgColor rgb="FF000000"/>
      </patternFill>
    </fill>
    <fill>
      <patternFill patternType="solid">
        <fgColor rgb="FF2F77CF"/>
        <bgColor indexed="64"/>
      </patternFill>
    </fill>
    <fill>
      <patternFill patternType="solid">
        <fgColor rgb="FFA0B1C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</borders>
  <cellStyleXfs count="90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44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12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11" borderId="0" xfId="0" applyFont="1" applyFill="1" applyBorder="1" applyAlignment="1"/>
    <xf numFmtId="0" fontId="14" fillId="11" borderId="19" xfId="0" applyFont="1" applyFill="1" applyBorder="1" applyAlignment="1"/>
    <xf numFmtId="0" fontId="8" fillId="10" borderId="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11" borderId="13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center" wrapText="1"/>
    </xf>
    <xf numFmtId="16" fontId="6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1" xfId="0" applyNumberFormat="1" applyFont="1" applyFill="1" applyBorder="1" applyAlignment="1"/>
    <xf numFmtId="1" fontId="2" fillId="0" borderId="2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9" fontId="8" fillId="13" borderId="4" xfId="0" applyNumberFormat="1" applyFont="1" applyFill="1" applyBorder="1" applyAlignment="1">
      <alignment horizontal="center"/>
    </xf>
    <xf numFmtId="2" fontId="8" fillId="14" borderId="6" xfId="0" applyNumberFormat="1" applyFont="1" applyFill="1" applyBorder="1" applyAlignment="1">
      <alignment horizontal="center"/>
    </xf>
    <xf numFmtId="1" fontId="8" fillId="14" borderId="12" xfId="0" applyNumberFormat="1" applyFont="1" applyFill="1" applyBorder="1" applyAlignment="1">
      <alignment horizontal="center"/>
    </xf>
    <xf numFmtId="0" fontId="14" fillId="15" borderId="9" xfId="0" applyFont="1" applyFill="1" applyBorder="1" applyAlignment="1"/>
    <xf numFmtId="0" fontId="14" fillId="9" borderId="9" xfId="0" applyFont="1" applyFill="1" applyBorder="1" applyAlignment="1"/>
    <xf numFmtId="0" fontId="3" fillId="10" borderId="12" xfId="0" applyFont="1" applyFill="1" applyBorder="1" applyAlignment="1">
      <alignment horizontal="left"/>
    </xf>
    <xf numFmtId="1" fontId="2" fillId="4" borderId="0" xfId="0" applyNumberFormat="1" applyFont="1" applyFill="1" applyBorder="1" applyAlignment="1"/>
    <xf numFmtId="0" fontId="6" fillId="5" borderId="9" xfId="0" applyNumberFormat="1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6" fillId="5" borderId="12" xfId="0" applyNumberFormat="1" applyFont="1" applyFill="1" applyBorder="1" applyAlignment="1">
      <alignment horizontal="center" wrapText="1"/>
    </xf>
    <xf numFmtId="1" fontId="2" fillId="5" borderId="0" xfId="0" applyNumberFormat="1" applyFont="1" applyFill="1" applyBorder="1" applyAlignment="1"/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15" fillId="2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9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Normal" xfId="0" builtinId="0"/>
  </cellStyles>
  <dxfs count="7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showGridLines="0" tabSelected="1" workbookViewId="0">
      <selection activeCell="C16" sqref="C16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25" width="4.85546875" customWidth="1"/>
  </cols>
  <sheetData>
    <row r="1" spans="1:25" ht="33.75" customHeight="1">
      <c r="A1" s="1" t="s">
        <v>51</v>
      </c>
      <c r="B1" s="1"/>
      <c r="C1" s="1"/>
      <c r="D1" s="1"/>
      <c r="E1" s="1"/>
      <c r="F1" s="23" t="s">
        <v>40</v>
      </c>
      <c r="G1" s="1"/>
      <c r="H1" s="1"/>
      <c r="I1" s="1"/>
      <c r="J1" s="1"/>
      <c r="K1" s="1"/>
      <c r="L1" s="118">
        <v>2018</v>
      </c>
      <c r="M1" s="119"/>
      <c r="N1" s="117">
        <v>2019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15" t="s">
        <v>50</v>
      </c>
      <c r="M2" s="115" t="s">
        <v>50</v>
      </c>
      <c r="N2" s="115" t="s">
        <v>69</v>
      </c>
      <c r="O2" s="115" t="s">
        <v>69</v>
      </c>
      <c r="P2" s="115" t="s">
        <v>127</v>
      </c>
      <c r="Q2" s="115" t="s">
        <v>128</v>
      </c>
      <c r="R2" s="115" t="s">
        <v>124</v>
      </c>
      <c r="S2" s="115" t="s">
        <v>132</v>
      </c>
      <c r="T2" s="115" t="s">
        <v>155</v>
      </c>
      <c r="U2" s="115" t="s">
        <v>168</v>
      </c>
      <c r="V2" s="115" t="s">
        <v>172</v>
      </c>
      <c r="W2" s="115" t="s">
        <v>228</v>
      </c>
      <c r="X2" s="115" t="s">
        <v>231</v>
      </c>
      <c r="Y2" s="115" t="s">
        <v>231</v>
      </c>
    </row>
    <row r="3" spans="1:25" ht="36" customHeight="1">
      <c r="A3" s="24" t="s">
        <v>35</v>
      </c>
      <c r="B3" s="25" t="s">
        <v>43</v>
      </c>
      <c r="C3" s="25"/>
      <c r="D3" s="26"/>
      <c r="E3" s="27"/>
      <c r="F3" s="138" t="s">
        <v>42</v>
      </c>
      <c r="G3" s="138"/>
      <c r="H3" s="138"/>
      <c r="I3" s="138"/>
      <c r="J3" s="139"/>
      <c r="K3" s="3" t="s">
        <v>30</v>
      </c>
      <c r="L3" s="115" t="s">
        <v>38</v>
      </c>
      <c r="M3" s="115" t="s">
        <v>38</v>
      </c>
      <c r="N3" s="115" t="s">
        <v>70</v>
      </c>
      <c r="O3" s="115" t="s">
        <v>70</v>
      </c>
      <c r="P3" s="115" t="s">
        <v>48</v>
      </c>
      <c r="Q3" s="115" t="s">
        <v>48</v>
      </c>
      <c r="R3" s="115" t="s">
        <v>129</v>
      </c>
      <c r="S3" s="115" t="s">
        <v>133</v>
      </c>
      <c r="T3" s="115" t="s">
        <v>156</v>
      </c>
      <c r="U3" s="115" t="s">
        <v>169</v>
      </c>
      <c r="V3" s="115" t="s">
        <v>170</v>
      </c>
      <c r="W3" s="115" t="s">
        <v>229</v>
      </c>
      <c r="X3" s="115" t="s">
        <v>232</v>
      </c>
      <c r="Y3" s="115" t="s">
        <v>232</v>
      </c>
    </row>
    <row r="4" spans="1:25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16">
        <v>41973</v>
      </c>
      <c r="M4" s="116">
        <v>41974</v>
      </c>
      <c r="N4" s="116">
        <v>42020</v>
      </c>
      <c r="O4" s="116">
        <v>42021</v>
      </c>
      <c r="P4" s="116">
        <v>42029</v>
      </c>
      <c r="Q4" s="116">
        <v>42030</v>
      </c>
      <c r="R4" s="116">
        <v>42030</v>
      </c>
      <c r="S4" s="116">
        <v>42030</v>
      </c>
      <c r="T4" s="116">
        <v>42043</v>
      </c>
      <c r="U4" s="116">
        <v>42044</v>
      </c>
      <c r="V4" s="116">
        <v>42037</v>
      </c>
      <c r="W4" s="116">
        <v>42037</v>
      </c>
      <c r="X4" s="116">
        <v>42049</v>
      </c>
      <c r="Y4" s="116">
        <v>42050</v>
      </c>
    </row>
    <row r="5" spans="1:25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16" t="s">
        <v>39</v>
      </c>
      <c r="M5" s="116" t="s">
        <v>49</v>
      </c>
      <c r="N5" s="116" t="s">
        <v>39</v>
      </c>
      <c r="O5" s="116" t="s">
        <v>39</v>
      </c>
      <c r="P5" s="116" t="s">
        <v>39</v>
      </c>
      <c r="Q5" s="116" t="s">
        <v>39</v>
      </c>
      <c r="R5" s="116" t="s">
        <v>39</v>
      </c>
      <c r="S5" s="116" t="s">
        <v>39</v>
      </c>
      <c r="T5" s="116" t="s">
        <v>39</v>
      </c>
      <c r="U5" s="116" t="s">
        <v>39</v>
      </c>
      <c r="V5" s="116" t="s">
        <v>39</v>
      </c>
      <c r="W5" s="116" t="s">
        <v>39</v>
      </c>
      <c r="X5" s="116" t="s">
        <v>39</v>
      </c>
      <c r="Y5" s="116" t="s">
        <v>49</v>
      </c>
    </row>
    <row r="6" spans="1:25" ht="13">
      <c r="A6" s="81" t="s">
        <v>46</v>
      </c>
      <c r="B6" s="81" t="s">
        <v>47</v>
      </c>
      <c r="C6" s="91" t="s">
        <v>54</v>
      </c>
      <c r="D6" s="81"/>
      <c r="E6" s="81">
        <f t="shared" ref="E6" si="0">F6</f>
        <v>1</v>
      </c>
      <c r="F6" s="19">
        <f t="shared" ref="F6:F37" si="1">RANK(J6,$J$6:$J$129,0)</f>
        <v>1</v>
      </c>
      <c r="G6" s="20">
        <f t="shared" ref="G6:G37" si="2">LARGE(($L6:$Y6),1)</f>
        <v>1000</v>
      </c>
      <c r="H6" s="20">
        <f t="shared" ref="H6:H37" si="3">LARGE(($L6:$Y6),2)</f>
        <v>924.32432432432427</v>
      </c>
      <c r="I6" s="20">
        <f t="shared" ref="I6:I20" si="4">LARGE(($L6:$Y6),3)</f>
        <v>875.27472527472526</v>
      </c>
      <c r="J6" s="19">
        <f t="shared" ref="J6" si="5">SUM(G6+H6+I6)</f>
        <v>2799.5990495990495</v>
      </c>
      <c r="K6" s="21"/>
      <c r="L6" s="114">
        <f>IF(ISNA(VLOOKUP($C6,'Mt. Sima Canada Cup SS'!$A$17:$H$100,8,FALSE))=TRUE,"0",VLOOKUP($C6,'Mt. Sima Canada Cup SS'!$A$17:$H$100,8,FALSE))</f>
        <v>713.41176470588243</v>
      </c>
      <c r="M6" s="114">
        <f>IF(ISNA(VLOOKUP($C6,'Mt. Sima Canada Cup BA'!$A$17:$H$100,8,FALSE))=TRUE,"0",VLOOKUP($C6,'Mt. Sima Canada Cup BA'!$A$17:$H$100,8,FALSE))</f>
        <v>703.18471337579615</v>
      </c>
      <c r="N6" s="114">
        <f>IF(ISNA(VLOOKUP($C6,'Waterville Rev Tour NorAm Day 1'!$A$17:$H$100,8,FALSE))=TRUE,"0",VLOOKUP($C6,'Waterville Rev Tour NorAm Day 1'!$A$17:$H$100,8,FALSE))</f>
        <v>795.2380952380953</v>
      </c>
      <c r="O6" s="114">
        <f>IF(ISNA(VLOOKUP($C6,'Waterville Rev Tour NorAm Day 2'!$A$17:$H$100,8,FALSE))=TRUE,"0",VLOOKUP($C6,'Waterville Rev Tour NorAm Day 2'!$A$17:$H$100,8,FALSE))</f>
        <v>875.27472527472526</v>
      </c>
      <c r="P6" s="114" t="str">
        <f>IF(ISNA(VLOOKUP($C6,'MSLM TT DAY 1'!$A$17:$H$100,8,FALSE))=TRUE,"0",VLOOKUP($C6,'MSLM TT DAY 1'!$A$17:$H$100,8,FALSE))</f>
        <v>0</v>
      </c>
      <c r="Q6" s="114" t="str">
        <f>IF(ISNA(VLOOKUP($C6,'MSLM TT DAY 2'!$A$17:$H$100,8,FALSE))=TRUE,"0",VLOOKUP($C6,'MSLM TT DAY 2'!$A$17:$H$100,8,FALSE))</f>
        <v>0</v>
      </c>
      <c r="R6" s="114" t="str">
        <f>IF(ISNA(VLOOKUP($C6,'Silverstar Canada Cup'!$A$17:$H$65,8,FALSE))=TRUE,"0",VLOOKUP($C6,'Silverstar Canada Cup'!$A$17:$H$65,8,FALSE))</f>
        <v>0</v>
      </c>
      <c r="S6" s="114" t="str">
        <f>IF(ISNA(VLOOKUP($C6,'Craigleith Groms'!$A$17:$H$63,8,FALSE))=TRUE,"0",VLOOKUP($C6,'Craigleith Groms'!$A$17:$H$63,8,FALSE))</f>
        <v>0</v>
      </c>
      <c r="T6" s="22" t="str">
        <f>IF(ISNA(VLOOKUP($C6,'Beaver Valley TT'!$A$17:$H$69,8,FALSE))=TRUE,"0",VLOOKUP($C6,'Beaver Valley TT'!$A$17:$H$69,8,FALSE))</f>
        <v>0</v>
      </c>
      <c r="U6" s="114">
        <f>IF(ISNA(VLOOKUP($C6,'Calgary Nor AM SS'!$A$17:$H$66,8,FALSE))=TRUE,"0",VLOOKUP($C6,'Calgary Nor AM SS'!$A$17:$H$66,8,FALSE))</f>
        <v>834.19629501783459</v>
      </c>
      <c r="V6" s="114" t="str">
        <f>IF(ISNA(VLOOKUP($C6,'Fortune Fz'!$A$17:$H$66,8,FALSE))=TRUE,"0",VLOOKUP($C6,'Fortune Fz'!$A$17:$H$66,8,FALSE))</f>
        <v>0</v>
      </c>
      <c r="W6" s="114" t="str">
        <f>IF(ISNA(VLOOKUP($C6,'GEORGIAN PEAKS Groms'!$A$17:$H$63,8,FALSE))=TRUE,"0",VLOOKUP($C6,'GEORGIAN PEAKS Groms'!$A$17:$H$63,8,FALSE))</f>
        <v>0</v>
      </c>
      <c r="X6" s="114">
        <f>IF(ISNA(VLOOKUP($C6,'Aspen Open SS'!$A$17:$H$63,8,FALSE))=TRUE,"0",VLOOKUP($C6,'Aspen Open SS'!$A$17:$H$63,8,FALSE))</f>
        <v>1000</v>
      </c>
      <c r="Y6" s="114">
        <f>IF(ISNA(VLOOKUP($C6,'Aspen Open BA'!$A$17:$H$63,8,FALSE))=TRUE,"0",VLOOKUP($C6,'Aspen Open BA'!$A$17:$H$63,8,FALSE))</f>
        <v>924.32432432432427</v>
      </c>
    </row>
    <row r="7" spans="1:25" ht="13">
      <c r="A7" s="81" t="s">
        <v>71</v>
      </c>
      <c r="B7" s="81" t="s">
        <v>61</v>
      </c>
      <c r="C7" s="86" t="s">
        <v>68</v>
      </c>
      <c r="D7" s="81"/>
      <c r="E7" s="81">
        <f t="shared" ref="E7:E38" si="6">F7</f>
        <v>2</v>
      </c>
      <c r="F7" s="19">
        <f t="shared" si="1"/>
        <v>2</v>
      </c>
      <c r="G7" s="20">
        <f t="shared" si="2"/>
        <v>888.8888888888888</v>
      </c>
      <c r="H7" s="20">
        <f t="shared" si="3"/>
        <v>876.45161290322585</v>
      </c>
      <c r="I7" s="20">
        <f t="shared" si="4"/>
        <v>840.65934065934073</v>
      </c>
      <c r="J7" s="19">
        <f t="shared" ref="J7:J38" si="7">SUM(G7+H7+I7)</f>
        <v>2605.9998424514552</v>
      </c>
      <c r="K7" s="21"/>
      <c r="L7" s="22" t="str">
        <f>IF(ISNA(VLOOKUP($C7,'Mt. Sima Canada Cup SS'!$A$17:$H$100,8,FALSE))=TRUE,"0",VLOOKUP($C7,'Mt. Sima Canada Cup SS'!$A$17:$H$100,8,FALSE))</f>
        <v>0</v>
      </c>
      <c r="M7" s="22" t="str">
        <f>IF(ISNA(VLOOKUP($C7,'Mt. Sima Canada Cup BA'!$A$17:$H$100,8,FALSE))=TRUE,"0",VLOOKUP($C7,'Mt. Sima Canada Cup BA'!$A$17:$H$100,8,FALSE))</f>
        <v>0</v>
      </c>
      <c r="N7" s="22">
        <f>IF(ISNA(VLOOKUP($C7,'Waterville Rev Tour NorAm Day 1'!$A$17:$H$100,8,FALSE))=TRUE,"0",VLOOKUP($C7,'Waterville Rev Tour NorAm Day 1'!$A$17:$H$100,8,FALSE))</f>
        <v>771.42857142857144</v>
      </c>
      <c r="O7" s="22">
        <f>IF(ISNA(VLOOKUP($C7,'Waterville Rev Tour NorAm Day 2'!$A$17:$H$100,8,FALSE))=TRUE,"0",VLOOKUP($C7,'Waterville Rev Tour NorAm Day 2'!$A$17:$H$100,8,FALSE))</f>
        <v>840.65934065934073</v>
      </c>
      <c r="P7" s="22" t="str">
        <f>IF(ISNA(VLOOKUP($C7,'MSLM TT DAY 1'!$A$17:$H$100,8,FALSE))=TRUE,"0",VLOOKUP($C7,'MSLM TT DAY 1'!$A$17:$H$100,8,FALSE))</f>
        <v>0</v>
      </c>
      <c r="Q7" s="22" t="str">
        <f>IF(ISNA(VLOOKUP($C7,'MSLM TT DAY 2'!$A$17:$H$100,8,FALSE))=TRUE,"0",VLOOKUP($C7,'MSLM TT DAY 2'!$A$17:$H$100,8,FALSE))</f>
        <v>0</v>
      </c>
      <c r="R7" s="22" t="str">
        <f>IF(ISNA(VLOOKUP($C7,'Silverstar Canada Cup'!$A$17:$H$65,8,FALSE))=TRUE,"0",VLOOKUP($C7,'Silverstar Canada Cup'!$A$17:$H$65,8,FALSE))</f>
        <v>0</v>
      </c>
      <c r="S7" s="114" t="str">
        <f>IF(ISNA(VLOOKUP($C7,'Craigleith Groms'!$A$17:$H$63,8,FALSE))=TRUE,"0",VLOOKUP($C7,'Craigleith Groms'!$A$17:$H$63,8,FALSE))</f>
        <v>0</v>
      </c>
      <c r="T7" s="22" t="str">
        <f>IF(ISNA(VLOOKUP($C7,'Beaver Valley TT'!$A$17:$H$69,8,FALSE))=TRUE,"0",VLOOKUP($C7,'Beaver Valley TT'!$A$17:$H$69,8,FALSE))</f>
        <v>0</v>
      </c>
      <c r="U7" s="22">
        <f>IF(ISNA(VLOOKUP($C7,'Calgary Nor AM SS'!$A$17:$H$66,8,FALSE))=TRUE,"0",VLOOKUP($C7,'Calgary Nor AM SS'!$A$17:$H$66,8,FALSE))</f>
        <v>876.45161290322585</v>
      </c>
      <c r="V7" s="22" t="str">
        <f>IF(ISNA(VLOOKUP($C7,'Fortune Fz'!$A$17:$H$66,8,FALSE))=TRUE,"0",VLOOKUP($C7,'Fortune Fz'!$A$17:$H$66,8,FALSE))</f>
        <v>0</v>
      </c>
      <c r="W7" s="114" t="str">
        <f>IF(ISNA(VLOOKUP($C7,'GEORGIAN PEAKS Groms'!$A$17:$H$63,8,FALSE))=TRUE,"0",VLOOKUP($C7,'GEORGIAN PEAKS Groms'!$A$17:$H$63,8,FALSE))</f>
        <v>0</v>
      </c>
      <c r="X7" s="114">
        <f>IF(ISNA(VLOOKUP($C7,'Aspen Open SS'!$A$17:$H$63,8,FALSE))=TRUE,"0",VLOOKUP($C7,'Aspen Open SS'!$A$17:$H$63,8,FALSE))</f>
        <v>888.8888888888888</v>
      </c>
      <c r="Y7" s="114">
        <f>IF(ISNA(VLOOKUP($C7,'Aspen Open BA'!$A$17:$H$63,8,FALSE))=TRUE,"0",VLOOKUP($C7,'Aspen Open BA'!$A$17:$H$63,8,FALSE))</f>
        <v>691.89189189189187</v>
      </c>
    </row>
    <row r="8" spans="1:25" ht="13">
      <c r="A8" s="81" t="s">
        <v>46</v>
      </c>
      <c r="B8" s="81" t="s">
        <v>61</v>
      </c>
      <c r="C8" s="86" t="s">
        <v>53</v>
      </c>
      <c r="D8" s="81"/>
      <c r="E8" s="81">
        <f t="shared" si="6"/>
        <v>3</v>
      </c>
      <c r="F8" s="19">
        <f t="shared" si="1"/>
        <v>3</v>
      </c>
      <c r="G8" s="20">
        <f t="shared" si="2"/>
        <v>894.60361293291908</v>
      </c>
      <c r="H8" s="20">
        <f t="shared" si="3"/>
        <v>876.67560321715825</v>
      </c>
      <c r="I8" s="20">
        <f t="shared" si="4"/>
        <v>766.11764705882365</v>
      </c>
      <c r="J8" s="19">
        <f t="shared" si="7"/>
        <v>2537.3968632089009</v>
      </c>
      <c r="K8" s="21"/>
      <c r="L8" s="22">
        <f>IF(ISNA(VLOOKUP($C8,'Mt. Sima Canada Cup SS'!$A$17:$H$100,8,FALSE))=TRUE,"0",VLOOKUP($C8,'Mt. Sima Canada Cup SS'!$A$17:$H$100,8,FALSE))</f>
        <v>766.11764705882365</v>
      </c>
      <c r="M8" s="22">
        <f>IF(ISNA(VLOOKUP($C8,'Mt. Sima Canada Cup BA'!$A$17:$H$100,8,FALSE))=TRUE,"0",VLOOKUP($C8,'Mt. Sima Canada Cup BA'!$A$17:$H$100,8,FALSE))</f>
        <v>495.89632829373642</v>
      </c>
      <c r="N8" s="22">
        <f>IF(ISNA(VLOOKUP($C8,'Waterville Rev Tour NorAm Day 1'!$A$17:$H$100,8,FALSE))=TRUE,"0",VLOOKUP($C8,'Waterville Rev Tour NorAm Day 1'!$A$17:$H$100,8,FALSE))</f>
        <v>733.33333333333337</v>
      </c>
      <c r="O8" s="22">
        <f>IF(ISNA(VLOOKUP($C8,'Waterville Rev Tour NorAm Day 2'!$A$17:$H$100,8,FALSE))=TRUE,"0",VLOOKUP($C8,'Waterville Rev Tour NorAm Day 2'!$A$17:$H$100,8,FALSE))</f>
        <v>876.67560321715825</v>
      </c>
      <c r="P8" s="22" t="str">
        <f>IF(ISNA(VLOOKUP($C8,'MSLM TT DAY 1'!$A$17:$H$100,8,FALSE))=TRUE,"0",VLOOKUP($C8,'MSLM TT DAY 1'!$A$17:$H$100,8,FALSE))</f>
        <v>0</v>
      </c>
      <c r="Q8" s="22" t="str">
        <f>IF(ISNA(VLOOKUP($C8,'MSLM TT DAY 2'!$A$17:$H$100,8,FALSE))=TRUE,"0",VLOOKUP($C8,'MSLM TT DAY 2'!$A$17:$H$100,8,FALSE))</f>
        <v>0</v>
      </c>
      <c r="R8" s="22" t="str">
        <f>IF(ISNA(VLOOKUP($C8,'Silverstar Canada Cup'!$A$17:$H$65,8,FALSE))=TRUE,"0",VLOOKUP($C8,'Silverstar Canada Cup'!$A$17:$H$65,8,FALSE))</f>
        <v>0</v>
      </c>
      <c r="S8" s="114" t="str">
        <f>IF(ISNA(VLOOKUP($C8,'Craigleith Groms'!$A$17:$H$63,8,FALSE))=TRUE,"0",VLOOKUP($C8,'Craigleith Groms'!$A$17:$H$63,8,FALSE))</f>
        <v>0</v>
      </c>
      <c r="T8" s="22" t="str">
        <f>IF(ISNA(VLOOKUP($C8,'Beaver Valley TT'!$A$17:$H$69,8,FALSE))=TRUE,"0",VLOOKUP($C8,'Beaver Valley TT'!$A$17:$H$69,8,FALSE))</f>
        <v>0</v>
      </c>
      <c r="U8" s="22">
        <f>IF(ISNA(VLOOKUP($C8,'Calgary Nor AM SS'!$A$17:$H$66,8,FALSE))=TRUE,"0",VLOOKUP($C8,'Calgary Nor AM SS'!$A$17:$H$66,8,FALSE))</f>
        <v>894.60361293291908</v>
      </c>
      <c r="V8" s="22" t="str">
        <f>IF(ISNA(VLOOKUP($C8,'Fortune Fz'!$A$17:$H$66,8,FALSE))=TRUE,"0",VLOOKUP($C8,'Fortune Fz'!$A$17:$H$66,8,FALSE))</f>
        <v>0</v>
      </c>
      <c r="W8" s="114" t="str">
        <f>IF(ISNA(VLOOKUP($C8,'GEORGIAN PEAKS Groms'!$A$17:$H$63,8,FALSE))=TRUE,"0",VLOOKUP($C8,'GEORGIAN PEAKS Groms'!$A$17:$H$63,8,FALSE))</f>
        <v>0</v>
      </c>
      <c r="X8" s="114">
        <f>IF(ISNA(VLOOKUP($C8,'Aspen Open SS'!$A$17:$H$63,8,FALSE))=TRUE,"0",VLOOKUP($C8,'Aspen Open SS'!$A$17:$H$63,8,FALSE))</f>
        <v>301.81124880838894</v>
      </c>
      <c r="Y8" s="114">
        <f>IF(ISNA(VLOOKUP($C8,'Aspen Open BA'!$A$17:$H$63,8,FALSE))=TRUE,"0",VLOOKUP($C8,'Aspen Open BA'!$A$17:$H$63,8,FALSE))</f>
        <v>151.35135135135135</v>
      </c>
    </row>
    <row r="9" spans="1:25" ht="13">
      <c r="A9" s="81" t="s">
        <v>46</v>
      </c>
      <c r="B9" s="81" t="s">
        <v>61</v>
      </c>
      <c r="C9" s="86" t="s">
        <v>55</v>
      </c>
      <c r="D9" s="81"/>
      <c r="E9" s="81">
        <f t="shared" si="6"/>
        <v>4</v>
      </c>
      <c r="F9" s="19">
        <f t="shared" si="1"/>
        <v>4</v>
      </c>
      <c r="G9" s="20">
        <f t="shared" si="2"/>
        <v>875.3483870967741</v>
      </c>
      <c r="H9" s="20">
        <f t="shared" si="3"/>
        <v>789.18918918918928</v>
      </c>
      <c r="I9" s="20">
        <f t="shared" si="4"/>
        <v>783.79120879120887</v>
      </c>
      <c r="J9" s="19">
        <f t="shared" si="7"/>
        <v>2448.3287850771721</v>
      </c>
      <c r="K9" s="21"/>
      <c r="L9" s="22">
        <f>IF(ISNA(VLOOKUP($C9,'Mt. Sima Canada Cup SS'!$A$17:$H$100,8,FALSE))=TRUE,"0",VLOOKUP($C9,'Mt. Sima Canada Cup SS'!$A$17:$H$100,8,FALSE))</f>
        <v>571.85354691075509</v>
      </c>
      <c r="M9" s="22">
        <f>IF(ISNA(VLOOKUP($C9,'Mt. Sima Canada Cup BA'!$A$17:$H$100,8,FALSE))=TRUE,"0",VLOOKUP($C9,'Mt. Sima Canada Cup BA'!$A$17:$H$100,8,FALSE))</f>
        <v>400.64794816414684</v>
      </c>
      <c r="N9" s="22">
        <f>IF(ISNA(VLOOKUP($C9,'Waterville Rev Tour NorAm Day 1'!$A$17:$H$100,8,FALSE))=TRUE,"0",VLOOKUP($C9,'Waterville Rev Tour NorAm Day 1'!$A$17:$H$100,8,FALSE))</f>
        <v>789.18918918918928</v>
      </c>
      <c r="O9" s="22">
        <f>IF(ISNA(VLOOKUP($C9,'Waterville Rev Tour NorAm Day 2'!$A$17:$H$100,8,FALSE))=TRUE,"0",VLOOKUP($C9,'Waterville Rev Tour NorAm Day 2'!$A$17:$H$100,8,FALSE))</f>
        <v>783.79120879120887</v>
      </c>
      <c r="P9" s="22" t="str">
        <f>IF(ISNA(VLOOKUP($C9,'MSLM TT DAY 1'!$A$17:$H$100,8,FALSE))=TRUE,"0",VLOOKUP($C9,'MSLM TT DAY 1'!$A$17:$H$100,8,FALSE))</f>
        <v>0</v>
      </c>
      <c r="Q9" s="22" t="str">
        <f>IF(ISNA(VLOOKUP($C9,'MSLM TT DAY 2'!$A$17:$H$100,8,FALSE))=TRUE,"0",VLOOKUP($C9,'MSLM TT DAY 2'!$A$17:$H$100,8,FALSE))</f>
        <v>0</v>
      </c>
      <c r="R9" s="22">
        <f>IF(ISNA(VLOOKUP($C9,'Silverstar Canada Cup'!$A$17:$H$65,8,FALSE))=TRUE,"0",VLOOKUP($C9,'Silverstar Canada Cup'!$A$17:$H$65,8,FALSE))</f>
        <v>643.67816091954012</v>
      </c>
      <c r="S9" s="114" t="str">
        <f>IF(ISNA(VLOOKUP($C9,'Craigleith Groms'!$A$17:$H$63,8,FALSE))=TRUE,"0",VLOOKUP($C9,'Craigleith Groms'!$A$17:$H$63,8,FALSE))</f>
        <v>0</v>
      </c>
      <c r="T9" s="22" t="str">
        <f>IF(ISNA(VLOOKUP($C9,'Beaver Valley TT'!$A$17:$H$69,8,FALSE))=TRUE,"0",VLOOKUP($C9,'Beaver Valley TT'!$A$17:$H$69,8,FALSE))</f>
        <v>0</v>
      </c>
      <c r="U9" s="22">
        <f>IF(ISNA(VLOOKUP($C9,'Calgary Nor AM SS'!$A$17:$H$66,8,FALSE))=TRUE,"0",VLOOKUP($C9,'Calgary Nor AM SS'!$A$17:$H$66,8,FALSE))</f>
        <v>875.3483870967741</v>
      </c>
      <c r="V9" s="22" t="str">
        <f>IF(ISNA(VLOOKUP($C9,'Fortune Fz'!$A$17:$H$66,8,FALSE))=TRUE,"0",VLOOKUP($C9,'Fortune Fz'!$A$17:$H$66,8,FALSE))</f>
        <v>0</v>
      </c>
      <c r="W9" s="114" t="str">
        <f>IF(ISNA(VLOOKUP($C9,'GEORGIAN PEAKS Groms'!$A$17:$H$63,8,FALSE))=TRUE,"0",VLOOKUP($C9,'GEORGIAN PEAKS Groms'!$A$17:$H$63,8,FALSE))</f>
        <v>0</v>
      </c>
      <c r="X9" s="114">
        <f>IF(ISNA(VLOOKUP($C9,'Aspen Open SS'!$A$17:$H$63,8,FALSE))=TRUE,"0",VLOOKUP($C9,'Aspen Open SS'!$A$17:$H$63,8,FALSE))</f>
        <v>647.37845567206864</v>
      </c>
      <c r="Y9" s="114">
        <f>IF(ISNA(VLOOKUP($C9,'Aspen Open BA'!$A$17:$H$63,8,FALSE))=TRUE,"0",VLOOKUP($C9,'Aspen Open BA'!$A$17:$H$63,8,FALSE))</f>
        <v>643.24324324324323</v>
      </c>
    </row>
    <row r="10" spans="1:25" ht="13">
      <c r="A10" s="81" t="s">
        <v>46</v>
      </c>
      <c r="B10" s="81" t="s">
        <v>45</v>
      </c>
      <c r="C10" s="86" t="s">
        <v>58</v>
      </c>
      <c r="D10" s="81"/>
      <c r="E10" s="81">
        <f t="shared" si="6"/>
        <v>5</v>
      </c>
      <c r="F10" s="19">
        <f t="shared" si="1"/>
        <v>5</v>
      </c>
      <c r="G10" s="20">
        <f t="shared" si="2"/>
        <v>805.40540540540542</v>
      </c>
      <c r="H10" s="20">
        <f t="shared" si="3"/>
        <v>768.21192052980132</v>
      </c>
      <c r="I10" s="20">
        <f t="shared" si="4"/>
        <v>648.90626909446416</v>
      </c>
      <c r="J10" s="19">
        <f t="shared" si="7"/>
        <v>2222.523595029671</v>
      </c>
      <c r="K10" s="21"/>
      <c r="L10" s="22">
        <f>IF(ISNA(VLOOKUP($C10,'Mt. Sima Canada Cup SS'!$A$17:$H$100,8,FALSE))=TRUE,"0",VLOOKUP($C10,'Mt. Sima Canada Cup SS'!$A$17:$H$100,8,FALSE))</f>
        <v>587.2941176470589</v>
      </c>
      <c r="M10" s="22">
        <f>IF(ISNA(VLOOKUP($C10,'Mt. Sima Canada Cup BA'!$A$17:$H$100,8,FALSE))=TRUE,"0",VLOOKUP($C10,'Mt. Sima Canada Cup BA'!$A$17:$H$100,8,FALSE))</f>
        <v>373.43412526997838</v>
      </c>
      <c r="N10" s="22" t="str">
        <f>IF(ISNA(VLOOKUP($C10,'Waterville Rev Tour NorAm Day 1'!$A$17:$H$100,8,FALSE))=TRUE,"0",VLOOKUP($C10,'Waterville Rev Tour NorAm Day 1'!$A$17:$H$100,8,FALSE))</f>
        <v>0</v>
      </c>
      <c r="O10" s="22" t="str">
        <f>IF(ISNA(VLOOKUP($C10,'Waterville Rev Tour NorAm Day 2'!$A$17:$H$100,8,FALSE))=TRUE,"0",VLOOKUP($C10,'Waterville Rev Tour NorAm Day 2'!$A$17:$H$100,8,FALSE))</f>
        <v>0</v>
      </c>
      <c r="P10" s="22" t="str">
        <f>IF(ISNA(VLOOKUP($C10,'MSLM TT DAY 1'!$A$17:$H$100,8,FALSE))=TRUE,"0",VLOOKUP($C10,'MSLM TT DAY 1'!$A$17:$H$100,8,FALSE))</f>
        <v>0</v>
      </c>
      <c r="Q10" s="22" t="str">
        <f>IF(ISNA(VLOOKUP($C10,'MSLM TT DAY 2'!$A$17:$H$100,8,FALSE))=TRUE,"0",VLOOKUP($C10,'MSLM TT DAY 2'!$A$17:$H$100,8,FALSE))</f>
        <v>0</v>
      </c>
      <c r="R10" s="22">
        <f>IF(ISNA(VLOOKUP($C10,'Silverstar Canada Cup'!$A$17:$H$65,8,FALSE))=TRUE,"0",VLOOKUP($C10,'Silverstar Canada Cup'!$A$17:$H$65,8,FALSE))</f>
        <v>768.21192052980132</v>
      </c>
      <c r="S10" s="114" t="str">
        <f>IF(ISNA(VLOOKUP($C10,'Craigleith Groms'!$A$17:$H$63,8,FALSE))=TRUE,"0",VLOOKUP($C10,'Craigleith Groms'!$A$17:$H$63,8,FALSE))</f>
        <v>0</v>
      </c>
      <c r="T10" s="22" t="str">
        <f>IF(ISNA(VLOOKUP($C10,'Beaver Valley TT'!$A$17:$H$69,8,FALSE))=TRUE,"0",VLOOKUP($C10,'Beaver Valley TT'!$A$17:$H$69,8,FALSE))</f>
        <v>0</v>
      </c>
      <c r="U10" s="22">
        <f>IF(ISNA(VLOOKUP($C10,'Calgary Nor AM SS'!$A$17:$H$66,8,FALSE))=TRUE,"0",VLOOKUP($C10,'Calgary Nor AM SS'!$A$17:$H$66,8,FALSE))</f>
        <v>648.90626909446416</v>
      </c>
      <c r="V10" s="22" t="str">
        <f>IF(ISNA(VLOOKUP($C10,'Fortune Fz'!$A$17:$H$66,8,FALSE))=TRUE,"0",VLOOKUP($C10,'Fortune Fz'!$A$17:$H$66,8,FALSE))</f>
        <v>0</v>
      </c>
      <c r="W10" s="114" t="str">
        <f>IF(ISNA(VLOOKUP($C10,'GEORGIAN PEAKS Groms'!$A$17:$H$63,8,FALSE))=TRUE,"0",VLOOKUP($C10,'GEORGIAN PEAKS Groms'!$A$17:$H$63,8,FALSE))</f>
        <v>0</v>
      </c>
      <c r="X10" s="114">
        <f>IF(ISNA(VLOOKUP($C10,'Aspen Open SS'!$A$17:$H$63,8,FALSE))=TRUE,"0",VLOOKUP($C10,'Aspen Open SS'!$A$17:$H$63,8,FALSE))</f>
        <v>181.12488083889423</v>
      </c>
      <c r="Y10" s="114">
        <f>IF(ISNA(VLOOKUP($C10,'Aspen Open BA'!$A$17:$H$63,8,FALSE))=TRUE,"0",VLOOKUP($C10,'Aspen Open BA'!$A$17:$H$63,8,FALSE))</f>
        <v>805.40540540540542</v>
      </c>
    </row>
    <row r="11" spans="1:25" ht="13">
      <c r="A11" s="81" t="s">
        <v>46</v>
      </c>
      <c r="B11" s="81" t="s">
        <v>65</v>
      </c>
      <c r="C11" s="74" t="s">
        <v>59</v>
      </c>
      <c r="D11" s="81"/>
      <c r="E11" s="81">
        <f t="shared" si="6"/>
        <v>6</v>
      </c>
      <c r="F11" s="19">
        <f t="shared" si="1"/>
        <v>6</v>
      </c>
      <c r="G11" s="20">
        <f t="shared" si="2"/>
        <v>798.62637362637361</v>
      </c>
      <c r="H11" s="20">
        <f t="shared" si="3"/>
        <v>725.8278145695366</v>
      </c>
      <c r="I11" s="20">
        <f t="shared" si="4"/>
        <v>691.8970448045759</v>
      </c>
      <c r="J11" s="19">
        <f t="shared" si="7"/>
        <v>2216.351233000486</v>
      </c>
      <c r="K11" s="21"/>
      <c r="L11" s="22">
        <f>IF(ISNA(VLOOKUP($C11,'Mt. Sima Canada Cup SS'!$A$17:$H$100,8,FALSE))=TRUE,"0",VLOOKUP($C11,'Mt. Sima Canada Cup SS'!$A$17:$H$100,8,FALSE))</f>
        <v>504.47058823529414</v>
      </c>
      <c r="M11" s="22">
        <f>IF(ISNA(VLOOKUP($C11,'Mt. Sima Canada Cup BA'!$A$17:$H$100,8,FALSE))=TRUE,"0",VLOOKUP($C11,'Mt. Sima Canada Cup BA'!$A$17:$H$100,8,FALSE))</f>
        <v>684.50106157112532</v>
      </c>
      <c r="N11" s="22">
        <f>IF(ISNA(VLOOKUP($C11,'Waterville Rev Tour NorAm Day 1'!$A$17:$H$100,8,FALSE))=TRUE,"0",VLOOKUP($C11,'Waterville Rev Tour NorAm Day 1'!$A$17:$H$100,8,FALSE))</f>
        <v>635.71428571428578</v>
      </c>
      <c r="O11" s="22">
        <f>IF(ISNA(VLOOKUP($C11,'Waterville Rev Tour NorAm Day 2'!$A$17:$H$100,8,FALSE))=TRUE,"0",VLOOKUP($C11,'Waterville Rev Tour NorAm Day 2'!$A$17:$H$100,8,FALSE))</f>
        <v>798.62637362637361</v>
      </c>
      <c r="P11" s="22" t="str">
        <f>IF(ISNA(VLOOKUP($C11,'MSLM TT DAY 1'!$A$17:$H$100,8,FALSE))=TRUE,"0",VLOOKUP($C11,'MSLM TT DAY 1'!$A$17:$H$100,8,FALSE))</f>
        <v>0</v>
      </c>
      <c r="Q11" s="22" t="str">
        <f>IF(ISNA(VLOOKUP($C11,'MSLM TT DAY 2'!$A$17:$H$100,8,FALSE))=TRUE,"0",VLOOKUP($C11,'MSLM TT DAY 2'!$A$17:$H$100,8,FALSE))</f>
        <v>0</v>
      </c>
      <c r="R11" s="22">
        <f>IF(ISNA(VLOOKUP($C11,'Silverstar Canada Cup'!$A$17:$H$65,8,FALSE))=TRUE,"0",VLOOKUP($C11,'Silverstar Canada Cup'!$A$17:$H$65,8,FALSE))</f>
        <v>725.8278145695366</v>
      </c>
      <c r="S11" s="114" t="str">
        <f>IF(ISNA(VLOOKUP($C11,'Craigleith Groms'!$A$17:$H$63,8,FALSE))=TRUE,"0",VLOOKUP($C11,'Craigleith Groms'!$A$17:$H$63,8,FALSE))</f>
        <v>0</v>
      </c>
      <c r="T11" s="22" t="str">
        <f>IF(ISNA(VLOOKUP($C11,'Beaver Valley TT'!$A$17:$H$69,8,FALSE))=TRUE,"0",VLOOKUP($C11,'Beaver Valley TT'!$A$17:$H$69,8,FALSE))</f>
        <v>0</v>
      </c>
      <c r="U11" s="22">
        <f>IF(ISNA(VLOOKUP($C11,'Calgary Nor AM SS'!$A$17:$H$66,8,FALSE))=TRUE,"0",VLOOKUP($C11,'Calgary Nor AM SS'!$A$17:$H$66,8,FALSE))</f>
        <v>273.09055358670412</v>
      </c>
      <c r="V11" s="22" t="str">
        <f>IF(ISNA(VLOOKUP($C11,'Fortune Fz'!$A$17:$H$66,8,FALSE))=TRUE,"0",VLOOKUP($C11,'Fortune Fz'!$A$17:$H$66,8,FALSE))</f>
        <v>0</v>
      </c>
      <c r="W11" s="114" t="str">
        <f>IF(ISNA(VLOOKUP($C11,'GEORGIAN PEAKS Groms'!$A$17:$H$63,8,FALSE))=TRUE,"0",VLOOKUP($C11,'GEORGIAN PEAKS Groms'!$A$17:$H$63,8,FALSE))</f>
        <v>0</v>
      </c>
      <c r="X11" s="114">
        <f>IF(ISNA(VLOOKUP($C11,'Aspen Open SS'!$A$17:$H$63,8,FALSE))=TRUE,"0",VLOOKUP($C11,'Aspen Open SS'!$A$17:$H$63,8,FALSE))</f>
        <v>691.8970448045759</v>
      </c>
      <c r="Y11" s="114">
        <f>IF(ISNA(VLOOKUP($C11,'Aspen Open BA'!$A$17:$H$63,8,FALSE))=TRUE,"0",VLOOKUP($C11,'Aspen Open BA'!$A$17:$H$63,8,FALSE))</f>
        <v>564.8648648648649</v>
      </c>
    </row>
    <row r="12" spans="1:25" ht="13">
      <c r="A12" s="88" t="s">
        <v>48</v>
      </c>
      <c r="B12" s="81" t="s">
        <v>64</v>
      </c>
      <c r="C12" s="92" t="s">
        <v>62</v>
      </c>
      <c r="D12" s="81"/>
      <c r="E12" s="81">
        <f t="shared" si="6"/>
        <v>7</v>
      </c>
      <c r="F12" s="19">
        <f t="shared" si="1"/>
        <v>7</v>
      </c>
      <c r="G12" s="20">
        <f t="shared" si="2"/>
        <v>640.54054054054052</v>
      </c>
      <c r="H12" s="20">
        <f t="shared" si="3"/>
        <v>582.59023354564749</v>
      </c>
      <c r="I12" s="20">
        <f t="shared" si="4"/>
        <v>517.67512470179997</v>
      </c>
      <c r="J12" s="19">
        <f t="shared" si="7"/>
        <v>1740.8058987879881</v>
      </c>
      <c r="K12" s="21"/>
      <c r="L12" s="22">
        <f>IF(ISNA(VLOOKUP($C12,'Mt. Sima Canada Cup SS'!$A$17:$H$100,8,FALSE))=TRUE,"0",VLOOKUP($C12,'Mt. Sima Canada Cup SS'!$A$17:$H$100,8,FALSE))</f>
        <v>438.90160183066354</v>
      </c>
      <c r="M12" s="22">
        <f>IF(ISNA(VLOOKUP($C12,'Mt. Sima Canada Cup BA'!$A$17:$H$100,8,FALSE))=TRUE,"0",VLOOKUP($C12,'Mt. Sima Canada Cup BA'!$A$17:$H$100,8,FALSE))</f>
        <v>582.59023354564749</v>
      </c>
      <c r="N12" s="22" t="str">
        <f>IF(ISNA(VLOOKUP($C12,'Waterville Rev Tour NorAm Day 1'!$A$17:$H$100,8,FALSE))=TRUE,"0",VLOOKUP($C12,'Waterville Rev Tour NorAm Day 1'!$A$17:$H$100,8,FALSE))</f>
        <v>0</v>
      </c>
      <c r="O12" s="22" t="str">
        <f>IF(ISNA(VLOOKUP($C12,'Waterville Rev Tour NorAm Day 2'!$A$17:$H$100,8,FALSE))=TRUE,"0",VLOOKUP($C12,'Waterville Rev Tour NorAm Day 2'!$A$17:$H$100,8,FALSE))</f>
        <v>0</v>
      </c>
      <c r="P12" s="22" t="str">
        <f>IF(ISNA(VLOOKUP($C12,'MSLM TT DAY 1'!$A$17:$H$100,8,FALSE))=TRUE,"0",VLOOKUP($C12,'MSLM TT DAY 1'!$A$17:$H$100,8,FALSE))</f>
        <v>0</v>
      </c>
      <c r="Q12" s="22" t="str">
        <f>IF(ISNA(VLOOKUP($C12,'MSLM TT DAY 2'!$A$17:$H$100,8,FALSE))=TRUE,"0",VLOOKUP($C12,'MSLM TT DAY 2'!$A$17:$H$100,8,FALSE))</f>
        <v>0</v>
      </c>
      <c r="R12" s="22">
        <f>IF(ISNA(VLOOKUP($C12,'Silverstar Canada Cup'!$A$17:$H$65,8,FALSE))=TRUE,"0",VLOOKUP($C12,'Silverstar Canada Cup'!$A$17:$H$65,8,FALSE))</f>
        <v>517.67512470179997</v>
      </c>
      <c r="S12" s="114" t="str">
        <f>IF(ISNA(VLOOKUP($C12,'Craigleith Groms'!$A$17:$H$63,8,FALSE))=TRUE,"0",VLOOKUP($C12,'Craigleith Groms'!$A$17:$H$63,8,FALSE))</f>
        <v>0</v>
      </c>
      <c r="T12" s="22">
        <f>IF(ISNA(VLOOKUP($C12,'Beaver Valley TT'!$A$17:$H$69,8,FALSE))=TRUE,"0",VLOOKUP($C12,'Beaver Valley TT'!$A$17:$H$69,8,FALSE))</f>
        <v>485.32731376975175</v>
      </c>
      <c r="U12" s="22" t="str">
        <f>IF(ISNA(VLOOKUP($C12,'Calgary Nor AM SS'!$A$17:$H$66,8,FALSE))=TRUE,"0",VLOOKUP($C12,'Calgary Nor AM SS'!$A$17:$H$66,8,FALSE))</f>
        <v>0</v>
      </c>
      <c r="V12" s="22" t="str">
        <f>IF(ISNA(VLOOKUP($C12,'Fortune Fz'!$A$17:$H$66,8,FALSE))=TRUE,"0",VLOOKUP($C12,'Fortune Fz'!$A$17:$H$66,8,FALSE))</f>
        <v>0</v>
      </c>
      <c r="W12" s="114" t="str">
        <f>IF(ISNA(VLOOKUP($C12,'GEORGIAN PEAKS Groms'!$A$17:$H$63,8,FALSE))=TRUE,"0",VLOOKUP($C12,'GEORGIAN PEAKS Groms'!$A$17:$H$63,8,FALSE))</f>
        <v>0</v>
      </c>
      <c r="X12" s="114">
        <f>IF(ISNA(VLOOKUP($C12,'Aspen Open SS'!$A$17:$H$63,8,FALSE))=TRUE,"0",VLOOKUP($C12,'Aspen Open SS'!$A$17:$H$63,8,FALSE))</f>
        <v>211.24880838894185</v>
      </c>
      <c r="Y12" s="114">
        <f>IF(ISNA(VLOOKUP($C12,'Aspen Open BA'!$A$17:$H$63,8,FALSE))=TRUE,"0",VLOOKUP($C12,'Aspen Open BA'!$A$17:$H$63,8,FALSE))</f>
        <v>640.54054054054052</v>
      </c>
    </row>
    <row r="13" spans="1:25" ht="13">
      <c r="A13" s="88" t="s">
        <v>46</v>
      </c>
      <c r="B13" s="81" t="s">
        <v>45</v>
      </c>
      <c r="C13" s="77" t="s">
        <v>60</v>
      </c>
      <c r="D13" s="81"/>
      <c r="E13" s="81">
        <f t="shared" si="6"/>
        <v>8</v>
      </c>
      <c r="F13" s="19">
        <f t="shared" si="1"/>
        <v>8</v>
      </c>
      <c r="G13" s="20">
        <f t="shared" si="2"/>
        <v>581.08108108108104</v>
      </c>
      <c r="H13" s="20">
        <f t="shared" si="3"/>
        <v>574.35653002859863</v>
      </c>
      <c r="I13" s="20">
        <f t="shared" si="4"/>
        <v>558.05739514348795</v>
      </c>
      <c r="J13" s="19">
        <f t="shared" si="7"/>
        <v>1713.4950062531675</v>
      </c>
      <c r="K13" s="21"/>
      <c r="L13" s="22">
        <f>IF(ISNA(VLOOKUP($C13,'Mt. Sima Canada Cup SS'!$A$17:$H$100,8,FALSE))=TRUE,"0",VLOOKUP($C13,'Mt. Sima Canada Cup SS'!$A$17:$H$100,8,FALSE))</f>
        <v>446.11764705882354</v>
      </c>
      <c r="M13" s="22">
        <f>IF(ISNA(VLOOKUP($C13,'Mt. Sima Canada Cup BA'!$A$17:$H$100,8,FALSE))=TRUE,"0",VLOOKUP($C13,'Mt. Sima Canada Cup BA'!$A$17:$H$100,8,FALSE))</f>
        <v>382.50539956803453</v>
      </c>
      <c r="N13" s="22" t="str">
        <f>IF(ISNA(VLOOKUP($C13,'Waterville Rev Tour NorAm Day 1'!$A$17:$H$100,8,FALSE))=TRUE,"0",VLOOKUP($C13,'Waterville Rev Tour NorAm Day 1'!$A$17:$H$100,8,FALSE))</f>
        <v>0</v>
      </c>
      <c r="O13" s="22" t="str">
        <f>IF(ISNA(VLOOKUP($C13,'Waterville Rev Tour NorAm Day 2'!$A$17:$H$100,8,FALSE))=TRUE,"0",VLOOKUP($C13,'Waterville Rev Tour NorAm Day 2'!$A$17:$H$100,8,FALSE))</f>
        <v>0</v>
      </c>
      <c r="P13" s="22" t="str">
        <f>IF(ISNA(VLOOKUP($C13,'MSLM TT DAY 1'!$A$17:$H$100,8,FALSE))=TRUE,"0",VLOOKUP($C13,'MSLM TT DAY 1'!$A$17:$H$100,8,FALSE))</f>
        <v>0</v>
      </c>
      <c r="Q13" s="22" t="str">
        <f>IF(ISNA(VLOOKUP($C13,'MSLM TT DAY 2'!$A$17:$H$100,8,FALSE))=TRUE,"0",VLOOKUP($C13,'MSLM TT DAY 2'!$A$17:$H$100,8,FALSE))</f>
        <v>0</v>
      </c>
      <c r="R13" s="22">
        <f>IF(ISNA(VLOOKUP($C13,'Silverstar Canada Cup'!$A$17:$H$65,8,FALSE))=TRUE,"0",VLOOKUP($C13,'Silverstar Canada Cup'!$A$17:$H$65,8,FALSE))</f>
        <v>558.05739514348795</v>
      </c>
      <c r="S13" s="114" t="str">
        <f>IF(ISNA(VLOOKUP($C13,'Craigleith Groms'!$A$17:$H$63,8,FALSE))=TRUE,"0",VLOOKUP($C13,'Craigleith Groms'!$A$17:$H$63,8,FALSE))</f>
        <v>0</v>
      </c>
      <c r="T13" s="22" t="str">
        <f>IF(ISNA(VLOOKUP($C13,'Beaver Valley TT'!$A$17:$H$69,8,FALSE))=TRUE,"0",VLOOKUP($C13,'Beaver Valley TT'!$A$17:$H$69,8,FALSE))</f>
        <v>0</v>
      </c>
      <c r="U13" s="22">
        <f>IF(ISNA(VLOOKUP($C13,'Calgary Nor AM SS'!$A$17:$H$66,8,FALSE))=TRUE,"0",VLOOKUP($C13,'Calgary Nor AM SS'!$A$17:$H$66,8,FALSE))</f>
        <v>427.94818526212879</v>
      </c>
      <c r="V13" s="22" t="str">
        <f>IF(ISNA(VLOOKUP($C13,'Fortune Fz'!$A$17:$H$66,8,FALSE))=TRUE,"0",VLOOKUP($C13,'Fortune Fz'!$A$17:$H$66,8,FALSE))</f>
        <v>0</v>
      </c>
      <c r="W13" s="114" t="str">
        <f>IF(ISNA(VLOOKUP($C13,'GEORGIAN PEAKS Groms'!$A$17:$H$63,8,FALSE))=TRUE,"0",VLOOKUP($C13,'GEORGIAN PEAKS Groms'!$A$17:$H$63,8,FALSE))</f>
        <v>0</v>
      </c>
      <c r="X13" s="114">
        <f>IF(ISNA(VLOOKUP($C13,'Aspen Open SS'!$A$17:$H$63,8,FALSE))=TRUE,"0",VLOOKUP($C13,'Aspen Open SS'!$A$17:$H$63,8,FALSE))</f>
        <v>574.35653002859863</v>
      </c>
      <c r="Y13" s="114">
        <f>IF(ISNA(VLOOKUP($C13,'Aspen Open BA'!$A$17:$H$63,8,FALSE))=TRUE,"0",VLOOKUP($C13,'Aspen Open BA'!$A$17:$H$63,8,FALSE))</f>
        <v>581.08108108108104</v>
      </c>
    </row>
    <row r="14" spans="1:25" ht="13">
      <c r="A14" s="81" t="s">
        <v>46</v>
      </c>
      <c r="B14" s="81" t="s">
        <v>47</v>
      </c>
      <c r="C14" s="86" t="s">
        <v>63</v>
      </c>
      <c r="D14" s="81"/>
      <c r="E14" s="81">
        <f t="shared" si="6"/>
        <v>9</v>
      </c>
      <c r="F14" s="19">
        <f t="shared" si="1"/>
        <v>9</v>
      </c>
      <c r="G14" s="20">
        <f t="shared" si="2"/>
        <v>611.03752759381905</v>
      </c>
      <c r="H14" s="20">
        <f t="shared" si="3"/>
        <v>571.91738971037523</v>
      </c>
      <c r="I14" s="20">
        <f t="shared" si="4"/>
        <v>461.32723112128139</v>
      </c>
      <c r="J14" s="19">
        <f t="shared" si="7"/>
        <v>1644.2821484254755</v>
      </c>
      <c r="K14" s="21"/>
      <c r="L14" s="22">
        <f>IF(ISNA(VLOOKUP($C14,'Mt. Sima Canada Cup SS'!$A$17:$H$100,8,FALSE))=TRUE,"0",VLOOKUP($C14,'Mt. Sima Canada Cup SS'!$A$17:$H$100,8,FALSE))</f>
        <v>461.32723112128139</v>
      </c>
      <c r="M14" s="22">
        <f>IF(ISNA(VLOOKUP($C14,'Mt. Sima Canada Cup BA'!$A$17:$H$100,8,FALSE))=TRUE,"0",VLOOKUP($C14,'Mt. Sima Canada Cup BA'!$A$17:$H$100,8,FALSE))</f>
        <v>160.25917926565876</v>
      </c>
      <c r="N14" s="22" t="str">
        <f>IF(ISNA(VLOOKUP($C14,'Waterville Rev Tour NorAm Day 1'!$A$17:$H$100,8,FALSE))=TRUE,"0",VLOOKUP($C14,'Waterville Rev Tour NorAm Day 1'!$A$17:$H$100,8,FALSE))</f>
        <v>0</v>
      </c>
      <c r="O14" s="22" t="str">
        <f>IF(ISNA(VLOOKUP($C14,'Waterville Rev Tour NorAm Day 2'!$A$17:$H$100,8,FALSE))=TRUE,"0",VLOOKUP($C14,'Waterville Rev Tour NorAm Day 2'!$A$17:$H$100,8,FALSE))</f>
        <v>0</v>
      </c>
      <c r="P14" s="22" t="str">
        <f>IF(ISNA(VLOOKUP($C14,'MSLM TT DAY 1'!$A$17:$H$100,8,FALSE))=TRUE,"0",VLOOKUP($C14,'MSLM TT DAY 1'!$A$17:$H$100,8,FALSE))</f>
        <v>0</v>
      </c>
      <c r="Q14" s="22" t="str">
        <f>IF(ISNA(VLOOKUP($C14,'MSLM TT DAY 2'!$A$17:$H$100,8,FALSE))=TRUE,"0",VLOOKUP($C14,'MSLM TT DAY 2'!$A$17:$H$100,8,FALSE))</f>
        <v>0</v>
      </c>
      <c r="R14" s="22">
        <f>IF(ISNA(VLOOKUP($C14,'Silverstar Canada Cup'!$A$17:$H$65,8,FALSE))=TRUE,"0",VLOOKUP($C14,'Silverstar Canada Cup'!$A$17:$H$65,8,FALSE))</f>
        <v>611.03752759381905</v>
      </c>
      <c r="S14" s="114" t="str">
        <f>IF(ISNA(VLOOKUP($C14,'Craigleith Groms'!$A$17:$H$63,8,FALSE))=TRUE,"0",VLOOKUP($C14,'Craigleith Groms'!$A$17:$H$63,8,FALSE))</f>
        <v>0</v>
      </c>
      <c r="T14" s="22" t="str">
        <f>IF(ISNA(VLOOKUP($C14,'Beaver Valley TT'!$A$17:$H$69,8,FALSE))=TRUE,"0",VLOOKUP($C14,'Beaver Valley TT'!$A$17:$H$69,8,FALSE))</f>
        <v>0</v>
      </c>
      <c r="U14" s="22">
        <f>IF(ISNA(VLOOKUP($C14,'Calgary Nor AM SS'!$A$17:$H$66,8,FALSE))=TRUE,"0",VLOOKUP($C14,'Calgary Nor AM SS'!$A$17:$H$66,8,FALSE))</f>
        <v>571.91738971037523</v>
      </c>
      <c r="V14" s="22" t="str">
        <f>IF(ISNA(VLOOKUP($C14,'Fortune Fz'!$A$17:$H$66,8,FALSE))=TRUE,"0",VLOOKUP($C14,'Fortune Fz'!$A$17:$H$66,8,FALSE))</f>
        <v>0</v>
      </c>
      <c r="W14" s="114" t="str">
        <f>IF(ISNA(VLOOKUP($C14,'GEORGIAN PEAKS Groms'!$A$17:$H$63,8,FALSE))=TRUE,"0",VLOOKUP($C14,'GEORGIAN PEAKS Groms'!$A$17:$H$63,8,FALSE))</f>
        <v>0</v>
      </c>
      <c r="X14" s="114">
        <f>IF(ISNA(VLOOKUP($C14,'Aspen Open SS'!$A$17:$H$63,8,FALSE))=TRUE,"0",VLOOKUP($C14,'Aspen Open SS'!$A$17:$H$63,8,FALSE))</f>
        <v>0</v>
      </c>
      <c r="Y14" s="114" t="str">
        <f>IF(ISNA(VLOOKUP($C14,'Aspen Open BA'!$A$17:$H$63,8,FALSE))=TRUE,"0",VLOOKUP($C14,'Aspen Open BA'!$A$17:$H$63,8,FALSE))</f>
        <v>0</v>
      </c>
    </row>
    <row r="15" spans="1:25" ht="13">
      <c r="A15" s="81" t="s">
        <v>46</v>
      </c>
      <c r="B15" s="81" t="s">
        <v>45</v>
      </c>
      <c r="C15" s="86" t="s">
        <v>56</v>
      </c>
      <c r="D15" s="81"/>
      <c r="E15" s="81">
        <f t="shared" si="6"/>
        <v>10</v>
      </c>
      <c r="F15" s="19">
        <f t="shared" si="1"/>
        <v>10</v>
      </c>
      <c r="G15" s="20">
        <f t="shared" si="2"/>
        <v>548.03730210366518</v>
      </c>
      <c r="H15" s="20">
        <f t="shared" si="3"/>
        <v>538.21510297482826</v>
      </c>
      <c r="I15" s="20">
        <f t="shared" si="4"/>
        <v>421.8142548596112</v>
      </c>
      <c r="J15" s="19">
        <f t="shared" si="7"/>
        <v>1508.0666599381047</v>
      </c>
      <c r="K15" s="21"/>
      <c r="L15" s="22">
        <f>IF(ISNA(VLOOKUP($C15,'Mt. Sima Canada Cup SS'!$A$17:$H$100,8,FALSE))=TRUE,"0",VLOOKUP($C15,'Mt. Sima Canada Cup SS'!$A$17:$H$100,8,FALSE))</f>
        <v>538.21510297482826</v>
      </c>
      <c r="M15" s="22">
        <f>IF(ISNA(VLOOKUP($C15,'Mt. Sima Canada Cup BA'!$A$17:$H$100,8,FALSE))=TRUE,"0",VLOOKUP($C15,'Mt. Sima Canada Cup BA'!$A$17:$H$100,8,FALSE))</f>
        <v>421.8142548596112</v>
      </c>
      <c r="N15" s="22" t="str">
        <f>IF(ISNA(VLOOKUP($C15,'Waterville Rev Tour NorAm Day 1'!$A$17:$H$100,8,FALSE))=TRUE,"0",VLOOKUP($C15,'Waterville Rev Tour NorAm Day 1'!$A$17:$H$100,8,FALSE))</f>
        <v>0</v>
      </c>
      <c r="O15" s="22" t="str">
        <f>IF(ISNA(VLOOKUP($C15,'Waterville Rev Tour NorAm Day 2'!$A$17:$H$100,8,FALSE))=TRUE,"0",VLOOKUP($C15,'Waterville Rev Tour NorAm Day 2'!$A$17:$H$100,8,FALSE))</f>
        <v>0</v>
      </c>
      <c r="P15" s="22" t="str">
        <f>IF(ISNA(VLOOKUP($C15,'MSLM TT DAY 1'!$A$17:$H$100,8,FALSE))=TRUE,"0",VLOOKUP($C15,'MSLM TT DAY 1'!$A$17:$H$100,8,FALSE))</f>
        <v>0</v>
      </c>
      <c r="Q15" s="22" t="str">
        <f>IF(ISNA(VLOOKUP($C15,'MSLM TT DAY 2'!$A$17:$H$100,8,FALSE))=TRUE,"0",VLOOKUP($C15,'MSLM TT DAY 2'!$A$17:$H$100,8,FALSE))</f>
        <v>0</v>
      </c>
      <c r="R15" s="22">
        <f>IF(ISNA(VLOOKUP($C15,'Silverstar Canada Cup'!$A$17:$H$65,8,FALSE))=TRUE,"0",VLOOKUP($C15,'Silverstar Canada Cup'!$A$17:$H$65,8,FALSE))</f>
        <v>548.03730210366518</v>
      </c>
      <c r="S15" s="114" t="str">
        <f>IF(ISNA(VLOOKUP($C15,'Craigleith Groms'!$A$17:$H$63,8,FALSE))=TRUE,"0",VLOOKUP($C15,'Craigleith Groms'!$A$17:$H$63,8,FALSE))</f>
        <v>0</v>
      </c>
      <c r="T15" s="22" t="str">
        <f>IF(ISNA(VLOOKUP($C15,'Beaver Valley TT'!$A$17:$H$69,8,FALSE))=TRUE,"0",VLOOKUP($C15,'Beaver Valley TT'!$A$17:$H$69,8,FALSE))</f>
        <v>0</v>
      </c>
      <c r="U15" s="22">
        <f>IF(ISNA(VLOOKUP($C15,'Calgary Nor AM SS'!$A$17:$H$66,8,FALSE))=TRUE,"0",VLOOKUP($C15,'Calgary Nor AM SS'!$A$17:$H$66,8,FALSE))</f>
        <v>207.10008554319927</v>
      </c>
      <c r="V15" s="22" t="str">
        <f>IF(ISNA(VLOOKUP($C15,'Fortune Fz'!$A$17:$H$66,8,FALSE))=TRUE,"0",VLOOKUP($C15,'Fortune Fz'!$A$17:$H$66,8,FALSE))</f>
        <v>0</v>
      </c>
      <c r="W15" s="114" t="str">
        <f>IF(ISNA(VLOOKUP($C15,'GEORGIAN PEAKS Groms'!$A$17:$H$63,8,FALSE))=TRUE,"0",VLOOKUP($C15,'GEORGIAN PEAKS Groms'!$A$17:$H$63,8,FALSE))</f>
        <v>0</v>
      </c>
      <c r="X15" s="114" t="str">
        <f>IF(ISNA(VLOOKUP($C15,'Aspen Open SS'!$A$17:$H$63,8,FALSE))=TRUE,"0",VLOOKUP($C15,'Aspen Open SS'!$A$17:$H$63,8,FALSE))</f>
        <v>0</v>
      </c>
      <c r="Y15" s="114">
        <f>IF(ISNA(VLOOKUP($C15,'Aspen Open BA'!$A$17:$H$63,8,FALSE))=TRUE,"0",VLOOKUP($C15,'Aspen Open BA'!$A$17:$H$63,8,FALSE))</f>
        <v>0</v>
      </c>
    </row>
    <row r="16" spans="1:25" ht="13">
      <c r="A16" s="81" t="s">
        <v>46</v>
      </c>
      <c r="B16" s="81" t="s">
        <v>74</v>
      </c>
      <c r="C16" s="86" t="s">
        <v>72</v>
      </c>
      <c r="D16" s="81"/>
      <c r="E16" s="81">
        <f t="shared" si="6"/>
        <v>11</v>
      </c>
      <c r="F16" s="19">
        <f t="shared" si="1"/>
        <v>11</v>
      </c>
      <c r="G16" s="20">
        <f t="shared" si="2"/>
        <v>500</v>
      </c>
      <c r="H16" s="20">
        <f t="shared" si="3"/>
        <v>487.58465011286688</v>
      </c>
      <c r="I16" s="20">
        <f t="shared" si="4"/>
        <v>459.09090909090907</v>
      </c>
      <c r="J16" s="19">
        <f t="shared" si="7"/>
        <v>1446.6755592037759</v>
      </c>
      <c r="K16" s="21"/>
      <c r="L16" s="22" t="str">
        <f>IF(ISNA(VLOOKUP($C16,'Mt. Sima Canada Cup SS'!$A$17:$H$100,8,FALSE))=TRUE,"0",VLOOKUP($C16,'Mt. Sima Canada Cup SS'!$A$17:$H$100,8,FALSE))</f>
        <v>0</v>
      </c>
      <c r="M16" s="22" t="str">
        <f>IF(ISNA(VLOOKUP($C16,'Mt. Sima Canada Cup BA'!$A$17:$H$100,8,FALSE))=TRUE,"0",VLOOKUP($C16,'Mt. Sima Canada Cup BA'!$A$17:$H$100,8,FALSE))</f>
        <v>0</v>
      </c>
      <c r="N16" s="22" t="str">
        <f>IF(ISNA(VLOOKUP($C16,'Waterville Rev Tour NorAm Day 1'!$A$17:$H$100,8,FALSE))=TRUE,"0",VLOOKUP($C16,'Waterville Rev Tour NorAm Day 1'!$A$17:$H$100,8,FALSE))</f>
        <v>0</v>
      </c>
      <c r="O16" s="22" t="str">
        <f>IF(ISNA(VLOOKUP($C16,'Waterville Rev Tour NorAm Day 2'!$A$17:$H$100,8,FALSE))=TRUE,"0",VLOOKUP($C16,'Waterville Rev Tour NorAm Day 2'!$A$17:$H$100,8,FALSE))</f>
        <v>0</v>
      </c>
      <c r="P16" s="22">
        <f>IF(ISNA(VLOOKUP($C16,'MSLM TT DAY 1'!$A$17:$H$100,8,FALSE))=TRUE,"0",VLOOKUP($C16,'MSLM TT DAY 1'!$A$17:$H$100,8,FALSE))</f>
        <v>500</v>
      </c>
      <c r="Q16" s="22">
        <f>IF(ISNA(VLOOKUP($C16,'MSLM TT DAY 2'!$A$17:$H$100,8,FALSE))=TRUE,"0",VLOOKUP($C16,'MSLM TT DAY 2'!$A$17:$H$100,8,FALSE))</f>
        <v>459.09090909090907</v>
      </c>
      <c r="R16" s="22" t="str">
        <f>IF(ISNA(VLOOKUP($C16,'Silverstar Canada Cup'!$A$17:$H$65,8,FALSE))=TRUE,"0",VLOOKUP($C16,'Silverstar Canada Cup'!$A$17:$H$65,8,FALSE))</f>
        <v>0</v>
      </c>
      <c r="S16" s="114" t="str">
        <f>IF(ISNA(VLOOKUP($C16,'Craigleith Groms'!$A$17:$H$63,8,FALSE))=TRUE,"0",VLOOKUP($C16,'Craigleith Groms'!$A$17:$H$63,8,FALSE))</f>
        <v>0</v>
      </c>
      <c r="T16" s="22">
        <f>IF(ISNA(VLOOKUP($C16,'Beaver Valley TT'!$A$17:$H$69,8,FALSE))=TRUE,"0",VLOOKUP($C16,'Beaver Valley TT'!$A$17:$H$69,8,FALSE))</f>
        <v>487.58465011286688</v>
      </c>
      <c r="U16" s="22" t="str">
        <f>IF(ISNA(VLOOKUP($C16,'Calgary Nor AM SS'!$A$17:$H$66,8,FALSE))=TRUE,"0",VLOOKUP($C16,'Calgary Nor AM SS'!$A$17:$H$66,8,FALSE))</f>
        <v>0</v>
      </c>
      <c r="V16" s="22" t="str">
        <f>IF(ISNA(VLOOKUP($C16,'Fortune Fz'!$A$17:$H$66,8,FALSE))=TRUE,"0",VLOOKUP($C16,'Fortune Fz'!$A$17:$H$66,8,FALSE))</f>
        <v>0</v>
      </c>
      <c r="W16" s="114" t="str">
        <f>IF(ISNA(VLOOKUP($C16,'GEORGIAN PEAKS Groms'!$A$17:$H$63,8,FALSE))=TRUE,"0",VLOOKUP($C16,'GEORGIAN PEAKS Groms'!$A$17:$H$63,8,FALSE))</f>
        <v>0</v>
      </c>
      <c r="X16" s="114" t="str">
        <f>IF(ISNA(VLOOKUP($C16,'Aspen Open SS'!$A$17:$H$63,8,FALSE))=TRUE,"0",VLOOKUP($C16,'Aspen Open SS'!$A$17:$H$63,8,FALSE))</f>
        <v>0</v>
      </c>
      <c r="Y16" s="114" t="str">
        <f>IF(ISNA(VLOOKUP($C16,'Aspen Open BA'!$A$17:$H$63,8,FALSE))=TRUE,"0",VLOOKUP($C16,'Aspen Open BA'!$A$17:$H$63,8,FALSE))</f>
        <v>0</v>
      </c>
    </row>
    <row r="17" spans="1:25" ht="13">
      <c r="A17" s="81" t="s">
        <v>46</v>
      </c>
      <c r="B17" s="81" t="s">
        <v>75</v>
      </c>
      <c r="C17" s="86" t="s">
        <v>73</v>
      </c>
      <c r="D17" s="81"/>
      <c r="E17" s="81">
        <f t="shared" si="6"/>
        <v>12</v>
      </c>
      <c r="F17" s="19">
        <f t="shared" si="1"/>
        <v>12</v>
      </c>
      <c r="G17" s="20">
        <f t="shared" si="2"/>
        <v>500</v>
      </c>
      <c r="H17" s="20">
        <f t="shared" si="3"/>
        <v>450</v>
      </c>
      <c r="I17" s="20">
        <f t="shared" si="4"/>
        <v>428.12500000000006</v>
      </c>
      <c r="J17" s="19">
        <f t="shared" si="7"/>
        <v>1378.125</v>
      </c>
      <c r="K17" s="21"/>
      <c r="L17" s="22" t="str">
        <f>IF(ISNA(VLOOKUP($C17,'Mt. Sima Canada Cup SS'!$A$17:$H$100,8,FALSE))=TRUE,"0",VLOOKUP($C17,'Mt. Sima Canada Cup SS'!$A$17:$H$100,8,FALSE))</f>
        <v>0</v>
      </c>
      <c r="M17" s="22" t="str">
        <f>IF(ISNA(VLOOKUP($C17,'Mt. Sima Canada Cup BA'!$A$17:$H$100,8,FALSE))=TRUE,"0",VLOOKUP($C17,'Mt. Sima Canada Cup BA'!$A$17:$H$100,8,FALSE))</f>
        <v>0</v>
      </c>
      <c r="N17" s="22" t="str">
        <f>IF(ISNA(VLOOKUP($C17,'Waterville Rev Tour NorAm Day 1'!$A$17:$H$100,8,FALSE))=TRUE,"0",VLOOKUP($C17,'Waterville Rev Tour NorAm Day 1'!$A$17:$H$100,8,FALSE))</f>
        <v>0</v>
      </c>
      <c r="O17" s="22" t="str">
        <f>IF(ISNA(VLOOKUP($C17,'Waterville Rev Tour NorAm Day 2'!$A$17:$H$100,8,FALSE))=TRUE,"0",VLOOKUP($C17,'Waterville Rev Tour NorAm Day 2'!$A$17:$H$100,8,FALSE))</f>
        <v>0</v>
      </c>
      <c r="P17" s="22">
        <f>IF(ISNA(VLOOKUP($C17,'MSLM TT DAY 1'!$A$17:$H$100,8,FALSE))=TRUE,"0",VLOOKUP($C17,'MSLM TT DAY 1'!$A$17:$H$100,8,FALSE))</f>
        <v>428.12500000000006</v>
      </c>
      <c r="Q17" s="22">
        <f>IF(ISNA(VLOOKUP($C17,'MSLM TT DAY 2'!$A$17:$H$100,8,FALSE))=TRUE,"0",VLOOKUP($C17,'MSLM TT DAY 2'!$A$17:$H$100,8,FALSE))</f>
        <v>450</v>
      </c>
      <c r="R17" s="22" t="str">
        <f>IF(ISNA(VLOOKUP($C17,'Silverstar Canada Cup'!$A$17:$H$65,8,FALSE))=TRUE,"0",VLOOKUP($C17,'Silverstar Canada Cup'!$A$17:$H$65,8,FALSE))</f>
        <v>0</v>
      </c>
      <c r="S17" s="114" t="str">
        <f>IF(ISNA(VLOOKUP($C17,'Craigleith Groms'!$A$17:$H$63,8,FALSE))=TRUE,"0",VLOOKUP($C17,'Craigleith Groms'!$A$17:$H$63,8,FALSE))</f>
        <v>0</v>
      </c>
      <c r="T17" s="22">
        <f>IF(ISNA(VLOOKUP($C17,'Beaver Valley TT'!$A$17:$H$69,8,FALSE))=TRUE,"0",VLOOKUP($C17,'Beaver Valley TT'!$A$17:$H$69,8,FALSE))</f>
        <v>500</v>
      </c>
      <c r="U17" s="22" t="str">
        <f>IF(ISNA(VLOOKUP($C17,'Calgary Nor AM SS'!$A$17:$H$66,8,FALSE))=TRUE,"0",VLOOKUP($C17,'Calgary Nor AM SS'!$A$17:$H$66,8,FALSE))</f>
        <v>0</v>
      </c>
      <c r="V17" s="22" t="str">
        <f>IF(ISNA(VLOOKUP($C17,'Fortune Fz'!$A$17:$H$66,8,FALSE))=TRUE,"0",VLOOKUP($C17,'Fortune Fz'!$A$17:$H$66,8,FALSE))</f>
        <v>0</v>
      </c>
      <c r="W17" s="114" t="str">
        <f>IF(ISNA(VLOOKUP($C17,'GEORGIAN PEAKS Groms'!$A$17:$H$63,8,FALSE))=TRUE,"0",VLOOKUP($C17,'GEORGIAN PEAKS Groms'!$A$17:$H$63,8,FALSE))</f>
        <v>0</v>
      </c>
      <c r="X17" s="114" t="str">
        <f>IF(ISNA(VLOOKUP($C17,'Aspen Open SS'!$A$17:$H$63,8,FALSE))=TRUE,"0",VLOOKUP($C17,'Aspen Open SS'!$A$17:$H$63,8,FALSE))</f>
        <v>0</v>
      </c>
      <c r="Y17" s="114" t="str">
        <f>IF(ISNA(VLOOKUP($C17,'Aspen Open BA'!$A$17:$H$63,8,FALSE))=TRUE,"0",VLOOKUP($C17,'Aspen Open BA'!$A$17:$H$63,8,FALSE))</f>
        <v>0</v>
      </c>
    </row>
    <row r="18" spans="1:25" ht="13">
      <c r="A18" s="81" t="s">
        <v>94</v>
      </c>
      <c r="B18" s="81" t="s">
        <v>65</v>
      </c>
      <c r="C18" s="86" t="s">
        <v>93</v>
      </c>
      <c r="D18" s="81"/>
      <c r="E18" s="81">
        <f t="shared" si="6"/>
        <v>13</v>
      </c>
      <c r="F18" s="19">
        <f t="shared" si="1"/>
        <v>13</v>
      </c>
      <c r="G18" s="20">
        <f t="shared" si="2"/>
        <v>500</v>
      </c>
      <c r="H18" s="20">
        <f t="shared" si="3"/>
        <v>471.78329571106093</v>
      </c>
      <c r="I18" s="20">
        <f t="shared" si="4"/>
        <v>397.91666666666669</v>
      </c>
      <c r="J18" s="19">
        <f t="shared" si="7"/>
        <v>1369.6999623777276</v>
      </c>
      <c r="K18" s="21"/>
      <c r="L18" s="22" t="str">
        <f>IF(ISNA(VLOOKUP($C18,'Mt. Sima Canada Cup SS'!$A$17:$H$100,8,FALSE))=TRUE,"0",VLOOKUP($C18,'Mt. Sima Canada Cup SS'!$A$17:$H$100,8,FALSE))</f>
        <v>0</v>
      </c>
      <c r="M18" s="22" t="str">
        <f>IF(ISNA(VLOOKUP($C18,'Mt. Sima Canada Cup BA'!$A$17:$H$100,8,FALSE))=TRUE,"0",VLOOKUP($C18,'Mt. Sima Canada Cup BA'!$A$17:$H$100,8,FALSE))</f>
        <v>0</v>
      </c>
      <c r="N18" s="22" t="str">
        <f>IF(ISNA(VLOOKUP($C18,'Waterville Rev Tour NorAm Day 1'!$A$17:$H$100,8,FALSE))=TRUE,"0",VLOOKUP($C18,'Waterville Rev Tour NorAm Day 1'!$A$17:$H$100,8,FALSE))</f>
        <v>0</v>
      </c>
      <c r="O18" s="22" t="str">
        <f>IF(ISNA(VLOOKUP($C18,'Waterville Rev Tour NorAm Day 2'!$A$17:$H$100,8,FALSE))=TRUE,"0",VLOOKUP($C18,'Waterville Rev Tour NorAm Day 2'!$A$17:$H$100,8,FALSE))</f>
        <v>0</v>
      </c>
      <c r="P18" s="22">
        <f>IF(ISNA(VLOOKUP($C18,'MSLM TT DAY 1'!$A$17:$H$100,8,FALSE))=TRUE,"0",VLOOKUP($C18,'MSLM TT DAY 1'!$A$17:$H$100,8,FALSE))</f>
        <v>397.91666666666669</v>
      </c>
      <c r="Q18" s="22">
        <f>IF(ISNA(VLOOKUP($C18,'MSLM TT DAY 2'!$A$17:$H$100,8,FALSE))=TRUE,"0",VLOOKUP($C18,'MSLM TT DAY 2'!$A$17:$H$100,8,FALSE))</f>
        <v>500</v>
      </c>
      <c r="R18" s="22" t="str">
        <f>IF(ISNA(VLOOKUP($C18,'Silverstar Canada Cup'!$A$17:$H$65,8,FALSE))=TRUE,"0",VLOOKUP($C18,'Silverstar Canada Cup'!$A$17:$H$65,8,FALSE))</f>
        <v>0</v>
      </c>
      <c r="S18" s="114" t="str">
        <f>IF(ISNA(VLOOKUP($C18,'Craigleith Groms'!$A$17:$H$63,8,FALSE))=TRUE,"0",VLOOKUP($C18,'Craigleith Groms'!$A$17:$H$63,8,FALSE))</f>
        <v>0</v>
      </c>
      <c r="T18" s="22">
        <f>IF(ISNA(VLOOKUP($C18,'Beaver Valley TT'!$A$17:$H$69,8,FALSE))=TRUE,"0",VLOOKUP($C18,'Beaver Valley TT'!$A$17:$H$69,8,FALSE))</f>
        <v>471.78329571106093</v>
      </c>
      <c r="U18" s="22" t="str">
        <f>IF(ISNA(VLOOKUP($C18,'Calgary Nor AM SS'!$A$17:$H$66,8,FALSE))=TRUE,"0",VLOOKUP($C18,'Calgary Nor AM SS'!$A$17:$H$66,8,FALSE))</f>
        <v>0</v>
      </c>
      <c r="V18" s="22" t="str">
        <f>IF(ISNA(VLOOKUP($C18,'Fortune Fz'!$A$17:$H$66,8,FALSE))=TRUE,"0",VLOOKUP($C18,'Fortune Fz'!$A$17:$H$66,8,FALSE))</f>
        <v>0</v>
      </c>
      <c r="W18" s="114" t="str">
        <f>IF(ISNA(VLOOKUP($C18,'GEORGIAN PEAKS Groms'!$A$17:$H$63,8,FALSE))=TRUE,"0",VLOOKUP($C18,'GEORGIAN PEAKS Groms'!$A$17:$H$63,8,FALSE))</f>
        <v>0</v>
      </c>
      <c r="X18" s="114" t="str">
        <f>IF(ISNA(VLOOKUP($C18,'Aspen Open SS'!$A$17:$H$63,8,FALSE))=TRUE,"0",VLOOKUP($C18,'Aspen Open SS'!$A$17:$H$63,8,FALSE))</f>
        <v>0</v>
      </c>
      <c r="Y18" s="114" t="str">
        <f>IF(ISNA(VLOOKUP($C18,'Aspen Open BA'!$A$17:$H$63,8,FALSE))=TRUE,"0",VLOOKUP($C18,'Aspen Open BA'!$A$17:$H$63,8,FALSE))</f>
        <v>0</v>
      </c>
    </row>
    <row r="19" spans="1:25" ht="13">
      <c r="A19" s="81" t="s">
        <v>80</v>
      </c>
      <c r="B19" s="81" t="s">
        <v>65</v>
      </c>
      <c r="C19" s="86" t="s">
        <v>81</v>
      </c>
      <c r="D19" s="81"/>
      <c r="E19" s="81">
        <f t="shared" si="6"/>
        <v>14</v>
      </c>
      <c r="F19" s="19">
        <f t="shared" si="1"/>
        <v>14</v>
      </c>
      <c r="G19" s="20">
        <f t="shared" si="2"/>
        <v>458.33333333333331</v>
      </c>
      <c r="H19" s="20">
        <f t="shared" si="3"/>
        <v>427.27272727272731</v>
      </c>
      <c r="I19" s="20">
        <f t="shared" si="4"/>
        <v>389.39051918735896</v>
      </c>
      <c r="J19" s="19">
        <f t="shared" si="7"/>
        <v>1274.9965797934196</v>
      </c>
      <c r="K19" s="21"/>
      <c r="L19" s="22" t="str">
        <f>IF(ISNA(VLOOKUP($C19,'Mt. Sima Canada Cup SS'!$A$17:$H$100,8,FALSE))=TRUE,"0",VLOOKUP($C19,'Mt. Sima Canada Cup SS'!$A$17:$H$100,8,FALSE))</f>
        <v>0</v>
      </c>
      <c r="M19" s="22" t="str">
        <f>IF(ISNA(VLOOKUP($C19,'Mt. Sima Canada Cup BA'!$A$17:$H$100,8,FALSE))=TRUE,"0",VLOOKUP($C19,'Mt. Sima Canada Cup BA'!$A$17:$H$100,8,FALSE))</f>
        <v>0</v>
      </c>
      <c r="N19" s="22" t="str">
        <f>IF(ISNA(VLOOKUP($C19,'Waterville Rev Tour NorAm Day 1'!$A$17:$H$100,8,FALSE))=TRUE,"0",VLOOKUP($C19,'Waterville Rev Tour NorAm Day 1'!$A$17:$H$100,8,FALSE))</f>
        <v>0</v>
      </c>
      <c r="O19" s="22" t="str">
        <f>IF(ISNA(VLOOKUP($C19,'Waterville Rev Tour NorAm Day 2'!$A$17:$H$100,8,FALSE))=TRUE,"0",VLOOKUP($C19,'Waterville Rev Tour NorAm Day 2'!$A$17:$H$100,8,FALSE))</f>
        <v>0</v>
      </c>
      <c r="P19" s="22">
        <f>IF(ISNA(VLOOKUP($C19,'MSLM TT DAY 1'!$A$17:$H$100,8,FALSE))=TRUE,"0",VLOOKUP($C19,'MSLM TT DAY 1'!$A$17:$H$100,8,FALSE))</f>
        <v>458.33333333333331</v>
      </c>
      <c r="Q19" s="22">
        <f>IF(ISNA(VLOOKUP($C19,'MSLM TT DAY 2'!$A$17:$H$100,8,FALSE))=TRUE,"0",VLOOKUP($C19,'MSLM TT DAY 2'!$A$17:$H$100,8,FALSE))</f>
        <v>427.27272727272731</v>
      </c>
      <c r="R19" s="22" t="str">
        <f>IF(ISNA(VLOOKUP($C19,'Silverstar Canada Cup'!$A$17:$H$65,8,FALSE))=TRUE,"0",VLOOKUP($C19,'Silverstar Canada Cup'!$A$17:$H$65,8,FALSE))</f>
        <v>0</v>
      </c>
      <c r="S19" s="114" t="str">
        <f>IF(ISNA(VLOOKUP($C19,'Craigleith Groms'!$A$17:$H$63,8,FALSE))=TRUE,"0",VLOOKUP($C19,'Craigleith Groms'!$A$17:$H$63,8,FALSE))</f>
        <v>0</v>
      </c>
      <c r="T19" s="22">
        <f>IF(ISNA(VLOOKUP($C19,'Beaver Valley TT'!$A$17:$H$69,8,FALSE))=TRUE,"0",VLOOKUP($C19,'Beaver Valley TT'!$A$17:$H$69,8,FALSE))</f>
        <v>389.39051918735896</v>
      </c>
      <c r="U19" s="22" t="str">
        <f>IF(ISNA(VLOOKUP($C19,'Calgary Nor AM SS'!$A$17:$H$66,8,FALSE))=TRUE,"0",VLOOKUP($C19,'Calgary Nor AM SS'!$A$17:$H$66,8,FALSE))</f>
        <v>0</v>
      </c>
      <c r="V19" s="22" t="str">
        <f>IF(ISNA(VLOOKUP($C19,'Fortune Fz'!$A$17:$H$66,8,FALSE))=TRUE,"0",VLOOKUP($C19,'Fortune Fz'!$A$17:$H$66,8,FALSE))</f>
        <v>0</v>
      </c>
      <c r="W19" s="114" t="str">
        <f>IF(ISNA(VLOOKUP($C19,'GEORGIAN PEAKS Groms'!$A$17:$H$63,8,FALSE))=TRUE,"0",VLOOKUP($C19,'GEORGIAN PEAKS Groms'!$A$17:$H$63,8,FALSE))</f>
        <v>0</v>
      </c>
      <c r="X19" s="114" t="str">
        <f>IF(ISNA(VLOOKUP($C19,'Aspen Open SS'!$A$17:$H$63,8,FALSE))=TRUE,"0",VLOOKUP($C19,'Aspen Open SS'!$A$17:$H$63,8,FALSE))</f>
        <v>0</v>
      </c>
      <c r="Y19" s="114" t="str">
        <f>IF(ISNA(VLOOKUP($C19,'Aspen Open BA'!$A$17:$H$63,8,FALSE))=TRUE,"0",VLOOKUP($C19,'Aspen Open BA'!$A$17:$H$63,8,FALSE))</f>
        <v>0</v>
      </c>
    </row>
    <row r="20" spans="1:25" ht="13">
      <c r="A20" s="81" t="s">
        <v>46</v>
      </c>
      <c r="B20" s="81" t="s">
        <v>65</v>
      </c>
      <c r="C20" s="86" t="s">
        <v>85</v>
      </c>
      <c r="D20" s="81"/>
      <c r="E20" s="81">
        <f t="shared" si="6"/>
        <v>15</v>
      </c>
      <c r="F20" s="19">
        <f t="shared" si="1"/>
        <v>15</v>
      </c>
      <c r="G20" s="20">
        <f t="shared" si="2"/>
        <v>448.95833333333337</v>
      </c>
      <c r="H20" s="20">
        <f t="shared" si="3"/>
        <v>409.70654627539506</v>
      </c>
      <c r="I20" s="20">
        <f t="shared" si="4"/>
        <v>382.9545454545455</v>
      </c>
      <c r="J20" s="19">
        <f t="shared" si="7"/>
        <v>1241.6194250632739</v>
      </c>
      <c r="K20" s="21"/>
      <c r="L20" s="22" t="str">
        <f>IF(ISNA(VLOOKUP($C20,'Mt. Sima Canada Cup SS'!$A$17:$H$100,8,FALSE))=TRUE,"0",VLOOKUP($C20,'Mt. Sima Canada Cup SS'!$A$17:$H$100,8,FALSE))</f>
        <v>0</v>
      </c>
      <c r="M20" s="22" t="str">
        <f>IF(ISNA(VLOOKUP($C20,'Mt. Sima Canada Cup BA'!$A$17:$H$100,8,FALSE))=TRUE,"0",VLOOKUP($C20,'Mt. Sima Canada Cup BA'!$A$17:$H$100,8,FALSE))</f>
        <v>0</v>
      </c>
      <c r="N20" s="22" t="str">
        <f>IF(ISNA(VLOOKUP($C20,'Waterville Rev Tour NorAm Day 1'!$A$17:$H$100,8,FALSE))=TRUE,"0",VLOOKUP($C20,'Waterville Rev Tour NorAm Day 1'!$A$17:$H$100,8,FALSE))</f>
        <v>0</v>
      </c>
      <c r="O20" s="22" t="str">
        <f>IF(ISNA(VLOOKUP($C20,'Waterville Rev Tour NorAm Day 2'!$A$17:$H$100,8,FALSE))=TRUE,"0",VLOOKUP($C20,'Waterville Rev Tour NorAm Day 2'!$A$17:$H$100,8,FALSE))</f>
        <v>0</v>
      </c>
      <c r="P20" s="22">
        <f>IF(ISNA(VLOOKUP($C20,'MSLM TT DAY 1'!$A$17:$H$100,8,FALSE))=TRUE,"0",VLOOKUP($C20,'MSLM TT DAY 1'!$A$17:$H$100,8,FALSE))</f>
        <v>448.95833333333337</v>
      </c>
      <c r="Q20" s="22">
        <f>IF(ISNA(VLOOKUP($C20,'MSLM TT DAY 2'!$A$17:$H$100,8,FALSE))=TRUE,"0",VLOOKUP($C20,'MSLM TT DAY 2'!$A$17:$H$100,8,FALSE))</f>
        <v>382.9545454545455</v>
      </c>
      <c r="R20" s="22" t="str">
        <f>IF(ISNA(VLOOKUP($C20,'Silverstar Canada Cup'!$A$17:$H$65,8,FALSE))=TRUE,"0",VLOOKUP($C20,'Silverstar Canada Cup'!$A$17:$H$65,8,FALSE))</f>
        <v>0</v>
      </c>
      <c r="S20" s="114" t="str">
        <f>IF(ISNA(VLOOKUP($C20,'Craigleith Groms'!$A$17:$H$63,8,FALSE))=TRUE,"0",VLOOKUP($C20,'Craigleith Groms'!$A$17:$H$63,8,FALSE))</f>
        <v>0</v>
      </c>
      <c r="T20" s="22">
        <f>IF(ISNA(VLOOKUP($C20,'Beaver Valley TT'!$A$17:$H$69,8,FALSE))=TRUE,"0",VLOOKUP($C20,'Beaver Valley TT'!$A$17:$H$69,8,FALSE))</f>
        <v>409.70654627539506</v>
      </c>
      <c r="U20" s="22" t="str">
        <f>IF(ISNA(VLOOKUP($C20,'Calgary Nor AM SS'!$A$17:$H$66,8,FALSE))=TRUE,"0",VLOOKUP($C20,'Calgary Nor AM SS'!$A$17:$H$66,8,FALSE))</f>
        <v>0</v>
      </c>
      <c r="V20" s="22" t="str">
        <f>IF(ISNA(VLOOKUP($C20,'Fortune Fz'!$A$17:$H$66,8,FALSE))=TRUE,"0",VLOOKUP($C20,'Fortune Fz'!$A$17:$H$66,8,FALSE))</f>
        <v>0</v>
      </c>
      <c r="W20" s="114" t="str">
        <f>IF(ISNA(VLOOKUP($C20,'GEORGIAN PEAKS Groms'!$A$17:$H$63,8,FALSE))=TRUE,"0",VLOOKUP($C20,'GEORGIAN PEAKS Groms'!$A$17:$H$63,8,FALSE))</f>
        <v>0</v>
      </c>
      <c r="X20" s="114" t="str">
        <f>IF(ISNA(VLOOKUP($C20,'Aspen Open SS'!$A$17:$H$63,8,FALSE))=TRUE,"0",VLOOKUP($C20,'Aspen Open SS'!$A$17:$H$63,8,FALSE))</f>
        <v>0</v>
      </c>
      <c r="Y20" s="114" t="str">
        <f>IF(ISNA(VLOOKUP($C20,'Aspen Open BA'!$A$17:$H$63,8,FALSE))=TRUE,"0",VLOOKUP($C20,'Aspen Open BA'!$A$17:$H$63,8,FALSE))</f>
        <v>0</v>
      </c>
    </row>
    <row r="21" spans="1:25" ht="13">
      <c r="A21" s="81" t="s">
        <v>46</v>
      </c>
      <c r="B21" s="81" t="s">
        <v>45</v>
      </c>
      <c r="C21" s="86" t="s">
        <v>57</v>
      </c>
      <c r="D21" s="81"/>
      <c r="E21" s="81">
        <f t="shared" si="6"/>
        <v>16</v>
      </c>
      <c r="F21" s="19">
        <f t="shared" si="1"/>
        <v>16</v>
      </c>
      <c r="G21" s="20">
        <f t="shared" si="2"/>
        <v>668.23529411764719</v>
      </c>
      <c r="H21" s="20">
        <f t="shared" si="3"/>
        <v>486.82505399568043</v>
      </c>
      <c r="I21" s="137">
        <v>0</v>
      </c>
      <c r="J21" s="19">
        <f t="shared" si="7"/>
        <v>1155.0603481133276</v>
      </c>
      <c r="K21" s="21"/>
      <c r="L21" s="22">
        <f>IF(ISNA(VLOOKUP($C21,'Mt. Sima Canada Cup SS'!$A$17:$H$100,8,FALSE))=TRUE,"0",VLOOKUP($C21,'Mt. Sima Canada Cup SS'!$A$17:$H$100,8,FALSE))</f>
        <v>668.23529411764719</v>
      </c>
      <c r="M21" s="22">
        <f>IF(ISNA(VLOOKUP($C21,'Mt. Sima Canada Cup BA'!$A$17:$H$100,8,FALSE))=TRUE,"0",VLOOKUP($C21,'Mt. Sima Canada Cup BA'!$A$17:$H$100,8,FALSE))</f>
        <v>486.82505399568043</v>
      </c>
      <c r="N21" s="22" t="str">
        <f>IF(ISNA(VLOOKUP($C21,'Waterville Rev Tour NorAm Day 1'!$A$17:$H$100,8,FALSE))=TRUE,"0",VLOOKUP($C21,'Waterville Rev Tour NorAm Day 1'!$A$17:$H$100,8,FALSE))</f>
        <v>0</v>
      </c>
      <c r="O21" s="22" t="str">
        <f>IF(ISNA(VLOOKUP($C21,'Waterville Rev Tour NorAm Day 2'!$A$17:$H$100,8,FALSE))=TRUE,"0",VLOOKUP($C21,'Waterville Rev Tour NorAm Day 2'!$A$17:$H$100,8,FALSE))</f>
        <v>0</v>
      </c>
      <c r="P21" s="22" t="str">
        <f>IF(ISNA(VLOOKUP($C21,'MSLM TT DAY 1'!$A$17:$H$100,8,FALSE))=TRUE,"0",VLOOKUP($C21,'MSLM TT DAY 1'!$A$17:$H$100,8,FALSE))</f>
        <v>0</v>
      </c>
      <c r="Q21" s="22" t="str">
        <f>IF(ISNA(VLOOKUP($C21,'MSLM TT DAY 2'!$A$17:$H$100,8,FALSE))=TRUE,"0",VLOOKUP($C21,'MSLM TT DAY 2'!$A$17:$H$100,8,FALSE))</f>
        <v>0</v>
      </c>
      <c r="R21" s="22" t="str">
        <f>IF(ISNA(VLOOKUP($C21,'Silverstar Canada Cup'!$A$17:$H$65,8,FALSE))=TRUE,"0",VLOOKUP($C21,'Silverstar Canada Cup'!$A$17:$H$65,8,FALSE))</f>
        <v>0</v>
      </c>
      <c r="S21" s="114" t="str">
        <f>IF(ISNA(VLOOKUP($C21,'Craigleith Groms'!$A$17:$H$63,8,FALSE))=TRUE,"0",VLOOKUP($C21,'Craigleith Groms'!$A$17:$H$63,8,FALSE))</f>
        <v>0</v>
      </c>
      <c r="T21" s="22" t="str">
        <f>IF(ISNA(VLOOKUP($C21,'Beaver Valley TT'!$A$17:$H$69,8,FALSE))=TRUE,"0",VLOOKUP($C21,'Beaver Valley TT'!$A$17:$H$69,8,FALSE))</f>
        <v>0</v>
      </c>
      <c r="U21" s="22" t="str">
        <f>IF(ISNA(VLOOKUP($C21,'Calgary Nor AM SS'!$A$17:$H$66,8,FALSE))=TRUE,"0",VLOOKUP($C21,'Calgary Nor AM SS'!$A$17:$H$66,8,FALSE))</f>
        <v>0</v>
      </c>
      <c r="V21" s="22" t="str">
        <f>IF(ISNA(VLOOKUP($C21,'Fortune Fz'!$A$17:$H$66,8,FALSE))=TRUE,"0",VLOOKUP($C21,'Fortune Fz'!$A$17:$H$66,8,FALSE))</f>
        <v>0</v>
      </c>
      <c r="W21" s="114" t="str">
        <f>IF(ISNA(VLOOKUP($C21,'GEORGIAN PEAKS Groms'!$A$17:$H$63,8,FALSE))=TRUE,"0",VLOOKUP($C21,'GEORGIAN PEAKS Groms'!$A$17:$H$63,8,FALSE))</f>
        <v>0</v>
      </c>
      <c r="X21" s="114" t="str">
        <f>IF(ISNA(VLOOKUP($C21,'Aspen Open SS'!$A$17:$H$63,8,FALSE))=TRUE,"0",VLOOKUP($C21,'Aspen Open SS'!$A$17:$H$63,8,FALSE))</f>
        <v>0</v>
      </c>
      <c r="Y21" s="114" t="str">
        <f>IF(ISNA(VLOOKUP($C21,'Aspen Open BA'!$A$17:$H$63,8,FALSE))=TRUE,"0",VLOOKUP($C21,'Aspen Open BA'!$A$17:$H$63,8,FALSE))</f>
        <v>0</v>
      </c>
    </row>
    <row r="22" spans="1:25" ht="13">
      <c r="A22" s="81" t="s">
        <v>46</v>
      </c>
      <c r="B22" s="81" t="s">
        <v>65</v>
      </c>
      <c r="C22" s="86" t="s">
        <v>76</v>
      </c>
      <c r="D22" s="81"/>
      <c r="E22" s="81">
        <f t="shared" si="6"/>
        <v>17</v>
      </c>
      <c r="F22" s="19">
        <f t="shared" si="1"/>
        <v>17</v>
      </c>
      <c r="G22" s="20">
        <f t="shared" si="2"/>
        <v>485.41666666666669</v>
      </c>
      <c r="H22" s="20">
        <f t="shared" si="3"/>
        <v>428.89390519187361</v>
      </c>
      <c r="I22" s="20">
        <f t="shared" ref="I22:I42" si="8">LARGE(($L22:$Y22),3)</f>
        <v>239.77272727272728</v>
      </c>
      <c r="J22" s="19">
        <f t="shared" si="7"/>
        <v>1154.0832991312675</v>
      </c>
      <c r="K22" s="21"/>
      <c r="L22" s="22" t="str">
        <f>IF(ISNA(VLOOKUP($C22,'Mt. Sima Canada Cup SS'!$A$17:$H$100,8,FALSE))=TRUE,"0",VLOOKUP($C22,'Mt. Sima Canada Cup SS'!$A$17:$H$100,8,FALSE))</f>
        <v>0</v>
      </c>
      <c r="M22" s="22" t="str">
        <f>IF(ISNA(VLOOKUP($C22,'Mt. Sima Canada Cup BA'!$A$17:$H$100,8,FALSE))=TRUE,"0",VLOOKUP($C22,'Mt. Sima Canada Cup BA'!$A$17:$H$100,8,FALSE))</f>
        <v>0</v>
      </c>
      <c r="N22" s="22" t="str">
        <f>IF(ISNA(VLOOKUP($C22,'Waterville Rev Tour NorAm Day 1'!$A$17:$H$100,8,FALSE))=TRUE,"0",VLOOKUP($C22,'Waterville Rev Tour NorAm Day 1'!$A$17:$H$100,8,FALSE))</f>
        <v>0</v>
      </c>
      <c r="O22" s="22" t="str">
        <f>IF(ISNA(VLOOKUP($C22,'Waterville Rev Tour NorAm Day 2'!$A$17:$H$100,8,FALSE))=TRUE,"0",VLOOKUP($C22,'Waterville Rev Tour NorAm Day 2'!$A$17:$H$100,8,FALSE))</f>
        <v>0</v>
      </c>
      <c r="P22" s="22">
        <f>IF(ISNA(VLOOKUP($C22,'MSLM TT DAY 1'!$A$17:$H$100,8,FALSE))=TRUE,"0",VLOOKUP($C22,'MSLM TT DAY 1'!$A$17:$H$100,8,FALSE))</f>
        <v>485.41666666666669</v>
      </c>
      <c r="Q22" s="22">
        <f>IF(ISNA(VLOOKUP($C22,'MSLM TT DAY 2'!$A$17:$H$100,8,FALSE))=TRUE,"0",VLOOKUP($C22,'MSLM TT DAY 2'!$A$17:$H$100,8,FALSE))</f>
        <v>239.77272727272728</v>
      </c>
      <c r="R22" s="22" t="str">
        <f>IF(ISNA(VLOOKUP($C22,'Silverstar Canada Cup'!$A$17:$H$65,8,FALSE))=TRUE,"0",VLOOKUP($C22,'Silverstar Canada Cup'!$A$17:$H$65,8,FALSE))</f>
        <v>0</v>
      </c>
      <c r="S22" s="114" t="str">
        <f>IF(ISNA(VLOOKUP($C22,'Craigleith Groms'!$A$17:$H$63,8,FALSE))=TRUE,"0",VLOOKUP($C22,'Craigleith Groms'!$A$17:$H$63,8,FALSE))</f>
        <v>0</v>
      </c>
      <c r="T22" s="22">
        <f>IF(ISNA(VLOOKUP($C22,'Beaver Valley TT'!$A$17:$H$69,8,FALSE))=TRUE,"0",VLOOKUP($C22,'Beaver Valley TT'!$A$17:$H$69,8,FALSE))</f>
        <v>428.89390519187361</v>
      </c>
      <c r="U22" s="22" t="str">
        <f>IF(ISNA(VLOOKUP($C22,'Calgary Nor AM SS'!$A$17:$H$66,8,FALSE))=TRUE,"0",VLOOKUP($C22,'Calgary Nor AM SS'!$A$17:$H$66,8,FALSE))</f>
        <v>0</v>
      </c>
      <c r="V22" s="22" t="str">
        <f>IF(ISNA(VLOOKUP($C22,'Fortune Fz'!$A$17:$H$66,8,FALSE))=TRUE,"0",VLOOKUP($C22,'Fortune Fz'!$A$17:$H$66,8,FALSE))</f>
        <v>0</v>
      </c>
      <c r="W22" s="114" t="str">
        <f>IF(ISNA(VLOOKUP($C22,'GEORGIAN PEAKS Groms'!$A$17:$H$63,8,FALSE))=TRUE,"0",VLOOKUP($C22,'GEORGIAN PEAKS Groms'!$A$17:$H$63,8,FALSE))</f>
        <v>0</v>
      </c>
      <c r="X22" s="114" t="str">
        <f>IF(ISNA(VLOOKUP($C22,'Aspen Open SS'!$A$17:$H$63,8,FALSE))=TRUE,"0",VLOOKUP($C22,'Aspen Open SS'!$A$17:$H$63,8,FALSE))</f>
        <v>0</v>
      </c>
      <c r="Y22" s="114" t="str">
        <f>IF(ISNA(VLOOKUP($C22,'Aspen Open BA'!$A$17:$H$63,8,FALSE))=TRUE,"0",VLOOKUP($C22,'Aspen Open BA'!$A$17:$H$63,8,FALSE))</f>
        <v>0</v>
      </c>
    </row>
    <row r="23" spans="1:25" ht="13">
      <c r="A23" s="81" t="s">
        <v>48</v>
      </c>
      <c r="B23" s="81" t="s">
        <v>65</v>
      </c>
      <c r="C23" s="86" t="s">
        <v>106</v>
      </c>
      <c r="D23" s="81"/>
      <c r="E23" s="81">
        <f t="shared" si="6"/>
        <v>18</v>
      </c>
      <c r="F23" s="19">
        <f t="shared" si="1"/>
        <v>18</v>
      </c>
      <c r="G23" s="20">
        <f t="shared" si="2"/>
        <v>476.13636363636363</v>
      </c>
      <c r="H23" s="20">
        <f t="shared" si="3"/>
        <v>361.17381489841989</v>
      </c>
      <c r="I23" s="20">
        <f t="shared" si="8"/>
        <v>309.375</v>
      </c>
      <c r="J23" s="19">
        <f t="shared" si="7"/>
        <v>1146.6851785347835</v>
      </c>
      <c r="K23" s="21"/>
      <c r="L23" s="22" t="str">
        <f>IF(ISNA(VLOOKUP($C23,'Mt. Sima Canada Cup SS'!$A$17:$H$100,8,FALSE))=TRUE,"0",VLOOKUP($C23,'Mt. Sima Canada Cup SS'!$A$17:$H$100,8,FALSE))</f>
        <v>0</v>
      </c>
      <c r="M23" s="22" t="str">
        <f>IF(ISNA(VLOOKUP($C23,'Mt. Sima Canada Cup BA'!$A$17:$H$100,8,FALSE))=TRUE,"0",VLOOKUP($C23,'Mt. Sima Canada Cup BA'!$A$17:$H$100,8,FALSE))</f>
        <v>0</v>
      </c>
      <c r="N23" s="22" t="str">
        <f>IF(ISNA(VLOOKUP($C23,'Waterville Rev Tour NorAm Day 1'!$A$17:$H$100,8,FALSE))=TRUE,"0",VLOOKUP($C23,'Waterville Rev Tour NorAm Day 1'!$A$17:$H$100,8,FALSE))</f>
        <v>0</v>
      </c>
      <c r="O23" s="22" t="str">
        <f>IF(ISNA(VLOOKUP($C23,'Waterville Rev Tour NorAm Day 2'!$A$17:$H$100,8,FALSE))=TRUE,"0",VLOOKUP($C23,'Waterville Rev Tour NorAm Day 2'!$A$17:$H$100,8,FALSE))</f>
        <v>0</v>
      </c>
      <c r="P23" s="22">
        <f>IF(ISNA(VLOOKUP($C23,'MSLM TT DAY 1'!$A$17:$H$100,8,FALSE))=TRUE,"0",VLOOKUP($C23,'MSLM TT DAY 1'!$A$17:$H$100,8,FALSE))</f>
        <v>309.375</v>
      </c>
      <c r="Q23" s="22">
        <f>IF(ISNA(VLOOKUP($C23,'MSLM TT DAY 2'!$A$17:$H$100,8,FALSE))=TRUE,"0",VLOOKUP($C23,'MSLM TT DAY 2'!$A$17:$H$100,8,FALSE))</f>
        <v>476.13636363636363</v>
      </c>
      <c r="R23" s="22" t="str">
        <f>IF(ISNA(VLOOKUP($C23,'Silverstar Canada Cup'!$A$17:$H$65,8,FALSE))=TRUE,"0",VLOOKUP($C23,'Silverstar Canada Cup'!$A$17:$H$65,8,FALSE))</f>
        <v>0</v>
      </c>
      <c r="S23" s="114" t="str">
        <f>IF(ISNA(VLOOKUP($C23,'Craigleith Groms'!$A$17:$H$63,8,FALSE))=TRUE,"0",VLOOKUP($C23,'Craigleith Groms'!$A$17:$H$63,8,FALSE))</f>
        <v>0</v>
      </c>
      <c r="T23" s="22">
        <f>IF(ISNA(VLOOKUP($C23,'Beaver Valley TT'!$A$17:$H$69,8,FALSE))=TRUE,"0",VLOOKUP($C23,'Beaver Valley TT'!$A$17:$H$69,8,FALSE))</f>
        <v>361.17381489841989</v>
      </c>
      <c r="U23" s="22" t="str">
        <f>IF(ISNA(VLOOKUP($C23,'Calgary Nor AM SS'!$A$17:$H$66,8,FALSE))=TRUE,"0",VLOOKUP($C23,'Calgary Nor AM SS'!$A$17:$H$66,8,FALSE))</f>
        <v>0</v>
      </c>
      <c r="V23" s="22" t="str">
        <f>IF(ISNA(VLOOKUP($C23,'Fortune Fz'!$A$17:$H$66,8,FALSE))=TRUE,"0",VLOOKUP($C23,'Fortune Fz'!$A$17:$H$66,8,FALSE))</f>
        <v>0</v>
      </c>
      <c r="W23" s="114" t="str">
        <f>IF(ISNA(VLOOKUP($C23,'GEORGIAN PEAKS Groms'!$A$17:$H$63,8,FALSE))=TRUE,"0",VLOOKUP($C23,'GEORGIAN PEAKS Groms'!$A$17:$H$63,8,FALSE))</f>
        <v>0</v>
      </c>
      <c r="X23" s="114" t="str">
        <f>IF(ISNA(VLOOKUP($C23,'Aspen Open SS'!$A$17:$H$63,8,FALSE))=TRUE,"0",VLOOKUP($C23,'Aspen Open SS'!$A$17:$H$63,8,FALSE))</f>
        <v>0</v>
      </c>
      <c r="Y23" s="114" t="str">
        <f>IF(ISNA(VLOOKUP($C23,'Aspen Open BA'!$A$17:$H$63,8,FALSE))=TRUE,"0",VLOOKUP($C23,'Aspen Open BA'!$A$17:$H$63,8,FALSE))</f>
        <v>0</v>
      </c>
    </row>
    <row r="24" spans="1:25" ht="13">
      <c r="A24" s="81" t="s">
        <v>46</v>
      </c>
      <c r="B24" s="81" t="s">
        <v>45</v>
      </c>
      <c r="C24" s="86" t="s">
        <v>77</v>
      </c>
      <c r="D24" s="81"/>
      <c r="E24" s="81">
        <f t="shared" si="6"/>
        <v>19</v>
      </c>
      <c r="F24" s="19">
        <f t="shared" si="1"/>
        <v>19</v>
      </c>
      <c r="G24" s="20">
        <f t="shared" si="2"/>
        <v>407.29166666666669</v>
      </c>
      <c r="H24" s="20">
        <f t="shared" si="3"/>
        <v>403.40909090909088</v>
      </c>
      <c r="I24" s="20">
        <f t="shared" si="8"/>
        <v>327.31376975169303</v>
      </c>
      <c r="J24" s="19">
        <f t="shared" si="7"/>
        <v>1138.0145273274507</v>
      </c>
      <c r="K24" s="21"/>
      <c r="L24" s="22" t="str">
        <f>IF(ISNA(VLOOKUP($C24,'Mt. Sima Canada Cup SS'!$A$17:$H$100,8,FALSE))=TRUE,"0",VLOOKUP($C24,'Mt. Sima Canada Cup SS'!$A$17:$H$100,8,FALSE))</f>
        <v>0</v>
      </c>
      <c r="M24" s="22" t="str">
        <f>IF(ISNA(VLOOKUP($C24,'Mt. Sima Canada Cup BA'!$A$17:$H$100,8,FALSE))=TRUE,"0",VLOOKUP($C24,'Mt. Sima Canada Cup BA'!$A$17:$H$100,8,FALSE))</f>
        <v>0</v>
      </c>
      <c r="N24" s="22" t="str">
        <f>IF(ISNA(VLOOKUP($C24,'Waterville Rev Tour NorAm Day 1'!$A$17:$H$100,8,FALSE))=TRUE,"0",VLOOKUP($C24,'Waterville Rev Tour NorAm Day 1'!$A$17:$H$100,8,FALSE))</f>
        <v>0</v>
      </c>
      <c r="O24" s="22" t="str">
        <f>IF(ISNA(VLOOKUP($C24,'Waterville Rev Tour NorAm Day 2'!$A$17:$H$100,8,FALSE))=TRUE,"0",VLOOKUP($C24,'Waterville Rev Tour NorAm Day 2'!$A$17:$H$100,8,FALSE))</f>
        <v>0</v>
      </c>
      <c r="P24" s="22">
        <f>IF(ISNA(VLOOKUP($C24,'MSLM TT DAY 1'!$A$17:$H$100,8,FALSE))=TRUE,"0",VLOOKUP($C24,'MSLM TT DAY 1'!$A$17:$H$100,8,FALSE))</f>
        <v>407.29166666666669</v>
      </c>
      <c r="Q24" s="22">
        <f>IF(ISNA(VLOOKUP($C24,'MSLM TT DAY 2'!$A$17:$H$100,8,FALSE))=TRUE,"0",VLOOKUP($C24,'MSLM TT DAY 2'!$A$17:$H$100,8,FALSE))</f>
        <v>403.40909090909088</v>
      </c>
      <c r="R24" s="22" t="str">
        <f>IF(ISNA(VLOOKUP($C24,'Silverstar Canada Cup'!$A$17:$H$65,8,FALSE))=TRUE,"0",VLOOKUP($C24,'Silverstar Canada Cup'!$A$17:$H$65,8,FALSE))</f>
        <v>0</v>
      </c>
      <c r="S24" s="114" t="str">
        <f>IF(ISNA(VLOOKUP($C24,'Craigleith Groms'!$A$17:$H$63,8,FALSE))=TRUE,"0",VLOOKUP($C24,'Craigleith Groms'!$A$17:$H$63,8,FALSE))</f>
        <v>0</v>
      </c>
      <c r="T24" s="22">
        <f>IF(ISNA(VLOOKUP($C24,'Beaver Valley TT'!$A$17:$H$69,8,FALSE))=TRUE,"0",VLOOKUP($C24,'Beaver Valley TT'!$A$17:$H$69,8,FALSE))</f>
        <v>327.31376975169303</v>
      </c>
      <c r="U24" s="22" t="str">
        <f>IF(ISNA(VLOOKUP($C24,'Calgary Nor AM SS'!$A$17:$H$66,8,FALSE))=TRUE,"0",VLOOKUP($C24,'Calgary Nor AM SS'!$A$17:$H$66,8,FALSE))</f>
        <v>0</v>
      </c>
      <c r="V24" s="22" t="str">
        <f>IF(ISNA(VLOOKUP($C24,'Fortune Fz'!$A$17:$H$66,8,FALSE))=TRUE,"0",VLOOKUP($C24,'Fortune Fz'!$A$17:$H$66,8,FALSE))</f>
        <v>0</v>
      </c>
      <c r="W24" s="114" t="str">
        <f>IF(ISNA(VLOOKUP($C24,'GEORGIAN PEAKS Groms'!$A$17:$H$63,8,FALSE))=TRUE,"0",VLOOKUP($C24,'GEORGIAN PEAKS Groms'!$A$17:$H$63,8,FALSE))</f>
        <v>0</v>
      </c>
      <c r="X24" s="114" t="str">
        <f>IF(ISNA(VLOOKUP($C24,'Aspen Open SS'!$A$17:$H$63,8,FALSE))=TRUE,"0",VLOOKUP($C24,'Aspen Open SS'!$A$17:$H$63,8,FALSE))</f>
        <v>0</v>
      </c>
      <c r="Y24" s="114" t="str">
        <f>IF(ISNA(VLOOKUP($C24,'Aspen Open BA'!$A$17:$H$63,8,FALSE))=TRUE,"0",VLOOKUP($C24,'Aspen Open BA'!$A$17:$H$63,8,FALSE))</f>
        <v>0</v>
      </c>
    </row>
    <row r="25" spans="1:25" ht="13">
      <c r="A25" s="81" t="s">
        <v>80</v>
      </c>
      <c r="B25" s="81" t="s">
        <v>74</v>
      </c>
      <c r="C25" s="86" t="s">
        <v>83</v>
      </c>
      <c r="D25" s="81"/>
      <c r="E25" s="81">
        <f t="shared" si="6"/>
        <v>20</v>
      </c>
      <c r="F25" s="19">
        <f t="shared" si="1"/>
        <v>20</v>
      </c>
      <c r="G25" s="20">
        <f t="shared" si="2"/>
        <v>409.09090909090912</v>
      </c>
      <c r="H25" s="20">
        <f t="shared" si="3"/>
        <v>358.33333333333331</v>
      </c>
      <c r="I25" s="20">
        <f t="shared" si="8"/>
        <v>335.21444695259595</v>
      </c>
      <c r="J25" s="19">
        <f t="shared" si="7"/>
        <v>1102.6386893768386</v>
      </c>
      <c r="K25" s="21"/>
      <c r="L25" s="22" t="str">
        <f>IF(ISNA(VLOOKUP($C25,'Mt. Sima Canada Cup SS'!$A$17:$H$100,8,FALSE))=TRUE,"0",VLOOKUP($C25,'Mt. Sima Canada Cup SS'!$A$17:$H$100,8,FALSE))</f>
        <v>0</v>
      </c>
      <c r="M25" s="22" t="str">
        <f>IF(ISNA(VLOOKUP($C25,'Mt. Sima Canada Cup BA'!$A$17:$H$100,8,FALSE))=TRUE,"0",VLOOKUP($C25,'Mt. Sima Canada Cup BA'!$A$17:$H$100,8,FALSE))</f>
        <v>0</v>
      </c>
      <c r="N25" s="22" t="str">
        <f>IF(ISNA(VLOOKUP($C25,'Waterville Rev Tour NorAm Day 1'!$A$17:$H$100,8,FALSE))=TRUE,"0",VLOOKUP($C25,'Waterville Rev Tour NorAm Day 1'!$A$17:$H$100,8,FALSE))</f>
        <v>0</v>
      </c>
      <c r="O25" s="22" t="str">
        <f>IF(ISNA(VLOOKUP($C25,'Waterville Rev Tour NorAm Day 2'!$A$17:$H$100,8,FALSE))=TRUE,"0",VLOOKUP($C25,'Waterville Rev Tour NorAm Day 2'!$A$17:$H$100,8,FALSE))</f>
        <v>0</v>
      </c>
      <c r="P25" s="22">
        <f>IF(ISNA(VLOOKUP($C25,'MSLM TT DAY 1'!$A$17:$H$100,8,FALSE))=TRUE,"0",VLOOKUP($C25,'MSLM TT DAY 1'!$A$17:$H$100,8,FALSE))</f>
        <v>358.33333333333331</v>
      </c>
      <c r="Q25" s="22">
        <f>IF(ISNA(VLOOKUP($C25,'MSLM TT DAY 2'!$A$17:$H$100,8,FALSE))=TRUE,"0",VLOOKUP($C25,'MSLM TT DAY 2'!$A$17:$H$100,8,FALSE))</f>
        <v>409.09090909090912</v>
      </c>
      <c r="R25" s="22" t="str">
        <f>IF(ISNA(VLOOKUP($C25,'Silverstar Canada Cup'!$A$17:$H$65,8,FALSE))=TRUE,"0",VLOOKUP($C25,'Silverstar Canada Cup'!$A$17:$H$65,8,FALSE))</f>
        <v>0</v>
      </c>
      <c r="S25" s="114" t="str">
        <f>IF(ISNA(VLOOKUP($C25,'Craigleith Groms'!$A$17:$H$63,8,FALSE))=TRUE,"0",VLOOKUP($C25,'Craigleith Groms'!$A$17:$H$63,8,FALSE))</f>
        <v>0</v>
      </c>
      <c r="T25" s="22">
        <f>IF(ISNA(VLOOKUP($C25,'Beaver Valley TT'!$A$17:$H$69,8,FALSE))=TRUE,"0",VLOOKUP($C25,'Beaver Valley TT'!$A$17:$H$69,8,FALSE))</f>
        <v>335.21444695259595</v>
      </c>
      <c r="U25" s="22" t="str">
        <f>IF(ISNA(VLOOKUP($C25,'Calgary Nor AM SS'!$A$17:$H$66,8,FALSE))=TRUE,"0",VLOOKUP($C25,'Calgary Nor AM SS'!$A$17:$H$66,8,FALSE))</f>
        <v>0</v>
      </c>
      <c r="V25" s="22" t="str">
        <f>IF(ISNA(VLOOKUP($C25,'Fortune Fz'!$A$17:$H$66,8,FALSE))=TRUE,"0",VLOOKUP($C25,'Fortune Fz'!$A$17:$H$66,8,FALSE))</f>
        <v>0</v>
      </c>
      <c r="W25" s="114" t="str">
        <f>IF(ISNA(VLOOKUP($C25,'GEORGIAN PEAKS Groms'!$A$17:$H$63,8,FALSE))=TRUE,"0",VLOOKUP($C25,'GEORGIAN PEAKS Groms'!$A$17:$H$63,8,FALSE))</f>
        <v>0</v>
      </c>
      <c r="X25" s="114" t="str">
        <f>IF(ISNA(VLOOKUP($C25,'Aspen Open SS'!$A$17:$H$63,8,FALSE))=TRUE,"0",VLOOKUP($C25,'Aspen Open SS'!$A$17:$H$63,8,FALSE))</f>
        <v>0</v>
      </c>
      <c r="Y25" s="114" t="str">
        <f>IF(ISNA(VLOOKUP($C25,'Aspen Open BA'!$A$17:$H$63,8,FALSE))=TRUE,"0",VLOOKUP($C25,'Aspen Open BA'!$A$17:$H$63,8,FALSE))</f>
        <v>0</v>
      </c>
    </row>
    <row r="26" spans="1:25" ht="13">
      <c r="A26" s="81" t="s">
        <v>46</v>
      </c>
      <c r="B26" s="81" t="s">
        <v>65</v>
      </c>
      <c r="C26" s="86" t="s">
        <v>89</v>
      </c>
      <c r="D26" s="81"/>
      <c r="E26" s="81">
        <f t="shared" si="6"/>
        <v>21</v>
      </c>
      <c r="F26" s="19">
        <f t="shared" si="1"/>
        <v>21</v>
      </c>
      <c r="G26" s="20">
        <f t="shared" si="2"/>
        <v>455.98194130925509</v>
      </c>
      <c r="H26" s="20">
        <f t="shared" si="3"/>
        <v>409.375</v>
      </c>
      <c r="I26" s="20">
        <f t="shared" si="8"/>
        <v>196.59090909090909</v>
      </c>
      <c r="J26" s="19">
        <f t="shared" si="7"/>
        <v>1061.947850400164</v>
      </c>
      <c r="K26" s="21"/>
      <c r="L26" s="22" t="str">
        <f>IF(ISNA(VLOOKUP($C26,'Mt. Sima Canada Cup SS'!$A$17:$H$100,8,FALSE))=TRUE,"0",VLOOKUP($C26,'Mt. Sima Canada Cup SS'!$A$17:$H$100,8,FALSE))</f>
        <v>0</v>
      </c>
      <c r="M26" s="22" t="str">
        <f>IF(ISNA(VLOOKUP($C26,'Mt. Sima Canada Cup BA'!$A$17:$H$100,8,FALSE))=TRUE,"0",VLOOKUP($C26,'Mt. Sima Canada Cup BA'!$A$17:$H$100,8,FALSE))</f>
        <v>0</v>
      </c>
      <c r="N26" s="22" t="str">
        <f>IF(ISNA(VLOOKUP($C26,'Waterville Rev Tour NorAm Day 1'!$A$17:$H$100,8,FALSE))=TRUE,"0",VLOOKUP($C26,'Waterville Rev Tour NorAm Day 1'!$A$17:$H$100,8,FALSE))</f>
        <v>0</v>
      </c>
      <c r="O26" s="22" t="str">
        <f>IF(ISNA(VLOOKUP($C26,'Waterville Rev Tour NorAm Day 2'!$A$17:$H$100,8,FALSE))=TRUE,"0",VLOOKUP($C26,'Waterville Rev Tour NorAm Day 2'!$A$17:$H$100,8,FALSE))</f>
        <v>0</v>
      </c>
      <c r="P26" s="22">
        <f>IF(ISNA(VLOOKUP($C26,'MSLM TT DAY 1'!$A$17:$H$100,8,FALSE))=TRUE,"0",VLOOKUP($C26,'MSLM TT DAY 1'!$A$17:$H$100,8,FALSE))</f>
        <v>409.375</v>
      </c>
      <c r="Q26" s="22">
        <f>IF(ISNA(VLOOKUP($C26,'MSLM TT DAY 2'!$A$17:$H$100,8,FALSE))=TRUE,"0",VLOOKUP($C26,'MSLM TT DAY 2'!$A$17:$H$100,8,FALSE))</f>
        <v>196.59090909090909</v>
      </c>
      <c r="R26" s="22" t="str">
        <f>IF(ISNA(VLOOKUP($C26,'Silverstar Canada Cup'!$A$17:$H$65,8,FALSE))=TRUE,"0",VLOOKUP($C26,'Silverstar Canada Cup'!$A$17:$H$65,8,FALSE))</f>
        <v>0</v>
      </c>
      <c r="S26" s="114" t="str">
        <f>IF(ISNA(VLOOKUP($C26,'Craigleith Groms'!$A$17:$H$63,8,FALSE))=TRUE,"0",VLOOKUP($C26,'Craigleith Groms'!$A$17:$H$63,8,FALSE))</f>
        <v>0</v>
      </c>
      <c r="T26" s="22">
        <f>IF(ISNA(VLOOKUP($C26,'Beaver Valley TT'!$A$17:$H$69,8,FALSE))=TRUE,"0",VLOOKUP($C26,'Beaver Valley TT'!$A$17:$H$69,8,FALSE))</f>
        <v>455.98194130925509</v>
      </c>
      <c r="U26" s="22" t="str">
        <f>IF(ISNA(VLOOKUP($C26,'Calgary Nor AM SS'!$A$17:$H$66,8,FALSE))=TRUE,"0",VLOOKUP($C26,'Calgary Nor AM SS'!$A$17:$H$66,8,FALSE))</f>
        <v>0</v>
      </c>
      <c r="V26" s="22" t="str">
        <f>IF(ISNA(VLOOKUP($C26,'Fortune Fz'!$A$17:$H$66,8,FALSE))=TRUE,"0",VLOOKUP($C26,'Fortune Fz'!$A$17:$H$66,8,FALSE))</f>
        <v>0</v>
      </c>
      <c r="W26" s="114" t="str">
        <f>IF(ISNA(VLOOKUP($C26,'GEORGIAN PEAKS Groms'!$A$17:$H$63,8,FALSE))=TRUE,"0",VLOOKUP($C26,'GEORGIAN PEAKS Groms'!$A$17:$H$63,8,FALSE))</f>
        <v>0</v>
      </c>
      <c r="X26" s="114" t="str">
        <f>IF(ISNA(VLOOKUP($C26,'Aspen Open SS'!$A$17:$H$63,8,FALSE))=TRUE,"0",VLOOKUP($C26,'Aspen Open SS'!$A$17:$H$63,8,FALSE))</f>
        <v>0</v>
      </c>
      <c r="Y26" s="114" t="str">
        <f>IF(ISNA(VLOOKUP($C26,'Aspen Open BA'!$A$17:$H$63,8,FALSE))=TRUE,"0",VLOOKUP($C26,'Aspen Open BA'!$A$17:$H$63,8,FALSE))</f>
        <v>0</v>
      </c>
    </row>
    <row r="27" spans="1:25" ht="13">
      <c r="A27" s="81" t="s">
        <v>80</v>
      </c>
      <c r="B27" s="81" t="s">
        <v>75</v>
      </c>
      <c r="C27" s="86" t="s">
        <v>84</v>
      </c>
      <c r="D27" s="81"/>
      <c r="E27" s="81">
        <f t="shared" si="6"/>
        <v>22</v>
      </c>
      <c r="F27" s="19">
        <f t="shared" si="1"/>
        <v>22</v>
      </c>
      <c r="G27" s="20">
        <f t="shared" si="2"/>
        <v>402.27272727272731</v>
      </c>
      <c r="H27" s="20">
        <f t="shared" si="3"/>
        <v>325.0564334085779</v>
      </c>
      <c r="I27" s="20">
        <f t="shared" si="8"/>
        <v>319.79166666666663</v>
      </c>
      <c r="J27" s="19">
        <f t="shared" si="7"/>
        <v>1047.120827347972</v>
      </c>
      <c r="K27" s="21"/>
      <c r="L27" s="22" t="str">
        <f>IF(ISNA(VLOOKUP($C27,'Mt. Sima Canada Cup SS'!$A$17:$H$100,8,FALSE))=TRUE,"0",VLOOKUP($C27,'Mt. Sima Canada Cup SS'!$A$17:$H$100,8,FALSE))</f>
        <v>0</v>
      </c>
      <c r="M27" s="22" t="str">
        <f>IF(ISNA(VLOOKUP($C27,'Mt. Sima Canada Cup BA'!$A$17:$H$100,8,FALSE))=TRUE,"0",VLOOKUP($C27,'Mt. Sima Canada Cup BA'!$A$17:$H$100,8,FALSE))</f>
        <v>0</v>
      </c>
      <c r="N27" s="22" t="str">
        <f>IF(ISNA(VLOOKUP($C27,'Waterville Rev Tour NorAm Day 1'!$A$17:$H$100,8,FALSE))=TRUE,"0",VLOOKUP($C27,'Waterville Rev Tour NorAm Day 1'!$A$17:$H$100,8,FALSE))</f>
        <v>0</v>
      </c>
      <c r="O27" s="22" t="str">
        <f>IF(ISNA(VLOOKUP($C27,'Waterville Rev Tour NorAm Day 2'!$A$17:$H$100,8,FALSE))=TRUE,"0",VLOOKUP($C27,'Waterville Rev Tour NorAm Day 2'!$A$17:$H$100,8,FALSE))</f>
        <v>0</v>
      </c>
      <c r="P27" s="22">
        <f>IF(ISNA(VLOOKUP($C27,'MSLM TT DAY 1'!$A$17:$H$100,8,FALSE))=TRUE,"0",VLOOKUP($C27,'MSLM TT DAY 1'!$A$17:$H$100,8,FALSE))</f>
        <v>319.79166666666663</v>
      </c>
      <c r="Q27" s="22">
        <f>IF(ISNA(VLOOKUP($C27,'MSLM TT DAY 2'!$A$17:$H$100,8,FALSE))=TRUE,"0",VLOOKUP($C27,'MSLM TT DAY 2'!$A$17:$H$100,8,FALSE))</f>
        <v>402.27272727272731</v>
      </c>
      <c r="R27" s="22" t="str">
        <f>IF(ISNA(VLOOKUP($C27,'Silverstar Canada Cup'!$A$17:$H$65,8,FALSE))=TRUE,"0",VLOOKUP($C27,'Silverstar Canada Cup'!$A$17:$H$65,8,FALSE))</f>
        <v>0</v>
      </c>
      <c r="S27" s="114" t="str">
        <f>IF(ISNA(VLOOKUP($C27,'Craigleith Groms'!$A$17:$H$63,8,FALSE))=TRUE,"0",VLOOKUP($C27,'Craigleith Groms'!$A$17:$H$63,8,FALSE))</f>
        <v>0</v>
      </c>
      <c r="T27" s="22">
        <f>IF(ISNA(VLOOKUP($C27,'Beaver Valley TT'!$A$17:$H$69,8,FALSE))=TRUE,"0",VLOOKUP($C27,'Beaver Valley TT'!$A$17:$H$69,8,FALSE))</f>
        <v>325.0564334085779</v>
      </c>
      <c r="U27" s="22" t="str">
        <f>IF(ISNA(VLOOKUP($C27,'Calgary Nor AM SS'!$A$17:$H$66,8,FALSE))=TRUE,"0",VLOOKUP($C27,'Calgary Nor AM SS'!$A$17:$H$66,8,FALSE))</f>
        <v>0</v>
      </c>
      <c r="V27" s="22" t="str">
        <f>IF(ISNA(VLOOKUP($C27,'Fortune Fz'!$A$17:$H$66,8,FALSE))=TRUE,"0",VLOOKUP($C27,'Fortune Fz'!$A$17:$H$66,8,FALSE))</f>
        <v>0</v>
      </c>
      <c r="W27" s="114" t="str">
        <f>IF(ISNA(VLOOKUP($C27,'GEORGIAN PEAKS Groms'!$A$17:$H$63,8,FALSE))=TRUE,"0",VLOOKUP($C27,'GEORGIAN PEAKS Groms'!$A$17:$H$63,8,FALSE))</f>
        <v>0</v>
      </c>
      <c r="X27" s="114" t="str">
        <f>IF(ISNA(VLOOKUP($C27,'Aspen Open SS'!$A$17:$H$63,8,FALSE))=TRUE,"0",VLOOKUP($C27,'Aspen Open SS'!$A$17:$H$63,8,FALSE))</f>
        <v>0</v>
      </c>
      <c r="Y27" s="114" t="str">
        <f>IF(ISNA(VLOOKUP($C27,'Aspen Open BA'!$A$17:$H$63,8,FALSE))=TRUE,"0",VLOOKUP($C27,'Aspen Open BA'!$A$17:$H$63,8,FALSE))</f>
        <v>0</v>
      </c>
    </row>
    <row r="28" spans="1:25" ht="13">
      <c r="A28" s="81" t="s">
        <v>46</v>
      </c>
      <c r="B28" s="81" t="s">
        <v>45</v>
      </c>
      <c r="C28" s="86" t="s">
        <v>86</v>
      </c>
      <c r="D28" s="81"/>
      <c r="E28" s="81">
        <f t="shared" si="6"/>
        <v>23</v>
      </c>
      <c r="F28" s="19">
        <f t="shared" si="1"/>
        <v>23</v>
      </c>
      <c r="G28" s="20">
        <f t="shared" si="2"/>
        <v>384.09090909090907</v>
      </c>
      <c r="H28" s="20">
        <f t="shared" si="3"/>
        <v>362.5</v>
      </c>
      <c r="I28" s="20">
        <f t="shared" si="8"/>
        <v>276.52370203160268</v>
      </c>
      <c r="J28" s="19">
        <f t="shared" si="7"/>
        <v>1023.1146111225116</v>
      </c>
      <c r="K28" s="21"/>
      <c r="L28" s="22" t="str">
        <f>IF(ISNA(VLOOKUP($C28,'Mt. Sima Canada Cup SS'!$A$17:$H$100,8,FALSE))=TRUE,"0",VLOOKUP($C28,'Mt. Sima Canada Cup SS'!$A$17:$H$100,8,FALSE))</f>
        <v>0</v>
      </c>
      <c r="M28" s="22" t="str">
        <f>IF(ISNA(VLOOKUP($C28,'Mt. Sima Canada Cup BA'!$A$17:$H$100,8,FALSE))=TRUE,"0",VLOOKUP($C28,'Mt. Sima Canada Cup BA'!$A$17:$H$100,8,FALSE))</f>
        <v>0</v>
      </c>
      <c r="N28" s="22" t="str">
        <f>IF(ISNA(VLOOKUP($C28,'Waterville Rev Tour NorAm Day 1'!$A$17:$H$100,8,FALSE))=TRUE,"0",VLOOKUP($C28,'Waterville Rev Tour NorAm Day 1'!$A$17:$H$100,8,FALSE))</f>
        <v>0</v>
      </c>
      <c r="O28" s="22" t="str">
        <f>IF(ISNA(VLOOKUP($C28,'Waterville Rev Tour NorAm Day 2'!$A$17:$H$100,8,FALSE))=TRUE,"0",VLOOKUP($C28,'Waterville Rev Tour NorAm Day 2'!$A$17:$H$100,8,FALSE))</f>
        <v>0</v>
      </c>
      <c r="P28" s="22">
        <f>IF(ISNA(VLOOKUP($C28,'MSLM TT DAY 1'!$A$17:$H$100,8,FALSE))=TRUE,"0",VLOOKUP($C28,'MSLM TT DAY 1'!$A$17:$H$100,8,FALSE))</f>
        <v>362.5</v>
      </c>
      <c r="Q28" s="22">
        <f>IF(ISNA(VLOOKUP($C28,'MSLM TT DAY 2'!$A$17:$H$100,8,FALSE))=TRUE,"0",VLOOKUP($C28,'MSLM TT DAY 2'!$A$17:$H$100,8,FALSE))</f>
        <v>384.09090909090907</v>
      </c>
      <c r="R28" s="22" t="str">
        <f>IF(ISNA(VLOOKUP($C28,'Silverstar Canada Cup'!$A$17:$H$65,8,FALSE))=TRUE,"0",VLOOKUP($C28,'Silverstar Canada Cup'!$A$17:$H$65,8,FALSE))</f>
        <v>0</v>
      </c>
      <c r="S28" s="114" t="str">
        <f>IF(ISNA(VLOOKUP($C28,'Craigleith Groms'!$A$17:$H$63,8,FALSE))=TRUE,"0",VLOOKUP($C28,'Craigleith Groms'!$A$17:$H$63,8,FALSE))</f>
        <v>0</v>
      </c>
      <c r="T28" s="22">
        <f>IF(ISNA(VLOOKUP($C28,'Beaver Valley TT'!$A$17:$H$69,8,FALSE))=TRUE,"0",VLOOKUP($C28,'Beaver Valley TT'!$A$17:$H$69,8,FALSE))</f>
        <v>276.52370203160268</v>
      </c>
      <c r="U28" s="22" t="str">
        <f>IF(ISNA(VLOOKUP($C28,'Calgary Nor AM SS'!$A$17:$H$66,8,FALSE))=TRUE,"0",VLOOKUP($C28,'Calgary Nor AM SS'!$A$17:$H$66,8,FALSE))</f>
        <v>0</v>
      </c>
      <c r="V28" s="22" t="str">
        <f>IF(ISNA(VLOOKUP($C28,'Fortune Fz'!$A$17:$H$66,8,FALSE))=TRUE,"0",VLOOKUP($C28,'Fortune Fz'!$A$17:$H$66,8,FALSE))</f>
        <v>0</v>
      </c>
      <c r="W28" s="114" t="str">
        <f>IF(ISNA(VLOOKUP($C28,'GEORGIAN PEAKS Groms'!$A$17:$H$63,8,FALSE))=TRUE,"0",VLOOKUP($C28,'GEORGIAN PEAKS Groms'!$A$17:$H$63,8,FALSE))</f>
        <v>0</v>
      </c>
      <c r="X28" s="114" t="str">
        <f>IF(ISNA(VLOOKUP($C28,'Aspen Open SS'!$A$17:$H$63,8,FALSE))=TRUE,"0",VLOOKUP($C28,'Aspen Open SS'!$A$17:$H$63,8,FALSE))</f>
        <v>0</v>
      </c>
      <c r="Y28" s="114" t="str">
        <f>IF(ISNA(VLOOKUP($C28,'Aspen Open BA'!$A$17:$H$63,8,FALSE))=TRUE,"0",VLOOKUP($C28,'Aspen Open BA'!$A$17:$H$63,8,FALSE))</f>
        <v>0</v>
      </c>
    </row>
    <row r="29" spans="1:25" ht="13">
      <c r="A29" s="81" t="s">
        <v>46</v>
      </c>
      <c r="B29" s="81" t="s">
        <v>75</v>
      </c>
      <c r="C29" s="86" t="s">
        <v>79</v>
      </c>
      <c r="D29" s="81"/>
      <c r="E29" s="81">
        <f t="shared" si="6"/>
        <v>24</v>
      </c>
      <c r="F29" s="19">
        <f t="shared" si="1"/>
        <v>24</v>
      </c>
      <c r="G29" s="20">
        <f t="shared" si="2"/>
        <v>345.45454545454544</v>
      </c>
      <c r="H29" s="20">
        <f t="shared" si="3"/>
        <v>334.08577878103841</v>
      </c>
      <c r="I29" s="20">
        <f t="shared" si="8"/>
        <v>329.16666666666669</v>
      </c>
      <c r="J29" s="19">
        <f t="shared" si="7"/>
        <v>1008.7069909022505</v>
      </c>
      <c r="K29" s="21"/>
      <c r="L29" s="22" t="str">
        <f>IF(ISNA(VLOOKUP($C29,'Mt. Sima Canada Cup SS'!$A$17:$H$100,8,FALSE))=TRUE,"0",VLOOKUP($C29,'Mt. Sima Canada Cup SS'!$A$17:$H$100,8,FALSE))</f>
        <v>0</v>
      </c>
      <c r="M29" s="22" t="str">
        <f>IF(ISNA(VLOOKUP($C29,'Mt. Sima Canada Cup BA'!$A$17:$H$100,8,FALSE))=TRUE,"0",VLOOKUP($C29,'Mt. Sima Canada Cup BA'!$A$17:$H$100,8,FALSE))</f>
        <v>0</v>
      </c>
      <c r="N29" s="22" t="str">
        <f>IF(ISNA(VLOOKUP($C29,'Waterville Rev Tour NorAm Day 1'!$A$17:$H$100,8,FALSE))=TRUE,"0",VLOOKUP($C29,'Waterville Rev Tour NorAm Day 1'!$A$17:$H$100,8,FALSE))</f>
        <v>0</v>
      </c>
      <c r="O29" s="22" t="str">
        <f>IF(ISNA(VLOOKUP($C29,'Waterville Rev Tour NorAm Day 2'!$A$17:$H$100,8,FALSE))=TRUE,"0",VLOOKUP($C29,'Waterville Rev Tour NorAm Day 2'!$A$17:$H$100,8,FALSE))</f>
        <v>0</v>
      </c>
      <c r="P29" s="22">
        <f>IF(ISNA(VLOOKUP($C29,'MSLM TT DAY 1'!$A$17:$H$100,8,FALSE))=TRUE,"0",VLOOKUP($C29,'MSLM TT DAY 1'!$A$17:$H$100,8,FALSE))</f>
        <v>329.16666666666669</v>
      </c>
      <c r="Q29" s="22">
        <f>IF(ISNA(VLOOKUP($C29,'MSLM TT DAY 2'!$A$17:$H$100,8,FALSE))=TRUE,"0",VLOOKUP($C29,'MSLM TT DAY 2'!$A$17:$H$100,8,FALSE))</f>
        <v>345.45454545454544</v>
      </c>
      <c r="R29" s="22" t="str">
        <f>IF(ISNA(VLOOKUP($C29,'Silverstar Canada Cup'!$A$17:$H$65,8,FALSE))=TRUE,"0",VLOOKUP($C29,'Silverstar Canada Cup'!$A$17:$H$65,8,FALSE))</f>
        <v>0</v>
      </c>
      <c r="S29" s="114" t="str">
        <f>IF(ISNA(VLOOKUP($C29,'Craigleith Groms'!$A$17:$H$63,8,FALSE))=TRUE,"0",VLOOKUP($C29,'Craigleith Groms'!$A$17:$H$63,8,FALSE))</f>
        <v>0</v>
      </c>
      <c r="T29" s="22">
        <f>IF(ISNA(VLOOKUP($C29,'Beaver Valley TT'!$A$17:$H$69,8,FALSE))=TRUE,"0",VLOOKUP($C29,'Beaver Valley TT'!$A$17:$H$69,8,FALSE))</f>
        <v>334.08577878103841</v>
      </c>
      <c r="U29" s="22" t="str">
        <f>IF(ISNA(VLOOKUP($C29,'Calgary Nor AM SS'!$A$17:$H$66,8,FALSE))=TRUE,"0",VLOOKUP($C29,'Calgary Nor AM SS'!$A$17:$H$66,8,FALSE))</f>
        <v>0</v>
      </c>
      <c r="V29" s="22" t="str">
        <f>IF(ISNA(VLOOKUP($C29,'Fortune Fz'!$A$17:$H$66,8,FALSE))=TRUE,"0",VLOOKUP($C29,'Fortune Fz'!$A$17:$H$66,8,FALSE))</f>
        <v>0</v>
      </c>
      <c r="W29" s="114" t="str">
        <f>IF(ISNA(VLOOKUP($C29,'GEORGIAN PEAKS Groms'!$A$17:$H$63,8,FALSE))=TRUE,"0",VLOOKUP($C29,'GEORGIAN PEAKS Groms'!$A$17:$H$63,8,FALSE))</f>
        <v>0</v>
      </c>
      <c r="X29" s="114" t="str">
        <f>IF(ISNA(VLOOKUP($C29,'Aspen Open SS'!$A$17:$H$63,8,FALSE))=TRUE,"0",VLOOKUP($C29,'Aspen Open SS'!$A$17:$H$63,8,FALSE))</f>
        <v>0</v>
      </c>
      <c r="Y29" s="114" t="str">
        <f>IF(ISNA(VLOOKUP($C29,'Aspen Open BA'!$A$17:$H$63,8,FALSE))=TRUE,"0",VLOOKUP($C29,'Aspen Open BA'!$A$17:$H$63,8,FALSE))</f>
        <v>0</v>
      </c>
    </row>
    <row r="30" spans="1:25" ht="13">
      <c r="A30" s="81" t="s">
        <v>80</v>
      </c>
      <c r="B30" s="81" t="s">
        <v>45</v>
      </c>
      <c r="C30" s="86" t="s">
        <v>82</v>
      </c>
      <c r="D30" s="81"/>
      <c r="E30" s="81">
        <f t="shared" si="6"/>
        <v>25</v>
      </c>
      <c r="F30" s="19">
        <f t="shared" si="1"/>
        <v>25</v>
      </c>
      <c r="G30" s="20">
        <f t="shared" si="2"/>
        <v>381.25000000000006</v>
      </c>
      <c r="H30" s="20">
        <f t="shared" si="3"/>
        <v>305.8690744920994</v>
      </c>
      <c r="I30" s="20">
        <f t="shared" si="8"/>
        <v>262.5</v>
      </c>
      <c r="J30" s="19">
        <f t="shared" si="7"/>
        <v>949.61907449209946</v>
      </c>
      <c r="K30" s="21"/>
      <c r="L30" s="22" t="str">
        <f>IF(ISNA(VLOOKUP($C30,'Mt. Sima Canada Cup SS'!$A$17:$H$100,8,FALSE))=TRUE,"0",VLOOKUP($C30,'Mt. Sima Canada Cup SS'!$A$17:$H$100,8,FALSE))</f>
        <v>0</v>
      </c>
      <c r="M30" s="22" t="str">
        <f>IF(ISNA(VLOOKUP($C30,'Mt. Sima Canada Cup BA'!$A$17:$H$100,8,FALSE))=TRUE,"0",VLOOKUP($C30,'Mt. Sima Canada Cup BA'!$A$17:$H$100,8,FALSE))</f>
        <v>0</v>
      </c>
      <c r="N30" s="22" t="str">
        <f>IF(ISNA(VLOOKUP($C30,'Waterville Rev Tour NorAm Day 1'!$A$17:$H$100,8,FALSE))=TRUE,"0",VLOOKUP($C30,'Waterville Rev Tour NorAm Day 1'!$A$17:$H$100,8,FALSE))</f>
        <v>0</v>
      </c>
      <c r="O30" s="22" t="str">
        <f>IF(ISNA(VLOOKUP($C30,'Waterville Rev Tour NorAm Day 2'!$A$17:$H$100,8,FALSE))=TRUE,"0",VLOOKUP($C30,'Waterville Rev Tour NorAm Day 2'!$A$17:$H$100,8,FALSE))</f>
        <v>0</v>
      </c>
      <c r="P30" s="22">
        <f>IF(ISNA(VLOOKUP($C30,'MSLM TT DAY 1'!$A$17:$H$100,8,FALSE))=TRUE,"0",VLOOKUP($C30,'MSLM TT DAY 1'!$A$17:$H$100,8,FALSE))</f>
        <v>381.25000000000006</v>
      </c>
      <c r="Q30" s="22">
        <f>IF(ISNA(VLOOKUP($C30,'MSLM TT DAY 2'!$A$17:$H$100,8,FALSE))=TRUE,"0",VLOOKUP($C30,'MSLM TT DAY 2'!$A$17:$H$100,8,FALSE))</f>
        <v>262.5</v>
      </c>
      <c r="R30" s="22" t="str">
        <f>IF(ISNA(VLOOKUP($C30,'Silverstar Canada Cup'!$A$17:$H$65,8,FALSE))=TRUE,"0",VLOOKUP($C30,'Silverstar Canada Cup'!$A$17:$H$65,8,FALSE))</f>
        <v>0</v>
      </c>
      <c r="S30" s="114" t="str">
        <f>IF(ISNA(VLOOKUP($C30,'Craigleith Groms'!$A$17:$H$63,8,FALSE))=TRUE,"0",VLOOKUP($C30,'Craigleith Groms'!$A$17:$H$63,8,FALSE))</f>
        <v>0</v>
      </c>
      <c r="T30" s="22">
        <f>IF(ISNA(VLOOKUP($C30,'Beaver Valley TT'!$A$17:$H$69,8,FALSE))=TRUE,"0",VLOOKUP($C30,'Beaver Valley TT'!$A$17:$H$69,8,FALSE))</f>
        <v>305.8690744920994</v>
      </c>
      <c r="U30" s="22" t="str">
        <f>IF(ISNA(VLOOKUP($C30,'Calgary Nor AM SS'!$A$17:$H$66,8,FALSE))=TRUE,"0",VLOOKUP($C30,'Calgary Nor AM SS'!$A$17:$H$66,8,FALSE))</f>
        <v>0</v>
      </c>
      <c r="V30" s="22" t="str">
        <f>IF(ISNA(VLOOKUP($C30,'Fortune Fz'!$A$17:$H$66,8,FALSE))=TRUE,"0",VLOOKUP($C30,'Fortune Fz'!$A$17:$H$66,8,FALSE))</f>
        <v>0</v>
      </c>
      <c r="W30" s="114" t="str">
        <f>IF(ISNA(VLOOKUP($C30,'GEORGIAN PEAKS Groms'!$A$17:$H$63,8,FALSE))=TRUE,"0",VLOOKUP($C30,'GEORGIAN PEAKS Groms'!$A$17:$H$63,8,FALSE))</f>
        <v>0</v>
      </c>
      <c r="X30" s="114" t="str">
        <f>IF(ISNA(VLOOKUP($C30,'Aspen Open SS'!$A$17:$H$63,8,FALSE))=TRUE,"0",VLOOKUP($C30,'Aspen Open SS'!$A$17:$H$63,8,FALSE))</f>
        <v>0</v>
      </c>
      <c r="Y30" s="114" t="str">
        <f>IF(ISNA(VLOOKUP($C30,'Aspen Open BA'!$A$17:$H$63,8,FALSE))=TRUE,"0",VLOOKUP($C30,'Aspen Open BA'!$A$17:$H$63,8,FALSE))</f>
        <v>0</v>
      </c>
    </row>
    <row r="31" spans="1:25" ht="13">
      <c r="A31" s="81" t="s">
        <v>46</v>
      </c>
      <c r="B31" s="81" t="s">
        <v>65</v>
      </c>
      <c r="C31" s="86" t="s">
        <v>112</v>
      </c>
      <c r="D31" s="81"/>
      <c r="E31" s="81">
        <f t="shared" si="6"/>
        <v>26</v>
      </c>
      <c r="F31" s="19">
        <f t="shared" si="1"/>
        <v>26</v>
      </c>
      <c r="G31" s="20">
        <f t="shared" si="2"/>
        <v>354.54545454545456</v>
      </c>
      <c r="H31" s="20">
        <f t="shared" si="3"/>
        <v>311.51241534988714</v>
      </c>
      <c r="I31" s="20">
        <f t="shared" si="8"/>
        <v>283.33333333333331</v>
      </c>
      <c r="J31" s="19">
        <f t="shared" si="7"/>
        <v>949.39120322867507</v>
      </c>
      <c r="K31" s="21"/>
      <c r="L31" s="22" t="str">
        <f>IF(ISNA(VLOOKUP($C31,'Mt. Sima Canada Cup SS'!$A$17:$H$100,8,FALSE))=TRUE,"0",VLOOKUP($C31,'Mt. Sima Canada Cup SS'!$A$17:$H$100,8,FALSE))</f>
        <v>0</v>
      </c>
      <c r="M31" s="22" t="str">
        <f>IF(ISNA(VLOOKUP($C31,'Mt. Sima Canada Cup BA'!$A$17:$H$100,8,FALSE))=TRUE,"0",VLOOKUP($C31,'Mt. Sima Canada Cup BA'!$A$17:$H$100,8,FALSE))</f>
        <v>0</v>
      </c>
      <c r="N31" s="22" t="str">
        <f>IF(ISNA(VLOOKUP($C31,'Waterville Rev Tour NorAm Day 1'!$A$17:$H$100,8,FALSE))=TRUE,"0",VLOOKUP($C31,'Waterville Rev Tour NorAm Day 1'!$A$17:$H$100,8,FALSE))</f>
        <v>0</v>
      </c>
      <c r="O31" s="22" t="str">
        <f>IF(ISNA(VLOOKUP($C31,'Waterville Rev Tour NorAm Day 2'!$A$17:$H$100,8,FALSE))=TRUE,"0",VLOOKUP($C31,'Waterville Rev Tour NorAm Day 2'!$A$17:$H$100,8,FALSE))</f>
        <v>0</v>
      </c>
      <c r="P31" s="22">
        <f>IF(ISNA(VLOOKUP($C31,'MSLM TT DAY 1'!$A$17:$H$100,8,FALSE))=TRUE,"0",VLOOKUP($C31,'MSLM TT DAY 1'!$A$17:$H$100,8,FALSE))</f>
        <v>283.33333333333331</v>
      </c>
      <c r="Q31" s="22">
        <f>IF(ISNA(VLOOKUP($C31,'MSLM TT DAY 2'!$A$17:$H$100,8,FALSE))=TRUE,"0",VLOOKUP($C31,'MSLM TT DAY 2'!$A$17:$H$100,8,FALSE))</f>
        <v>354.54545454545456</v>
      </c>
      <c r="R31" s="22" t="str">
        <f>IF(ISNA(VLOOKUP($C31,'Silverstar Canada Cup'!$A$17:$H$65,8,FALSE))=TRUE,"0",VLOOKUP($C31,'Silverstar Canada Cup'!$A$17:$H$65,8,FALSE))</f>
        <v>0</v>
      </c>
      <c r="S31" s="114" t="str">
        <f>IF(ISNA(VLOOKUP($C31,'Craigleith Groms'!$A$17:$H$63,8,FALSE))=TRUE,"0",VLOOKUP($C31,'Craigleith Groms'!$A$17:$H$63,8,FALSE))</f>
        <v>0</v>
      </c>
      <c r="T31" s="22">
        <f>IF(ISNA(VLOOKUP($C31,'Beaver Valley TT'!$A$17:$H$69,8,FALSE))=TRUE,"0",VLOOKUP($C31,'Beaver Valley TT'!$A$17:$H$69,8,FALSE))</f>
        <v>311.51241534988714</v>
      </c>
      <c r="U31" s="22" t="str">
        <f>IF(ISNA(VLOOKUP($C31,'Calgary Nor AM SS'!$A$17:$H$66,8,FALSE))=TRUE,"0",VLOOKUP($C31,'Calgary Nor AM SS'!$A$17:$H$66,8,FALSE))</f>
        <v>0</v>
      </c>
      <c r="V31" s="22" t="str">
        <f>IF(ISNA(VLOOKUP($C31,'Fortune Fz'!$A$17:$H$66,8,FALSE))=TRUE,"0",VLOOKUP($C31,'Fortune Fz'!$A$17:$H$66,8,FALSE))</f>
        <v>0</v>
      </c>
      <c r="W31" s="114" t="str">
        <f>IF(ISNA(VLOOKUP($C31,'GEORGIAN PEAKS Groms'!$A$17:$H$63,8,FALSE))=TRUE,"0",VLOOKUP($C31,'GEORGIAN PEAKS Groms'!$A$17:$H$63,8,FALSE))</f>
        <v>0</v>
      </c>
      <c r="X31" s="114" t="str">
        <f>IF(ISNA(VLOOKUP($C31,'Aspen Open SS'!$A$17:$H$63,8,FALSE))=TRUE,"0",VLOOKUP($C31,'Aspen Open SS'!$A$17:$H$63,8,FALSE))</f>
        <v>0</v>
      </c>
      <c r="Y31" s="114" t="str">
        <f>IF(ISNA(VLOOKUP($C31,'Aspen Open BA'!$A$17:$H$63,8,FALSE))=TRUE,"0",VLOOKUP($C31,'Aspen Open BA'!$A$17:$H$63,8,FALSE))</f>
        <v>0</v>
      </c>
    </row>
    <row r="32" spans="1:25" ht="13">
      <c r="A32" s="81" t="s">
        <v>46</v>
      </c>
      <c r="B32" s="81" t="s">
        <v>74</v>
      </c>
      <c r="C32" s="86" t="s">
        <v>78</v>
      </c>
      <c r="D32" s="81"/>
      <c r="E32" s="81">
        <f t="shared" si="6"/>
        <v>27</v>
      </c>
      <c r="F32" s="19">
        <f t="shared" si="1"/>
        <v>27</v>
      </c>
      <c r="G32" s="20">
        <f t="shared" si="2"/>
        <v>377.08333333333337</v>
      </c>
      <c r="H32" s="20">
        <f t="shared" si="3"/>
        <v>298.86363636363637</v>
      </c>
      <c r="I32" s="20">
        <f t="shared" si="8"/>
        <v>269.7516930022573</v>
      </c>
      <c r="J32" s="19">
        <f t="shared" si="7"/>
        <v>945.69866269922704</v>
      </c>
      <c r="K32" s="21"/>
      <c r="L32" s="22" t="str">
        <f>IF(ISNA(VLOOKUP($C32,'Mt. Sima Canada Cup SS'!$A$17:$H$100,8,FALSE))=TRUE,"0",VLOOKUP($C32,'Mt. Sima Canada Cup SS'!$A$17:$H$100,8,FALSE))</f>
        <v>0</v>
      </c>
      <c r="M32" s="22" t="str">
        <f>IF(ISNA(VLOOKUP($C32,'Mt. Sima Canada Cup BA'!$A$17:$H$100,8,FALSE))=TRUE,"0",VLOOKUP($C32,'Mt. Sima Canada Cup BA'!$A$17:$H$100,8,FALSE))</f>
        <v>0</v>
      </c>
      <c r="N32" s="22" t="str">
        <f>IF(ISNA(VLOOKUP($C32,'Waterville Rev Tour NorAm Day 1'!$A$17:$H$100,8,FALSE))=TRUE,"0",VLOOKUP($C32,'Waterville Rev Tour NorAm Day 1'!$A$17:$H$100,8,FALSE))</f>
        <v>0</v>
      </c>
      <c r="O32" s="22" t="str">
        <f>IF(ISNA(VLOOKUP($C32,'Waterville Rev Tour NorAm Day 2'!$A$17:$H$100,8,FALSE))=TRUE,"0",VLOOKUP($C32,'Waterville Rev Tour NorAm Day 2'!$A$17:$H$100,8,FALSE))</f>
        <v>0</v>
      </c>
      <c r="P32" s="22">
        <f>IF(ISNA(VLOOKUP($C32,'MSLM TT DAY 1'!$A$17:$H$100,8,FALSE))=TRUE,"0",VLOOKUP($C32,'MSLM TT DAY 1'!$A$17:$H$100,8,FALSE))</f>
        <v>377.08333333333337</v>
      </c>
      <c r="Q32" s="22">
        <f>IF(ISNA(VLOOKUP($C32,'MSLM TT DAY 2'!$A$17:$H$100,8,FALSE))=TRUE,"0",VLOOKUP($C32,'MSLM TT DAY 2'!$A$17:$H$100,8,FALSE))</f>
        <v>298.86363636363637</v>
      </c>
      <c r="R32" s="22" t="str">
        <f>IF(ISNA(VLOOKUP($C32,'Silverstar Canada Cup'!$A$17:$H$65,8,FALSE))=TRUE,"0",VLOOKUP($C32,'Silverstar Canada Cup'!$A$17:$H$65,8,FALSE))</f>
        <v>0</v>
      </c>
      <c r="S32" s="114" t="str">
        <f>IF(ISNA(VLOOKUP($C32,'Craigleith Groms'!$A$17:$H$63,8,FALSE))=TRUE,"0",VLOOKUP($C32,'Craigleith Groms'!$A$17:$H$63,8,FALSE))</f>
        <v>0</v>
      </c>
      <c r="T32" s="22">
        <f>IF(ISNA(VLOOKUP($C32,'Beaver Valley TT'!$A$17:$H$69,8,FALSE))=TRUE,"0",VLOOKUP($C32,'Beaver Valley TT'!$A$17:$H$69,8,FALSE))</f>
        <v>269.7516930022573</v>
      </c>
      <c r="U32" s="22" t="str">
        <f>IF(ISNA(VLOOKUP($C32,'Calgary Nor AM SS'!$A$17:$H$66,8,FALSE))=TRUE,"0",VLOOKUP($C32,'Calgary Nor AM SS'!$A$17:$H$66,8,FALSE))</f>
        <v>0</v>
      </c>
      <c r="V32" s="22" t="str">
        <f>IF(ISNA(VLOOKUP($C32,'Fortune Fz'!$A$17:$H$66,8,FALSE))=TRUE,"0",VLOOKUP($C32,'Fortune Fz'!$A$17:$H$66,8,FALSE))</f>
        <v>0</v>
      </c>
      <c r="W32" s="114" t="str">
        <f>IF(ISNA(VLOOKUP($C32,'GEORGIAN PEAKS Groms'!$A$17:$H$63,8,FALSE))=TRUE,"0",VLOOKUP($C32,'GEORGIAN PEAKS Groms'!$A$17:$H$63,8,FALSE))</f>
        <v>0</v>
      </c>
      <c r="X32" s="114" t="str">
        <f>IF(ISNA(VLOOKUP($C32,'Aspen Open SS'!$A$17:$H$63,8,FALSE))=TRUE,"0",VLOOKUP($C32,'Aspen Open SS'!$A$17:$H$63,8,FALSE))</f>
        <v>0</v>
      </c>
      <c r="Y32" s="114" t="str">
        <f>IF(ISNA(VLOOKUP($C32,'Aspen Open BA'!$A$17:$H$63,8,FALSE))=TRUE,"0",VLOOKUP($C32,'Aspen Open BA'!$A$17:$H$63,8,FALSE))</f>
        <v>0</v>
      </c>
    </row>
    <row r="33" spans="1:25" ht="13">
      <c r="A33" s="81" t="s">
        <v>80</v>
      </c>
      <c r="B33" s="81" t="s">
        <v>75</v>
      </c>
      <c r="C33" s="86" t="s">
        <v>88</v>
      </c>
      <c r="D33" s="81"/>
      <c r="E33" s="81">
        <f t="shared" si="6"/>
        <v>28</v>
      </c>
      <c r="F33" s="19">
        <f t="shared" si="1"/>
        <v>28</v>
      </c>
      <c r="G33" s="20">
        <f t="shared" si="2"/>
        <v>316.02708803611739</v>
      </c>
      <c r="H33" s="20">
        <f t="shared" si="3"/>
        <v>312.5</v>
      </c>
      <c r="I33" s="20">
        <f t="shared" si="8"/>
        <v>312.5</v>
      </c>
      <c r="J33" s="19">
        <f t="shared" si="7"/>
        <v>941.02708803611745</v>
      </c>
      <c r="K33" s="21"/>
      <c r="L33" s="22" t="str">
        <f>IF(ISNA(VLOOKUP($C33,'Mt. Sima Canada Cup SS'!$A$17:$H$100,8,FALSE))=TRUE,"0",VLOOKUP($C33,'Mt. Sima Canada Cup SS'!$A$17:$H$100,8,FALSE))</f>
        <v>0</v>
      </c>
      <c r="M33" s="22" t="str">
        <f>IF(ISNA(VLOOKUP($C33,'Mt. Sima Canada Cup BA'!$A$17:$H$100,8,FALSE))=TRUE,"0",VLOOKUP($C33,'Mt. Sima Canada Cup BA'!$A$17:$H$100,8,FALSE))</f>
        <v>0</v>
      </c>
      <c r="N33" s="22" t="str">
        <f>IF(ISNA(VLOOKUP($C33,'Waterville Rev Tour NorAm Day 1'!$A$17:$H$100,8,FALSE))=TRUE,"0",VLOOKUP($C33,'Waterville Rev Tour NorAm Day 1'!$A$17:$H$100,8,FALSE))</f>
        <v>0</v>
      </c>
      <c r="O33" s="22" t="str">
        <f>IF(ISNA(VLOOKUP($C33,'Waterville Rev Tour NorAm Day 2'!$A$17:$H$100,8,FALSE))=TRUE,"0",VLOOKUP($C33,'Waterville Rev Tour NorAm Day 2'!$A$17:$H$100,8,FALSE))</f>
        <v>0</v>
      </c>
      <c r="P33" s="22">
        <f>IF(ISNA(VLOOKUP($C33,'MSLM TT DAY 1'!$A$17:$H$100,8,FALSE))=TRUE,"0",VLOOKUP($C33,'MSLM TT DAY 1'!$A$17:$H$100,8,FALSE))</f>
        <v>312.5</v>
      </c>
      <c r="Q33" s="22">
        <f>IF(ISNA(VLOOKUP($C33,'MSLM TT DAY 2'!$A$17:$H$100,8,FALSE))=TRUE,"0",VLOOKUP($C33,'MSLM TT DAY 2'!$A$17:$H$100,8,FALSE))</f>
        <v>312.5</v>
      </c>
      <c r="R33" s="22" t="str">
        <f>IF(ISNA(VLOOKUP($C33,'Silverstar Canada Cup'!$A$17:$H$65,8,FALSE))=TRUE,"0",VLOOKUP($C33,'Silverstar Canada Cup'!$A$17:$H$65,8,FALSE))</f>
        <v>0</v>
      </c>
      <c r="S33" s="114" t="str">
        <f>IF(ISNA(VLOOKUP($C33,'Craigleith Groms'!$A$17:$H$63,8,FALSE))=TRUE,"0",VLOOKUP($C33,'Craigleith Groms'!$A$17:$H$63,8,FALSE))</f>
        <v>0</v>
      </c>
      <c r="T33" s="22">
        <f>IF(ISNA(VLOOKUP($C33,'Beaver Valley TT'!$A$17:$H$69,8,FALSE))=TRUE,"0",VLOOKUP($C33,'Beaver Valley TT'!$A$17:$H$69,8,FALSE))</f>
        <v>316.02708803611739</v>
      </c>
      <c r="U33" s="22" t="str">
        <f>IF(ISNA(VLOOKUP($C33,'Calgary Nor AM SS'!$A$17:$H$66,8,FALSE))=TRUE,"0",VLOOKUP($C33,'Calgary Nor AM SS'!$A$17:$H$66,8,FALSE))</f>
        <v>0</v>
      </c>
      <c r="V33" s="22" t="str">
        <f>IF(ISNA(VLOOKUP($C33,'Fortune Fz'!$A$17:$H$66,8,FALSE))=TRUE,"0",VLOOKUP($C33,'Fortune Fz'!$A$17:$H$66,8,FALSE))</f>
        <v>0</v>
      </c>
      <c r="W33" s="114" t="str">
        <f>IF(ISNA(VLOOKUP($C33,'GEORGIAN PEAKS Groms'!$A$17:$H$63,8,FALSE))=TRUE,"0",VLOOKUP($C33,'GEORGIAN PEAKS Groms'!$A$17:$H$63,8,FALSE))</f>
        <v>0</v>
      </c>
      <c r="X33" s="114" t="str">
        <f>IF(ISNA(VLOOKUP($C33,'Aspen Open SS'!$A$17:$H$63,8,FALSE))=TRUE,"0",VLOOKUP($C33,'Aspen Open SS'!$A$17:$H$63,8,FALSE))</f>
        <v>0</v>
      </c>
      <c r="Y33" s="114" t="str">
        <f>IF(ISNA(VLOOKUP($C33,'Aspen Open BA'!$A$17:$H$63,8,FALSE))=TRUE,"0",VLOOKUP($C33,'Aspen Open BA'!$A$17:$H$63,8,FALSE))</f>
        <v>0</v>
      </c>
    </row>
    <row r="34" spans="1:25" ht="13">
      <c r="A34" s="81" t="s">
        <v>46</v>
      </c>
      <c r="B34" s="81" t="s">
        <v>74</v>
      </c>
      <c r="C34" s="86" t="s">
        <v>91</v>
      </c>
      <c r="D34" s="81"/>
      <c r="E34" s="81">
        <f t="shared" si="6"/>
        <v>29</v>
      </c>
      <c r="F34" s="19">
        <f t="shared" si="1"/>
        <v>29</v>
      </c>
      <c r="G34" s="20">
        <f t="shared" si="2"/>
        <v>329.5454545454545</v>
      </c>
      <c r="H34" s="20">
        <f t="shared" si="3"/>
        <v>292.70833333333337</v>
      </c>
      <c r="I34" s="20">
        <f t="shared" si="8"/>
        <v>292.32505643340858</v>
      </c>
      <c r="J34" s="19">
        <f t="shared" si="7"/>
        <v>914.57884431219645</v>
      </c>
      <c r="K34" s="21"/>
      <c r="L34" s="22" t="str">
        <f>IF(ISNA(VLOOKUP($C34,'Mt. Sima Canada Cup SS'!$A$17:$H$100,8,FALSE))=TRUE,"0",VLOOKUP($C34,'Mt. Sima Canada Cup SS'!$A$17:$H$100,8,FALSE))</f>
        <v>0</v>
      </c>
      <c r="M34" s="22" t="str">
        <f>IF(ISNA(VLOOKUP($C34,'Mt. Sima Canada Cup BA'!$A$17:$H$100,8,FALSE))=TRUE,"0",VLOOKUP($C34,'Mt. Sima Canada Cup BA'!$A$17:$H$100,8,FALSE))</f>
        <v>0</v>
      </c>
      <c r="N34" s="22" t="str">
        <f>IF(ISNA(VLOOKUP($C34,'Waterville Rev Tour NorAm Day 1'!$A$17:$H$100,8,FALSE))=TRUE,"0",VLOOKUP($C34,'Waterville Rev Tour NorAm Day 1'!$A$17:$H$100,8,FALSE))</f>
        <v>0</v>
      </c>
      <c r="O34" s="22" t="str">
        <f>IF(ISNA(VLOOKUP($C34,'Waterville Rev Tour NorAm Day 2'!$A$17:$H$100,8,FALSE))=TRUE,"0",VLOOKUP($C34,'Waterville Rev Tour NorAm Day 2'!$A$17:$H$100,8,FALSE))</f>
        <v>0</v>
      </c>
      <c r="P34" s="22">
        <f>IF(ISNA(VLOOKUP($C34,'MSLM TT DAY 1'!$A$17:$H$100,8,FALSE))=TRUE,"0",VLOOKUP($C34,'MSLM TT DAY 1'!$A$17:$H$100,8,FALSE))</f>
        <v>292.70833333333337</v>
      </c>
      <c r="Q34" s="22">
        <f>IF(ISNA(VLOOKUP($C34,'MSLM TT DAY 2'!$A$17:$H$100,8,FALSE))=TRUE,"0",VLOOKUP($C34,'MSLM TT DAY 2'!$A$17:$H$100,8,FALSE))</f>
        <v>329.5454545454545</v>
      </c>
      <c r="R34" s="22" t="str">
        <f>IF(ISNA(VLOOKUP($C34,'Silverstar Canada Cup'!$A$17:$H$65,8,FALSE))=TRUE,"0",VLOOKUP($C34,'Silverstar Canada Cup'!$A$17:$H$65,8,FALSE))</f>
        <v>0</v>
      </c>
      <c r="S34" s="114" t="str">
        <f>IF(ISNA(VLOOKUP($C34,'Craigleith Groms'!$A$17:$H$63,8,FALSE))=TRUE,"0",VLOOKUP($C34,'Craigleith Groms'!$A$17:$H$63,8,FALSE))</f>
        <v>0</v>
      </c>
      <c r="T34" s="22">
        <f>IF(ISNA(VLOOKUP($C34,'Beaver Valley TT'!$A$17:$H$69,8,FALSE))=TRUE,"0",VLOOKUP($C34,'Beaver Valley TT'!$A$17:$H$69,8,FALSE))</f>
        <v>292.32505643340858</v>
      </c>
      <c r="U34" s="22" t="str">
        <f>IF(ISNA(VLOOKUP($C34,'Calgary Nor AM SS'!$A$17:$H$66,8,FALSE))=TRUE,"0",VLOOKUP($C34,'Calgary Nor AM SS'!$A$17:$H$66,8,FALSE))</f>
        <v>0</v>
      </c>
      <c r="V34" s="22" t="str">
        <f>IF(ISNA(VLOOKUP($C34,'Fortune Fz'!$A$17:$H$66,8,FALSE))=TRUE,"0",VLOOKUP($C34,'Fortune Fz'!$A$17:$H$66,8,FALSE))</f>
        <v>0</v>
      </c>
      <c r="W34" s="114" t="str">
        <f>IF(ISNA(VLOOKUP($C34,'GEORGIAN PEAKS Groms'!$A$17:$H$63,8,FALSE))=TRUE,"0",VLOOKUP($C34,'GEORGIAN PEAKS Groms'!$A$17:$H$63,8,FALSE))</f>
        <v>0</v>
      </c>
      <c r="X34" s="114" t="str">
        <f>IF(ISNA(VLOOKUP($C34,'Aspen Open SS'!$A$17:$H$63,8,FALSE))=TRUE,"0",VLOOKUP($C34,'Aspen Open SS'!$A$17:$H$63,8,FALSE))</f>
        <v>0</v>
      </c>
      <c r="Y34" s="114" t="str">
        <f>IF(ISNA(VLOOKUP($C34,'Aspen Open BA'!$A$17:$H$63,8,FALSE))=TRUE,"0",VLOOKUP($C34,'Aspen Open BA'!$A$17:$H$63,8,FALSE))</f>
        <v>0</v>
      </c>
    </row>
    <row r="35" spans="1:25" ht="13">
      <c r="A35" s="81" t="s">
        <v>80</v>
      </c>
      <c r="B35" s="81" t="s">
        <v>75</v>
      </c>
      <c r="C35" s="86" t="s">
        <v>102</v>
      </c>
      <c r="D35" s="81"/>
      <c r="E35" s="81">
        <f t="shared" si="6"/>
        <v>30</v>
      </c>
      <c r="F35" s="19">
        <f t="shared" si="1"/>
        <v>30</v>
      </c>
      <c r="G35" s="20">
        <f t="shared" si="2"/>
        <v>351.01580135440184</v>
      </c>
      <c r="H35" s="20">
        <f t="shared" si="3"/>
        <v>296.59090909090912</v>
      </c>
      <c r="I35" s="20">
        <f t="shared" si="8"/>
        <v>265.625</v>
      </c>
      <c r="J35" s="19">
        <f t="shared" si="7"/>
        <v>913.23171044531091</v>
      </c>
      <c r="K35" s="21"/>
      <c r="L35" s="22" t="str">
        <f>IF(ISNA(VLOOKUP($C35,'Mt. Sima Canada Cup SS'!$A$17:$H$100,8,FALSE))=TRUE,"0",VLOOKUP($C35,'Mt. Sima Canada Cup SS'!$A$17:$H$100,8,FALSE))</f>
        <v>0</v>
      </c>
      <c r="M35" s="22" t="str">
        <f>IF(ISNA(VLOOKUP($C35,'Mt. Sima Canada Cup BA'!$A$17:$H$100,8,FALSE))=TRUE,"0",VLOOKUP($C35,'Mt. Sima Canada Cup BA'!$A$17:$H$100,8,FALSE))</f>
        <v>0</v>
      </c>
      <c r="N35" s="22" t="str">
        <f>IF(ISNA(VLOOKUP($C35,'Waterville Rev Tour NorAm Day 1'!$A$17:$H$100,8,FALSE))=TRUE,"0",VLOOKUP($C35,'Waterville Rev Tour NorAm Day 1'!$A$17:$H$100,8,FALSE))</f>
        <v>0</v>
      </c>
      <c r="O35" s="22" t="str">
        <f>IF(ISNA(VLOOKUP($C35,'Waterville Rev Tour NorAm Day 2'!$A$17:$H$100,8,FALSE))=TRUE,"0",VLOOKUP($C35,'Waterville Rev Tour NorAm Day 2'!$A$17:$H$100,8,FALSE))</f>
        <v>0</v>
      </c>
      <c r="P35" s="22">
        <f>IF(ISNA(VLOOKUP($C35,'MSLM TT DAY 1'!$A$17:$H$100,8,FALSE))=TRUE,"0",VLOOKUP($C35,'MSLM TT DAY 1'!$A$17:$H$100,8,FALSE))</f>
        <v>265.625</v>
      </c>
      <c r="Q35" s="22">
        <f>IF(ISNA(VLOOKUP($C35,'MSLM TT DAY 2'!$A$17:$H$100,8,FALSE))=TRUE,"0",VLOOKUP($C35,'MSLM TT DAY 2'!$A$17:$H$100,8,FALSE))</f>
        <v>296.59090909090912</v>
      </c>
      <c r="R35" s="22" t="str">
        <f>IF(ISNA(VLOOKUP($C35,'Silverstar Canada Cup'!$A$17:$H$65,8,FALSE))=TRUE,"0",VLOOKUP($C35,'Silverstar Canada Cup'!$A$17:$H$65,8,FALSE))</f>
        <v>0</v>
      </c>
      <c r="S35" s="114" t="str">
        <f>IF(ISNA(VLOOKUP($C35,'Craigleith Groms'!$A$17:$H$63,8,FALSE))=TRUE,"0",VLOOKUP($C35,'Craigleith Groms'!$A$17:$H$63,8,FALSE))</f>
        <v>0</v>
      </c>
      <c r="T35" s="22">
        <f>IF(ISNA(VLOOKUP($C35,'Beaver Valley TT'!$A$17:$H$69,8,FALSE))=TRUE,"0",VLOOKUP($C35,'Beaver Valley TT'!$A$17:$H$69,8,FALSE))</f>
        <v>351.01580135440184</v>
      </c>
      <c r="U35" s="22" t="str">
        <f>IF(ISNA(VLOOKUP($C35,'Calgary Nor AM SS'!$A$17:$H$66,8,FALSE))=TRUE,"0",VLOOKUP($C35,'Calgary Nor AM SS'!$A$17:$H$66,8,FALSE))</f>
        <v>0</v>
      </c>
      <c r="V35" s="22" t="str">
        <f>IF(ISNA(VLOOKUP($C35,'Fortune Fz'!$A$17:$H$66,8,FALSE))=TRUE,"0",VLOOKUP($C35,'Fortune Fz'!$A$17:$H$66,8,FALSE))</f>
        <v>0</v>
      </c>
      <c r="W35" s="114" t="str">
        <f>IF(ISNA(VLOOKUP($C35,'GEORGIAN PEAKS Groms'!$A$17:$H$63,8,FALSE))=TRUE,"0",VLOOKUP($C35,'GEORGIAN PEAKS Groms'!$A$17:$H$63,8,FALSE))</f>
        <v>0</v>
      </c>
      <c r="X35" s="114" t="str">
        <f>IF(ISNA(VLOOKUP($C35,'Aspen Open SS'!$A$17:$H$63,8,FALSE))=TRUE,"0",VLOOKUP($C35,'Aspen Open SS'!$A$17:$H$63,8,FALSE))</f>
        <v>0</v>
      </c>
      <c r="Y35" s="114" t="str">
        <f>IF(ISNA(VLOOKUP($C35,'Aspen Open BA'!$A$17:$H$63,8,FALSE))=TRUE,"0",VLOOKUP($C35,'Aspen Open BA'!$A$17:$H$63,8,FALSE))</f>
        <v>0</v>
      </c>
    </row>
    <row r="36" spans="1:25" ht="13">
      <c r="A36" s="81" t="s">
        <v>46</v>
      </c>
      <c r="B36" s="81" t="s">
        <v>65</v>
      </c>
      <c r="C36" s="86" t="s">
        <v>103</v>
      </c>
      <c r="D36" s="81"/>
      <c r="E36" s="81">
        <f t="shared" si="6"/>
        <v>31</v>
      </c>
      <c r="F36" s="19">
        <f t="shared" si="1"/>
        <v>31</v>
      </c>
      <c r="G36" s="20">
        <f t="shared" si="2"/>
        <v>362.5</v>
      </c>
      <c r="H36" s="20">
        <f t="shared" si="3"/>
        <v>317.0454545454545</v>
      </c>
      <c r="I36" s="20">
        <f t="shared" si="8"/>
        <v>186.23024830699774</v>
      </c>
      <c r="J36" s="19">
        <f t="shared" si="7"/>
        <v>865.77570285245224</v>
      </c>
      <c r="K36" s="21"/>
      <c r="L36" s="22" t="str">
        <f>IF(ISNA(VLOOKUP($C36,'Mt. Sima Canada Cup SS'!$A$17:$H$100,8,FALSE))=TRUE,"0",VLOOKUP($C36,'Mt. Sima Canada Cup SS'!$A$17:$H$100,8,FALSE))</f>
        <v>0</v>
      </c>
      <c r="M36" s="22" t="str">
        <f>IF(ISNA(VLOOKUP($C36,'Mt. Sima Canada Cup BA'!$A$17:$H$100,8,FALSE))=TRUE,"0",VLOOKUP($C36,'Mt. Sima Canada Cup BA'!$A$17:$H$100,8,FALSE))</f>
        <v>0</v>
      </c>
      <c r="N36" s="22" t="str">
        <f>IF(ISNA(VLOOKUP($C36,'Waterville Rev Tour NorAm Day 1'!$A$17:$H$100,8,FALSE))=TRUE,"0",VLOOKUP($C36,'Waterville Rev Tour NorAm Day 1'!$A$17:$H$100,8,FALSE))</f>
        <v>0</v>
      </c>
      <c r="O36" s="22" t="str">
        <f>IF(ISNA(VLOOKUP($C36,'Waterville Rev Tour NorAm Day 2'!$A$17:$H$100,8,FALSE))=TRUE,"0",VLOOKUP($C36,'Waterville Rev Tour NorAm Day 2'!$A$17:$H$100,8,FALSE))</f>
        <v>0</v>
      </c>
      <c r="P36" s="22">
        <f>IF(ISNA(VLOOKUP($C36,'MSLM TT DAY 1'!$A$17:$H$100,8,FALSE))=TRUE,"0",VLOOKUP($C36,'MSLM TT DAY 1'!$A$17:$H$100,8,FALSE))</f>
        <v>362.5</v>
      </c>
      <c r="Q36" s="22">
        <f>IF(ISNA(VLOOKUP($C36,'MSLM TT DAY 2'!$A$17:$H$100,8,FALSE))=TRUE,"0",VLOOKUP($C36,'MSLM TT DAY 2'!$A$17:$H$100,8,FALSE))</f>
        <v>317.0454545454545</v>
      </c>
      <c r="R36" s="22" t="str">
        <f>IF(ISNA(VLOOKUP($C36,'Silverstar Canada Cup'!$A$17:$H$65,8,FALSE))=TRUE,"0",VLOOKUP($C36,'Silverstar Canada Cup'!$A$17:$H$65,8,FALSE))</f>
        <v>0</v>
      </c>
      <c r="S36" s="114" t="str">
        <f>IF(ISNA(VLOOKUP($C36,'Craigleith Groms'!$A$17:$H$63,8,FALSE))=TRUE,"0",VLOOKUP($C36,'Craigleith Groms'!$A$17:$H$63,8,FALSE))</f>
        <v>0</v>
      </c>
      <c r="T36" s="22">
        <f>IF(ISNA(VLOOKUP($C36,'Beaver Valley TT'!$A$17:$H$69,8,FALSE))=TRUE,"0",VLOOKUP($C36,'Beaver Valley TT'!$A$17:$H$69,8,FALSE))</f>
        <v>186.23024830699774</v>
      </c>
      <c r="U36" s="22" t="str">
        <f>IF(ISNA(VLOOKUP($C36,'Calgary Nor AM SS'!$A$17:$H$66,8,FALSE))=TRUE,"0",VLOOKUP($C36,'Calgary Nor AM SS'!$A$17:$H$66,8,FALSE))</f>
        <v>0</v>
      </c>
      <c r="V36" s="22" t="str">
        <f>IF(ISNA(VLOOKUP($C36,'Fortune Fz'!$A$17:$H$66,8,FALSE))=TRUE,"0",VLOOKUP($C36,'Fortune Fz'!$A$17:$H$66,8,FALSE))</f>
        <v>0</v>
      </c>
      <c r="W36" s="114" t="str">
        <f>IF(ISNA(VLOOKUP($C36,'GEORGIAN PEAKS Groms'!$A$17:$H$63,8,FALSE))=TRUE,"0",VLOOKUP($C36,'GEORGIAN PEAKS Groms'!$A$17:$H$63,8,FALSE))</f>
        <v>0</v>
      </c>
      <c r="X36" s="114" t="str">
        <f>IF(ISNA(VLOOKUP($C36,'Aspen Open SS'!$A$17:$H$63,8,FALSE))=TRUE,"0",VLOOKUP($C36,'Aspen Open SS'!$A$17:$H$63,8,FALSE))</f>
        <v>0</v>
      </c>
      <c r="Y36" s="114" t="str">
        <f>IF(ISNA(VLOOKUP($C36,'Aspen Open BA'!$A$17:$H$63,8,FALSE))=TRUE,"0",VLOOKUP($C36,'Aspen Open BA'!$A$17:$H$63,8,FALSE))</f>
        <v>0</v>
      </c>
    </row>
    <row r="37" spans="1:25" ht="13">
      <c r="A37" s="81" t="s">
        <v>80</v>
      </c>
      <c r="B37" s="81" t="s">
        <v>75</v>
      </c>
      <c r="C37" s="86" t="s">
        <v>92</v>
      </c>
      <c r="D37" s="81"/>
      <c r="E37" s="81">
        <f t="shared" si="6"/>
        <v>32</v>
      </c>
      <c r="F37" s="19">
        <f t="shared" si="1"/>
        <v>32</v>
      </c>
      <c r="G37" s="20">
        <f t="shared" si="2"/>
        <v>300</v>
      </c>
      <c r="H37" s="20">
        <f t="shared" si="3"/>
        <v>294.58239277652376</v>
      </c>
      <c r="I37" s="20">
        <f t="shared" si="8"/>
        <v>268.18181818181819</v>
      </c>
      <c r="J37" s="19">
        <f t="shared" si="7"/>
        <v>862.76421095834189</v>
      </c>
      <c r="K37" s="21"/>
      <c r="L37" s="22" t="str">
        <f>IF(ISNA(VLOOKUP($C37,'Mt. Sima Canada Cup SS'!$A$17:$H$100,8,FALSE))=TRUE,"0",VLOOKUP($C37,'Mt. Sima Canada Cup SS'!$A$17:$H$100,8,FALSE))</f>
        <v>0</v>
      </c>
      <c r="M37" s="22" t="str">
        <f>IF(ISNA(VLOOKUP($C37,'Mt. Sima Canada Cup BA'!$A$17:$H$100,8,FALSE))=TRUE,"0",VLOOKUP($C37,'Mt. Sima Canada Cup BA'!$A$17:$H$100,8,FALSE))</f>
        <v>0</v>
      </c>
      <c r="N37" s="22" t="str">
        <f>IF(ISNA(VLOOKUP($C37,'Waterville Rev Tour NorAm Day 1'!$A$17:$H$100,8,FALSE))=TRUE,"0",VLOOKUP($C37,'Waterville Rev Tour NorAm Day 1'!$A$17:$H$100,8,FALSE))</f>
        <v>0</v>
      </c>
      <c r="O37" s="22" t="str">
        <f>IF(ISNA(VLOOKUP($C37,'Waterville Rev Tour NorAm Day 2'!$A$17:$H$100,8,FALSE))=TRUE,"0",VLOOKUP($C37,'Waterville Rev Tour NorAm Day 2'!$A$17:$H$100,8,FALSE))</f>
        <v>0</v>
      </c>
      <c r="P37" s="22">
        <f>IF(ISNA(VLOOKUP($C37,'MSLM TT DAY 1'!$A$17:$H$100,8,FALSE))=TRUE,"0",VLOOKUP($C37,'MSLM TT DAY 1'!$A$17:$H$100,8,FALSE))</f>
        <v>300</v>
      </c>
      <c r="Q37" s="22">
        <f>IF(ISNA(VLOOKUP($C37,'MSLM TT DAY 2'!$A$17:$H$100,8,FALSE))=TRUE,"0",VLOOKUP($C37,'MSLM TT DAY 2'!$A$17:$H$100,8,FALSE))</f>
        <v>268.18181818181819</v>
      </c>
      <c r="R37" s="22" t="str">
        <f>IF(ISNA(VLOOKUP($C37,'Silverstar Canada Cup'!$A$17:$H$65,8,FALSE))=TRUE,"0",VLOOKUP($C37,'Silverstar Canada Cup'!$A$17:$H$65,8,FALSE))</f>
        <v>0</v>
      </c>
      <c r="S37" s="114" t="str">
        <f>IF(ISNA(VLOOKUP($C37,'Craigleith Groms'!$A$17:$H$63,8,FALSE))=TRUE,"0",VLOOKUP($C37,'Craigleith Groms'!$A$17:$H$63,8,FALSE))</f>
        <v>0</v>
      </c>
      <c r="T37" s="22">
        <f>IF(ISNA(VLOOKUP($C37,'Beaver Valley TT'!$A$17:$H$69,8,FALSE))=TRUE,"0",VLOOKUP($C37,'Beaver Valley TT'!$A$17:$H$69,8,FALSE))</f>
        <v>294.58239277652376</v>
      </c>
      <c r="U37" s="22" t="str">
        <f>IF(ISNA(VLOOKUP($C37,'Calgary Nor AM SS'!$A$17:$H$66,8,FALSE))=TRUE,"0",VLOOKUP($C37,'Calgary Nor AM SS'!$A$17:$H$66,8,FALSE))</f>
        <v>0</v>
      </c>
      <c r="V37" s="22" t="str">
        <f>IF(ISNA(VLOOKUP($C37,'Fortune Fz'!$A$17:$H$66,8,FALSE))=TRUE,"0",VLOOKUP($C37,'Fortune Fz'!$A$17:$H$66,8,FALSE))</f>
        <v>0</v>
      </c>
      <c r="W37" s="114" t="str">
        <f>IF(ISNA(VLOOKUP($C37,'GEORGIAN PEAKS Groms'!$A$17:$H$63,8,FALSE))=TRUE,"0",VLOOKUP($C37,'GEORGIAN PEAKS Groms'!$A$17:$H$63,8,FALSE))</f>
        <v>0</v>
      </c>
      <c r="X37" s="114" t="str">
        <f>IF(ISNA(VLOOKUP($C37,'Aspen Open SS'!$A$17:$H$63,8,FALSE))=TRUE,"0",VLOOKUP($C37,'Aspen Open SS'!$A$17:$H$63,8,FALSE))</f>
        <v>0</v>
      </c>
      <c r="Y37" s="114" t="str">
        <f>IF(ISNA(VLOOKUP($C37,'Aspen Open BA'!$A$17:$H$63,8,FALSE))=TRUE,"0",VLOOKUP($C37,'Aspen Open BA'!$A$17:$H$63,8,FALSE))</f>
        <v>0</v>
      </c>
    </row>
    <row r="38" spans="1:25" ht="13">
      <c r="A38" s="81" t="s">
        <v>94</v>
      </c>
      <c r="B38" s="81" t="s">
        <v>65</v>
      </c>
      <c r="C38" s="86" t="s">
        <v>115</v>
      </c>
      <c r="D38" s="81"/>
      <c r="E38" s="81">
        <f t="shared" si="6"/>
        <v>33</v>
      </c>
      <c r="F38" s="19">
        <f t="shared" ref="F38:F69" si="9">RANK(J38,$J$6:$J$129,0)</f>
        <v>33</v>
      </c>
      <c r="G38" s="20">
        <f t="shared" ref="G38:G69" si="10">LARGE(($L38:$Y38),1)</f>
        <v>394.31818181818187</v>
      </c>
      <c r="H38" s="20">
        <f t="shared" ref="H38:H57" si="11">LARGE(($L38:$Y38),2)</f>
        <v>236.45833333333331</v>
      </c>
      <c r="I38" s="20">
        <f t="shared" si="8"/>
        <v>229.11963882618514</v>
      </c>
      <c r="J38" s="19">
        <f t="shared" si="7"/>
        <v>859.89615397770035</v>
      </c>
      <c r="K38" s="21"/>
      <c r="L38" s="22" t="str">
        <f>IF(ISNA(VLOOKUP($C38,'Mt. Sima Canada Cup SS'!$A$17:$H$100,8,FALSE))=TRUE,"0",VLOOKUP($C38,'Mt. Sima Canada Cup SS'!$A$17:$H$100,8,FALSE))</f>
        <v>0</v>
      </c>
      <c r="M38" s="22" t="str">
        <f>IF(ISNA(VLOOKUP($C38,'Mt. Sima Canada Cup BA'!$A$17:$H$100,8,FALSE))=TRUE,"0",VLOOKUP($C38,'Mt. Sima Canada Cup BA'!$A$17:$H$100,8,FALSE))</f>
        <v>0</v>
      </c>
      <c r="N38" s="22" t="str">
        <f>IF(ISNA(VLOOKUP($C38,'Waterville Rev Tour NorAm Day 1'!$A$17:$H$100,8,FALSE))=TRUE,"0",VLOOKUP($C38,'Waterville Rev Tour NorAm Day 1'!$A$17:$H$100,8,FALSE))</f>
        <v>0</v>
      </c>
      <c r="O38" s="22" t="str">
        <f>IF(ISNA(VLOOKUP($C38,'Waterville Rev Tour NorAm Day 2'!$A$17:$H$100,8,FALSE))=TRUE,"0",VLOOKUP($C38,'Waterville Rev Tour NorAm Day 2'!$A$17:$H$100,8,FALSE))</f>
        <v>0</v>
      </c>
      <c r="P38" s="22">
        <f>IF(ISNA(VLOOKUP($C38,'MSLM TT DAY 1'!$A$17:$H$100,8,FALSE))=TRUE,"0",VLOOKUP($C38,'MSLM TT DAY 1'!$A$17:$H$100,8,FALSE))</f>
        <v>236.45833333333331</v>
      </c>
      <c r="Q38" s="22">
        <f>IF(ISNA(VLOOKUP($C38,'MSLM TT DAY 2'!$A$17:$H$100,8,FALSE))=TRUE,"0",VLOOKUP($C38,'MSLM TT DAY 2'!$A$17:$H$100,8,FALSE))</f>
        <v>394.31818181818187</v>
      </c>
      <c r="R38" s="22" t="str">
        <f>IF(ISNA(VLOOKUP($C38,'Silverstar Canada Cup'!$A$17:$H$65,8,FALSE))=TRUE,"0",VLOOKUP($C38,'Silverstar Canada Cup'!$A$17:$H$65,8,FALSE))</f>
        <v>0</v>
      </c>
      <c r="S38" s="114" t="str">
        <f>IF(ISNA(VLOOKUP($C38,'Craigleith Groms'!$A$17:$H$63,8,FALSE))=TRUE,"0",VLOOKUP($C38,'Craigleith Groms'!$A$17:$H$63,8,FALSE))</f>
        <v>0</v>
      </c>
      <c r="T38" s="22">
        <f>IF(ISNA(VLOOKUP($C38,'Beaver Valley TT'!$A$17:$H$69,8,FALSE))=TRUE,"0",VLOOKUP($C38,'Beaver Valley TT'!$A$17:$H$69,8,FALSE))</f>
        <v>229.11963882618514</v>
      </c>
      <c r="U38" s="22" t="str">
        <f>IF(ISNA(VLOOKUP($C38,'Calgary Nor AM SS'!$A$17:$H$66,8,FALSE))=TRUE,"0",VLOOKUP($C38,'Calgary Nor AM SS'!$A$17:$H$66,8,FALSE))</f>
        <v>0</v>
      </c>
      <c r="V38" s="22" t="str">
        <f>IF(ISNA(VLOOKUP($C38,'Fortune Fz'!$A$17:$H$66,8,FALSE))=TRUE,"0",VLOOKUP($C38,'Fortune Fz'!$A$17:$H$66,8,FALSE))</f>
        <v>0</v>
      </c>
      <c r="W38" s="114" t="str">
        <f>IF(ISNA(VLOOKUP($C38,'GEORGIAN PEAKS Groms'!$A$17:$H$63,8,FALSE))=TRUE,"0",VLOOKUP($C38,'GEORGIAN PEAKS Groms'!$A$17:$H$63,8,FALSE))</f>
        <v>0</v>
      </c>
      <c r="X38" s="114" t="str">
        <f>IF(ISNA(VLOOKUP($C38,'Aspen Open SS'!$A$17:$H$63,8,FALSE))=TRUE,"0",VLOOKUP($C38,'Aspen Open SS'!$A$17:$H$63,8,FALSE))</f>
        <v>0</v>
      </c>
      <c r="Y38" s="114" t="str">
        <f>IF(ISNA(VLOOKUP($C38,'Aspen Open BA'!$A$17:$H$63,8,FALSE))=TRUE,"0",VLOOKUP($C38,'Aspen Open BA'!$A$17:$H$63,8,FALSE))</f>
        <v>0</v>
      </c>
    </row>
    <row r="39" spans="1:25" ht="13">
      <c r="A39" s="81" t="s">
        <v>80</v>
      </c>
      <c r="B39" s="81" t="s">
        <v>45</v>
      </c>
      <c r="C39" s="86" t="s">
        <v>90</v>
      </c>
      <c r="D39" s="81"/>
      <c r="E39" s="81">
        <f t="shared" ref="E39:E70" si="12">F39</f>
        <v>34</v>
      </c>
      <c r="F39" s="19">
        <f t="shared" si="9"/>
        <v>34</v>
      </c>
      <c r="G39" s="20">
        <f t="shared" si="10"/>
        <v>348.95833333333331</v>
      </c>
      <c r="H39" s="20">
        <f t="shared" si="11"/>
        <v>279.54545454545456</v>
      </c>
      <c r="I39" s="20">
        <f t="shared" si="8"/>
        <v>224.60496613995485</v>
      </c>
      <c r="J39" s="19">
        <f t="shared" ref="J39:J70" si="13">SUM(G39+H39+I39)</f>
        <v>853.10875401874273</v>
      </c>
      <c r="K39" s="21"/>
      <c r="L39" s="22" t="str">
        <f>IF(ISNA(VLOOKUP($C39,'Mt. Sima Canada Cup SS'!$A$17:$H$100,8,FALSE))=TRUE,"0",VLOOKUP($C39,'Mt. Sima Canada Cup SS'!$A$17:$H$100,8,FALSE))</f>
        <v>0</v>
      </c>
      <c r="M39" s="22" t="str">
        <f>IF(ISNA(VLOOKUP($C39,'Mt. Sima Canada Cup BA'!$A$17:$H$100,8,FALSE))=TRUE,"0",VLOOKUP($C39,'Mt. Sima Canada Cup BA'!$A$17:$H$100,8,FALSE))</f>
        <v>0</v>
      </c>
      <c r="N39" s="22" t="str">
        <f>IF(ISNA(VLOOKUP($C39,'Waterville Rev Tour NorAm Day 1'!$A$17:$H$100,8,FALSE))=TRUE,"0",VLOOKUP($C39,'Waterville Rev Tour NorAm Day 1'!$A$17:$H$100,8,FALSE))</f>
        <v>0</v>
      </c>
      <c r="O39" s="22" t="str">
        <f>IF(ISNA(VLOOKUP($C39,'Waterville Rev Tour NorAm Day 2'!$A$17:$H$100,8,FALSE))=TRUE,"0",VLOOKUP($C39,'Waterville Rev Tour NorAm Day 2'!$A$17:$H$100,8,FALSE))</f>
        <v>0</v>
      </c>
      <c r="P39" s="22">
        <f>IF(ISNA(VLOOKUP($C39,'MSLM TT DAY 1'!$A$17:$H$100,8,FALSE))=TRUE,"0",VLOOKUP($C39,'MSLM TT DAY 1'!$A$17:$H$100,8,FALSE))</f>
        <v>348.95833333333331</v>
      </c>
      <c r="Q39" s="22">
        <f>IF(ISNA(VLOOKUP($C39,'MSLM TT DAY 2'!$A$17:$H$100,8,FALSE))=TRUE,"0",VLOOKUP($C39,'MSLM TT DAY 2'!$A$17:$H$100,8,FALSE))</f>
        <v>279.54545454545456</v>
      </c>
      <c r="R39" s="22" t="str">
        <f>IF(ISNA(VLOOKUP($C39,'Silverstar Canada Cup'!$A$17:$H$65,8,FALSE))=TRUE,"0",VLOOKUP($C39,'Silverstar Canada Cup'!$A$17:$H$65,8,FALSE))</f>
        <v>0</v>
      </c>
      <c r="S39" s="114" t="str">
        <f>IF(ISNA(VLOOKUP($C39,'Craigleith Groms'!$A$17:$H$63,8,FALSE))=TRUE,"0",VLOOKUP($C39,'Craigleith Groms'!$A$17:$H$63,8,FALSE))</f>
        <v>0</v>
      </c>
      <c r="T39" s="22">
        <f>IF(ISNA(VLOOKUP($C39,'Beaver Valley TT'!$A$17:$H$69,8,FALSE))=TRUE,"0",VLOOKUP($C39,'Beaver Valley TT'!$A$17:$H$69,8,FALSE))</f>
        <v>224.60496613995485</v>
      </c>
      <c r="U39" s="22" t="str">
        <f>IF(ISNA(VLOOKUP($C39,'Calgary Nor AM SS'!$A$17:$H$66,8,FALSE))=TRUE,"0",VLOOKUP($C39,'Calgary Nor AM SS'!$A$17:$H$66,8,FALSE))</f>
        <v>0</v>
      </c>
      <c r="V39" s="22" t="str">
        <f>IF(ISNA(VLOOKUP($C39,'Fortune Fz'!$A$17:$H$66,8,FALSE))=TRUE,"0",VLOOKUP($C39,'Fortune Fz'!$A$17:$H$66,8,FALSE))</f>
        <v>0</v>
      </c>
      <c r="W39" s="114" t="str">
        <f>IF(ISNA(VLOOKUP($C39,'GEORGIAN PEAKS Groms'!$A$17:$H$63,8,FALSE))=TRUE,"0",VLOOKUP($C39,'GEORGIAN PEAKS Groms'!$A$17:$H$63,8,FALSE))</f>
        <v>0</v>
      </c>
      <c r="X39" s="114" t="str">
        <f>IF(ISNA(VLOOKUP($C39,'Aspen Open SS'!$A$17:$H$63,8,FALSE))=TRUE,"0",VLOOKUP($C39,'Aspen Open SS'!$A$17:$H$63,8,FALSE))</f>
        <v>0</v>
      </c>
      <c r="Y39" s="114" t="str">
        <f>IF(ISNA(VLOOKUP($C39,'Aspen Open BA'!$A$17:$H$63,8,FALSE))=TRUE,"0",VLOOKUP($C39,'Aspen Open BA'!$A$17:$H$63,8,FALSE))</f>
        <v>0</v>
      </c>
    </row>
    <row r="40" spans="1:25" ht="13">
      <c r="A40" s="81" t="s">
        <v>46</v>
      </c>
      <c r="B40" s="81" t="s">
        <v>65</v>
      </c>
      <c r="C40" s="86" t="s">
        <v>110</v>
      </c>
      <c r="D40" s="81"/>
      <c r="E40" s="81">
        <f t="shared" si="12"/>
        <v>35</v>
      </c>
      <c r="F40" s="19">
        <f t="shared" si="9"/>
        <v>35</v>
      </c>
      <c r="G40" s="20">
        <f t="shared" si="10"/>
        <v>379.5454545454545</v>
      </c>
      <c r="H40" s="20">
        <f t="shared" si="11"/>
        <v>286.45833333333331</v>
      </c>
      <c r="I40" s="20">
        <f t="shared" si="8"/>
        <v>185.10158013544017</v>
      </c>
      <c r="J40" s="19">
        <f t="shared" si="13"/>
        <v>851.10536801422791</v>
      </c>
      <c r="K40" s="21"/>
      <c r="L40" s="22" t="str">
        <f>IF(ISNA(VLOOKUP($C40,'Mt. Sima Canada Cup SS'!$A$17:$H$100,8,FALSE))=TRUE,"0",VLOOKUP($C40,'Mt. Sima Canada Cup SS'!$A$17:$H$100,8,FALSE))</f>
        <v>0</v>
      </c>
      <c r="M40" s="22" t="str">
        <f>IF(ISNA(VLOOKUP($C40,'Mt. Sima Canada Cup BA'!$A$17:$H$100,8,FALSE))=TRUE,"0",VLOOKUP($C40,'Mt. Sima Canada Cup BA'!$A$17:$H$100,8,FALSE))</f>
        <v>0</v>
      </c>
      <c r="N40" s="22" t="str">
        <f>IF(ISNA(VLOOKUP($C40,'Waterville Rev Tour NorAm Day 1'!$A$17:$H$100,8,FALSE))=TRUE,"0",VLOOKUP($C40,'Waterville Rev Tour NorAm Day 1'!$A$17:$H$100,8,FALSE))</f>
        <v>0</v>
      </c>
      <c r="O40" s="22" t="str">
        <f>IF(ISNA(VLOOKUP($C40,'Waterville Rev Tour NorAm Day 2'!$A$17:$H$100,8,FALSE))=TRUE,"0",VLOOKUP($C40,'Waterville Rev Tour NorAm Day 2'!$A$17:$H$100,8,FALSE))</f>
        <v>0</v>
      </c>
      <c r="P40" s="22">
        <f>IF(ISNA(VLOOKUP($C40,'MSLM TT DAY 1'!$A$17:$H$100,8,FALSE))=TRUE,"0",VLOOKUP($C40,'MSLM TT DAY 1'!$A$17:$H$100,8,FALSE))</f>
        <v>286.45833333333331</v>
      </c>
      <c r="Q40" s="22">
        <f>IF(ISNA(VLOOKUP($C40,'MSLM TT DAY 2'!$A$17:$H$100,8,FALSE))=TRUE,"0",VLOOKUP($C40,'MSLM TT DAY 2'!$A$17:$H$100,8,FALSE))</f>
        <v>379.5454545454545</v>
      </c>
      <c r="R40" s="22" t="str">
        <f>IF(ISNA(VLOOKUP($C40,'Silverstar Canada Cup'!$A$17:$H$65,8,FALSE))=TRUE,"0",VLOOKUP($C40,'Silverstar Canada Cup'!$A$17:$H$65,8,FALSE))</f>
        <v>0</v>
      </c>
      <c r="S40" s="114" t="str">
        <f>IF(ISNA(VLOOKUP($C40,'Craigleith Groms'!$A$17:$H$63,8,FALSE))=TRUE,"0",VLOOKUP($C40,'Craigleith Groms'!$A$17:$H$63,8,FALSE))</f>
        <v>0</v>
      </c>
      <c r="T40" s="22">
        <f>IF(ISNA(VLOOKUP($C40,'Beaver Valley TT'!$A$17:$H$69,8,FALSE))=TRUE,"0",VLOOKUP($C40,'Beaver Valley TT'!$A$17:$H$69,8,FALSE))</f>
        <v>185.10158013544017</v>
      </c>
      <c r="U40" s="22" t="str">
        <f>IF(ISNA(VLOOKUP($C40,'Calgary Nor AM SS'!$A$17:$H$66,8,FALSE))=TRUE,"0",VLOOKUP($C40,'Calgary Nor AM SS'!$A$17:$H$66,8,FALSE))</f>
        <v>0</v>
      </c>
      <c r="V40" s="22" t="str">
        <f>IF(ISNA(VLOOKUP($C40,'Fortune Fz'!$A$17:$H$66,8,FALSE))=TRUE,"0",VLOOKUP($C40,'Fortune Fz'!$A$17:$H$66,8,FALSE))</f>
        <v>0</v>
      </c>
      <c r="W40" s="114" t="str">
        <f>IF(ISNA(VLOOKUP($C40,'GEORGIAN PEAKS Groms'!$A$17:$H$63,8,FALSE))=TRUE,"0",VLOOKUP($C40,'GEORGIAN PEAKS Groms'!$A$17:$H$63,8,FALSE))</f>
        <v>0</v>
      </c>
      <c r="X40" s="114" t="str">
        <f>IF(ISNA(VLOOKUP($C40,'Aspen Open SS'!$A$17:$H$63,8,FALSE))=TRUE,"0",VLOOKUP($C40,'Aspen Open SS'!$A$17:$H$63,8,FALSE))</f>
        <v>0</v>
      </c>
      <c r="Y40" s="114" t="str">
        <f>IF(ISNA(VLOOKUP($C40,'Aspen Open BA'!$A$17:$H$63,8,FALSE))=TRUE,"0",VLOOKUP($C40,'Aspen Open BA'!$A$17:$H$63,8,FALSE))</f>
        <v>0</v>
      </c>
    </row>
    <row r="41" spans="1:25" ht="13">
      <c r="A41" s="81" t="s">
        <v>46</v>
      </c>
      <c r="B41" s="81" t="s">
        <v>74</v>
      </c>
      <c r="C41" s="86" t="s">
        <v>101</v>
      </c>
      <c r="D41" s="81"/>
      <c r="E41" s="81">
        <f t="shared" si="12"/>
        <v>36</v>
      </c>
      <c r="F41" s="19">
        <f t="shared" si="9"/>
        <v>36</v>
      </c>
      <c r="G41" s="20">
        <f t="shared" si="10"/>
        <v>362.5</v>
      </c>
      <c r="H41" s="20">
        <f t="shared" si="11"/>
        <v>249.43566591422126</v>
      </c>
      <c r="I41" s="20">
        <f t="shared" si="8"/>
        <v>199.99999999999997</v>
      </c>
      <c r="J41" s="19">
        <f t="shared" si="13"/>
        <v>811.93566591422132</v>
      </c>
      <c r="K41" s="21"/>
      <c r="L41" s="22" t="str">
        <f>IF(ISNA(VLOOKUP($C41,'Mt. Sima Canada Cup SS'!$A$17:$H$100,8,FALSE))=TRUE,"0",VLOOKUP($C41,'Mt. Sima Canada Cup SS'!$A$17:$H$100,8,FALSE))</f>
        <v>0</v>
      </c>
      <c r="M41" s="22" t="str">
        <f>IF(ISNA(VLOOKUP($C41,'Mt. Sima Canada Cup BA'!$A$17:$H$100,8,FALSE))=TRUE,"0",VLOOKUP($C41,'Mt. Sima Canada Cup BA'!$A$17:$H$100,8,FALSE))</f>
        <v>0</v>
      </c>
      <c r="N41" s="22" t="str">
        <f>IF(ISNA(VLOOKUP($C41,'Waterville Rev Tour NorAm Day 1'!$A$17:$H$100,8,FALSE))=TRUE,"0",VLOOKUP($C41,'Waterville Rev Tour NorAm Day 1'!$A$17:$H$100,8,FALSE))</f>
        <v>0</v>
      </c>
      <c r="O41" s="22" t="str">
        <f>IF(ISNA(VLOOKUP($C41,'Waterville Rev Tour NorAm Day 2'!$A$17:$H$100,8,FALSE))=TRUE,"0",VLOOKUP($C41,'Waterville Rev Tour NorAm Day 2'!$A$17:$H$100,8,FALSE))</f>
        <v>0</v>
      </c>
      <c r="P41" s="22">
        <f>IF(ISNA(VLOOKUP($C41,'MSLM TT DAY 1'!$A$17:$H$100,8,FALSE))=TRUE,"0",VLOOKUP($C41,'MSLM TT DAY 1'!$A$17:$H$100,8,FALSE))</f>
        <v>199.99999999999997</v>
      </c>
      <c r="Q41" s="22">
        <f>IF(ISNA(VLOOKUP($C41,'MSLM TT DAY 2'!$A$17:$H$100,8,FALSE))=TRUE,"0",VLOOKUP($C41,'MSLM TT DAY 2'!$A$17:$H$100,8,FALSE))</f>
        <v>362.5</v>
      </c>
      <c r="R41" s="22" t="str">
        <f>IF(ISNA(VLOOKUP($C41,'Silverstar Canada Cup'!$A$17:$H$65,8,FALSE))=TRUE,"0",VLOOKUP($C41,'Silverstar Canada Cup'!$A$17:$H$65,8,FALSE))</f>
        <v>0</v>
      </c>
      <c r="S41" s="114" t="str">
        <f>IF(ISNA(VLOOKUP($C41,'Craigleith Groms'!$A$17:$H$63,8,FALSE))=TRUE,"0",VLOOKUP($C41,'Craigleith Groms'!$A$17:$H$63,8,FALSE))</f>
        <v>0</v>
      </c>
      <c r="T41" s="22">
        <f>IF(ISNA(VLOOKUP($C41,'Beaver Valley TT'!$A$17:$H$69,8,FALSE))=TRUE,"0",VLOOKUP($C41,'Beaver Valley TT'!$A$17:$H$69,8,FALSE))</f>
        <v>249.43566591422126</v>
      </c>
      <c r="U41" s="22" t="str">
        <f>IF(ISNA(VLOOKUP($C41,'Calgary Nor AM SS'!$A$17:$H$66,8,FALSE))=TRUE,"0",VLOOKUP($C41,'Calgary Nor AM SS'!$A$17:$H$66,8,FALSE))</f>
        <v>0</v>
      </c>
      <c r="V41" s="22" t="str">
        <f>IF(ISNA(VLOOKUP($C41,'Fortune Fz'!$A$17:$H$66,8,FALSE))=TRUE,"0",VLOOKUP($C41,'Fortune Fz'!$A$17:$H$66,8,FALSE))</f>
        <v>0</v>
      </c>
      <c r="W41" s="114" t="str">
        <f>IF(ISNA(VLOOKUP($C41,'GEORGIAN PEAKS Groms'!$A$17:$H$63,8,FALSE))=TRUE,"0",VLOOKUP($C41,'GEORGIAN PEAKS Groms'!$A$17:$H$63,8,FALSE))</f>
        <v>0</v>
      </c>
      <c r="X41" s="114" t="str">
        <f>IF(ISNA(VLOOKUP($C41,'Aspen Open SS'!$A$17:$H$63,8,FALSE))=TRUE,"0",VLOOKUP($C41,'Aspen Open SS'!$A$17:$H$63,8,FALSE))</f>
        <v>0</v>
      </c>
      <c r="Y41" s="114" t="str">
        <f>IF(ISNA(VLOOKUP($C41,'Aspen Open BA'!$A$17:$H$63,8,FALSE))=TRUE,"0",VLOOKUP($C41,'Aspen Open BA'!$A$17:$H$63,8,FALSE))</f>
        <v>0</v>
      </c>
    </row>
    <row r="42" spans="1:25" ht="13">
      <c r="A42" s="81" t="s">
        <v>80</v>
      </c>
      <c r="B42" s="81" t="s">
        <v>75</v>
      </c>
      <c r="C42" s="86" t="s">
        <v>107</v>
      </c>
      <c r="D42" s="81"/>
      <c r="E42" s="81">
        <f t="shared" si="12"/>
        <v>37</v>
      </c>
      <c r="F42" s="19">
        <f t="shared" si="9"/>
        <v>37</v>
      </c>
      <c r="G42" s="20">
        <f t="shared" si="10"/>
        <v>292.04545454545456</v>
      </c>
      <c r="H42" s="20">
        <f t="shared" si="11"/>
        <v>275.39503386004515</v>
      </c>
      <c r="I42" s="20">
        <f t="shared" si="8"/>
        <v>235.41666666666669</v>
      </c>
      <c r="J42" s="19">
        <f t="shared" si="13"/>
        <v>802.85715507216651</v>
      </c>
      <c r="K42" s="21"/>
      <c r="L42" s="22" t="str">
        <f>IF(ISNA(VLOOKUP($C42,'Mt. Sima Canada Cup SS'!$A$17:$H$100,8,FALSE))=TRUE,"0",VLOOKUP($C42,'Mt. Sima Canada Cup SS'!$A$17:$H$100,8,FALSE))</f>
        <v>0</v>
      </c>
      <c r="M42" s="22" t="str">
        <f>IF(ISNA(VLOOKUP($C42,'Mt. Sima Canada Cup BA'!$A$17:$H$100,8,FALSE))=TRUE,"0",VLOOKUP($C42,'Mt. Sima Canada Cup BA'!$A$17:$H$100,8,FALSE))</f>
        <v>0</v>
      </c>
      <c r="N42" s="22" t="str">
        <f>IF(ISNA(VLOOKUP($C42,'Waterville Rev Tour NorAm Day 1'!$A$17:$H$100,8,FALSE))=TRUE,"0",VLOOKUP($C42,'Waterville Rev Tour NorAm Day 1'!$A$17:$H$100,8,FALSE))</f>
        <v>0</v>
      </c>
      <c r="O42" s="22" t="str">
        <f>IF(ISNA(VLOOKUP($C42,'Waterville Rev Tour NorAm Day 2'!$A$17:$H$100,8,FALSE))=TRUE,"0",VLOOKUP($C42,'Waterville Rev Tour NorAm Day 2'!$A$17:$H$100,8,FALSE))</f>
        <v>0</v>
      </c>
      <c r="P42" s="22">
        <f>IF(ISNA(VLOOKUP($C42,'MSLM TT DAY 1'!$A$17:$H$100,8,FALSE))=TRUE,"0",VLOOKUP($C42,'MSLM TT DAY 1'!$A$17:$H$100,8,FALSE))</f>
        <v>235.41666666666669</v>
      </c>
      <c r="Q42" s="22">
        <f>IF(ISNA(VLOOKUP($C42,'MSLM TT DAY 2'!$A$17:$H$100,8,FALSE))=TRUE,"0",VLOOKUP($C42,'MSLM TT DAY 2'!$A$17:$H$100,8,FALSE))</f>
        <v>292.04545454545456</v>
      </c>
      <c r="R42" s="22" t="str">
        <f>IF(ISNA(VLOOKUP($C42,'Silverstar Canada Cup'!$A$17:$H$65,8,FALSE))=TRUE,"0",VLOOKUP($C42,'Silverstar Canada Cup'!$A$17:$H$65,8,FALSE))</f>
        <v>0</v>
      </c>
      <c r="S42" s="114" t="str">
        <f>IF(ISNA(VLOOKUP($C42,'Craigleith Groms'!$A$17:$H$63,8,FALSE))=TRUE,"0",VLOOKUP($C42,'Craigleith Groms'!$A$17:$H$63,8,FALSE))</f>
        <v>0</v>
      </c>
      <c r="T42" s="22">
        <f>IF(ISNA(VLOOKUP($C42,'Beaver Valley TT'!$A$17:$H$69,8,FALSE))=TRUE,"0",VLOOKUP($C42,'Beaver Valley TT'!$A$17:$H$69,8,FALSE))</f>
        <v>275.39503386004515</v>
      </c>
      <c r="U42" s="22" t="str">
        <f>IF(ISNA(VLOOKUP($C42,'Calgary Nor AM SS'!$A$17:$H$66,8,FALSE))=TRUE,"0",VLOOKUP($C42,'Calgary Nor AM SS'!$A$17:$H$66,8,FALSE))</f>
        <v>0</v>
      </c>
      <c r="V42" s="22" t="str">
        <f>IF(ISNA(VLOOKUP($C42,'Fortune Fz'!$A$17:$H$66,8,FALSE))=TRUE,"0",VLOOKUP($C42,'Fortune Fz'!$A$17:$H$66,8,FALSE))</f>
        <v>0</v>
      </c>
      <c r="W42" s="114" t="str">
        <f>IF(ISNA(VLOOKUP($C42,'GEORGIAN PEAKS Groms'!$A$17:$H$63,8,FALSE))=TRUE,"0",VLOOKUP($C42,'GEORGIAN PEAKS Groms'!$A$17:$H$63,8,FALSE))</f>
        <v>0</v>
      </c>
      <c r="X42" s="114" t="str">
        <f>IF(ISNA(VLOOKUP($C42,'Aspen Open SS'!$A$17:$H$63,8,FALSE))=TRUE,"0",VLOOKUP($C42,'Aspen Open SS'!$A$17:$H$63,8,FALSE))</f>
        <v>0</v>
      </c>
      <c r="Y42" s="114" t="str">
        <f>IF(ISNA(VLOOKUP($C42,'Aspen Open BA'!$A$17:$H$63,8,FALSE))=TRUE,"0",VLOOKUP($C42,'Aspen Open BA'!$A$17:$H$63,8,FALSE))</f>
        <v>0</v>
      </c>
    </row>
    <row r="43" spans="1:25" ht="13">
      <c r="A43" s="81" t="s">
        <v>46</v>
      </c>
      <c r="B43" s="81" t="s">
        <v>65</v>
      </c>
      <c r="C43" s="86" t="s">
        <v>99</v>
      </c>
      <c r="D43" s="81"/>
      <c r="E43" s="81">
        <f t="shared" si="12"/>
        <v>38</v>
      </c>
      <c r="F43" s="19">
        <f t="shared" si="9"/>
        <v>38</v>
      </c>
      <c r="G43" s="20">
        <f t="shared" si="10"/>
        <v>394.79166666666663</v>
      </c>
      <c r="H43" s="20">
        <f t="shared" si="11"/>
        <v>370.4545454545455</v>
      </c>
      <c r="I43" s="137">
        <v>0</v>
      </c>
      <c r="J43" s="19">
        <f t="shared" si="13"/>
        <v>765.24621212121212</v>
      </c>
      <c r="K43" s="21"/>
      <c r="L43" s="22" t="str">
        <f>IF(ISNA(VLOOKUP($C43,'Mt. Sima Canada Cup SS'!$A$17:$H$100,8,FALSE))=TRUE,"0",VLOOKUP($C43,'Mt. Sima Canada Cup SS'!$A$17:$H$100,8,FALSE))</f>
        <v>0</v>
      </c>
      <c r="M43" s="22" t="str">
        <f>IF(ISNA(VLOOKUP($C43,'Mt. Sima Canada Cup BA'!$A$17:$H$100,8,FALSE))=TRUE,"0",VLOOKUP($C43,'Mt. Sima Canada Cup BA'!$A$17:$H$100,8,FALSE))</f>
        <v>0</v>
      </c>
      <c r="N43" s="22" t="str">
        <f>IF(ISNA(VLOOKUP($C43,'Waterville Rev Tour NorAm Day 1'!$A$17:$H$100,8,FALSE))=TRUE,"0",VLOOKUP($C43,'Waterville Rev Tour NorAm Day 1'!$A$17:$H$100,8,FALSE))</f>
        <v>0</v>
      </c>
      <c r="O43" s="22" t="str">
        <f>IF(ISNA(VLOOKUP($C43,'Waterville Rev Tour NorAm Day 2'!$A$17:$H$100,8,FALSE))=TRUE,"0",VLOOKUP($C43,'Waterville Rev Tour NorAm Day 2'!$A$17:$H$100,8,FALSE))</f>
        <v>0</v>
      </c>
      <c r="P43" s="22">
        <f>IF(ISNA(VLOOKUP($C43,'MSLM TT DAY 1'!$A$17:$H$100,8,FALSE))=TRUE,"0",VLOOKUP($C43,'MSLM TT DAY 1'!$A$17:$H$100,8,FALSE))</f>
        <v>394.79166666666663</v>
      </c>
      <c r="Q43" s="22">
        <f>IF(ISNA(VLOOKUP($C43,'MSLM TT DAY 2'!$A$17:$H$100,8,FALSE))=TRUE,"0",VLOOKUP($C43,'MSLM TT DAY 2'!$A$17:$H$100,8,FALSE))</f>
        <v>370.4545454545455</v>
      </c>
      <c r="R43" s="22" t="str">
        <f>IF(ISNA(VLOOKUP($C43,'Silverstar Canada Cup'!$A$17:$H$65,8,FALSE))=TRUE,"0",VLOOKUP($C43,'Silverstar Canada Cup'!$A$17:$H$65,8,FALSE))</f>
        <v>0</v>
      </c>
      <c r="S43" s="114" t="str">
        <f>IF(ISNA(VLOOKUP($C43,'Craigleith Groms'!$A$17:$H$63,8,FALSE))=TRUE,"0",VLOOKUP($C43,'Craigleith Groms'!$A$17:$H$63,8,FALSE))</f>
        <v>0</v>
      </c>
      <c r="T43" s="22" t="str">
        <f>IF(ISNA(VLOOKUP($C43,'Beaver Valley TT'!$A$17:$H$69,8,FALSE))=TRUE,"0",VLOOKUP($C43,'Beaver Valley TT'!$A$17:$H$69,8,FALSE))</f>
        <v>0</v>
      </c>
      <c r="U43" s="22" t="str">
        <f>IF(ISNA(VLOOKUP($C43,'Calgary Nor AM SS'!$A$17:$H$66,8,FALSE))=TRUE,"0",VLOOKUP($C43,'Calgary Nor AM SS'!$A$17:$H$66,8,FALSE))</f>
        <v>0</v>
      </c>
      <c r="V43" s="22" t="str">
        <f>IF(ISNA(VLOOKUP($C43,'Fortune Fz'!$A$17:$H$66,8,FALSE))=TRUE,"0",VLOOKUP($C43,'Fortune Fz'!$A$17:$H$66,8,FALSE))</f>
        <v>0</v>
      </c>
      <c r="W43" s="114" t="str">
        <f>IF(ISNA(VLOOKUP($C43,'GEORGIAN PEAKS Groms'!$A$17:$H$63,8,FALSE))=TRUE,"0",VLOOKUP($C43,'GEORGIAN PEAKS Groms'!$A$17:$H$63,8,FALSE))</f>
        <v>0</v>
      </c>
      <c r="X43" s="114" t="str">
        <f>IF(ISNA(VLOOKUP($C43,'Aspen Open SS'!$A$17:$H$63,8,FALSE))=TRUE,"0",VLOOKUP($C43,'Aspen Open SS'!$A$17:$H$63,8,FALSE))</f>
        <v>0</v>
      </c>
      <c r="Y43" s="114" t="str">
        <f>IF(ISNA(VLOOKUP($C43,'Aspen Open BA'!$A$17:$H$63,8,FALSE))=TRUE,"0",VLOOKUP($C43,'Aspen Open BA'!$A$17:$H$63,8,FALSE))</f>
        <v>0</v>
      </c>
    </row>
    <row r="44" spans="1:25" ht="13">
      <c r="A44" s="81" t="s">
        <v>46</v>
      </c>
      <c r="B44" s="81" t="s">
        <v>75</v>
      </c>
      <c r="C44" s="86" t="s">
        <v>98</v>
      </c>
      <c r="D44" s="81"/>
      <c r="E44" s="81">
        <f t="shared" si="12"/>
        <v>39</v>
      </c>
      <c r="F44" s="19">
        <f t="shared" si="9"/>
        <v>39</v>
      </c>
      <c r="G44" s="20">
        <f t="shared" si="10"/>
        <v>336.36363636363637</v>
      </c>
      <c r="H44" s="20">
        <f t="shared" si="11"/>
        <v>288.54166666666663</v>
      </c>
      <c r="I44" s="20">
        <f t="shared" ref="I44:I50" si="14">LARGE(($L44:$Y44),3)</f>
        <v>123.02483069977428</v>
      </c>
      <c r="J44" s="19">
        <f t="shared" si="13"/>
        <v>747.93013373007727</v>
      </c>
      <c r="K44" s="21"/>
      <c r="L44" s="22" t="str">
        <f>IF(ISNA(VLOOKUP($C44,'Mt. Sima Canada Cup SS'!$A$17:$H$100,8,FALSE))=TRUE,"0",VLOOKUP($C44,'Mt. Sima Canada Cup SS'!$A$17:$H$100,8,FALSE))</f>
        <v>0</v>
      </c>
      <c r="M44" s="22" t="str">
        <f>IF(ISNA(VLOOKUP($C44,'Mt. Sima Canada Cup BA'!$A$17:$H$100,8,FALSE))=TRUE,"0",VLOOKUP($C44,'Mt. Sima Canada Cup BA'!$A$17:$H$100,8,FALSE))</f>
        <v>0</v>
      </c>
      <c r="N44" s="22" t="str">
        <f>IF(ISNA(VLOOKUP($C44,'Waterville Rev Tour NorAm Day 1'!$A$17:$H$100,8,FALSE))=TRUE,"0",VLOOKUP($C44,'Waterville Rev Tour NorAm Day 1'!$A$17:$H$100,8,FALSE))</f>
        <v>0</v>
      </c>
      <c r="O44" s="22" t="str">
        <f>IF(ISNA(VLOOKUP($C44,'Waterville Rev Tour NorAm Day 2'!$A$17:$H$100,8,FALSE))=TRUE,"0",VLOOKUP($C44,'Waterville Rev Tour NorAm Day 2'!$A$17:$H$100,8,FALSE))</f>
        <v>0</v>
      </c>
      <c r="P44" s="22">
        <f>IF(ISNA(VLOOKUP($C44,'MSLM TT DAY 1'!$A$17:$H$100,8,FALSE))=TRUE,"0",VLOOKUP($C44,'MSLM TT DAY 1'!$A$17:$H$100,8,FALSE))</f>
        <v>288.54166666666663</v>
      </c>
      <c r="Q44" s="22">
        <f>IF(ISNA(VLOOKUP($C44,'MSLM TT DAY 2'!$A$17:$H$100,8,FALSE))=TRUE,"0",VLOOKUP($C44,'MSLM TT DAY 2'!$A$17:$H$100,8,FALSE))</f>
        <v>336.36363636363637</v>
      </c>
      <c r="R44" s="22" t="str">
        <f>IF(ISNA(VLOOKUP($C44,'Silverstar Canada Cup'!$A$17:$H$65,8,FALSE))=TRUE,"0",VLOOKUP($C44,'Silverstar Canada Cup'!$A$17:$H$65,8,FALSE))</f>
        <v>0</v>
      </c>
      <c r="S44" s="114" t="str">
        <f>IF(ISNA(VLOOKUP($C44,'Craigleith Groms'!$A$17:$H$63,8,FALSE))=TRUE,"0",VLOOKUP($C44,'Craigleith Groms'!$A$17:$H$63,8,FALSE))</f>
        <v>0</v>
      </c>
      <c r="T44" s="22">
        <f>IF(ISNA(VLOOKUP($C44,'Beaver Valley TT'!$A$17:$H$69,8,FALSE))=TRUE,"0",VLOOKUP($C44,'Beaver Valley TT'!$A$17:$H$69,8,FALSE))</f>
        <v>123.02483069977428</v>
      </c>
      <c r="U44" s="22" t="str">
        <f>IF(ISNA(VLOOKUP($C44,'Calgary Nor AM SS'!$A$17:$H$66,8,FALSE))=TRUE,"0",VLOOKUP($C44,'Calgary Nor AM SS'!$A$17:$H$66,8,FALSE))</f>
        <v>0</v>
      </c>
      <c r="V44" s="22" t="str">
        <f>IF(ISNA(VLOOKUP($C44,'Fortune Fz'!$A$17:$H$66,8,FALSE))=TRUE,"0",VLOOKUP($C44,'Fortune Fz'!$A$17:$H$66,8,FALSE))</f>
        <v>0</v>
      </c>
      <c r="W44" s="114" t="str">
        <f>IF(ISNA(VLOOKUP($C44,'GEORGIAN PEAKS Groms'!$A$17:$H$63,8,FALSE))=TRUE,"0",VLOOKUP($C44,'GEORGIAN PEAKS Groms'!$A$17:$H$63,8,FALSE))</f>
        <v>0</v>
      </c>
      <c r="X44" s="114" t="str">
        <f>IF(ISNA(VLOOKUP($C44,'Aspen Open SS'!$A$17:$H$63,8,FALSE))=TRUE,"0",VLOOKUP($C44,'Aspen Open SS'!$A$17:$H$63,8,FALSE))</f>
        <v>0</v>
      </c>
      <c r="Y44" s="114" t="str">
        <f>IF(ISNA(VLOOKUP($C44,'Aspen Open BA'!$A$17:$H$63,8,FALSE))=TRUE,"0",VLOOKUP($C44,'Aspen Open BA'!$A$17:$H$63,8,FALSE))</f>
        <v>0</v>
      </c>
    </row>
    <row r="45" spans="1:25" ht="13">
      <c r="A45" s="81" t="s">
        <v>80</v>
      </c>
      <c r="B45" s="81" t="s">
        <v>75</v>
      </c>
      <c r="C45" s="86" t="s">
        <v>111</v>
      </c>
      <c r="D45" s="81"/>
      <c r="E45" s="81">
        <f t="shared" si="12"/>
        <v>40</v>
      </c>
      <c r="F45" s="19">
        <f t="shared" si="9"/>
        <v>40</v>
      </c>
      <c r="G45" s="20">
        <f t="shared" si="10"/>
        <v>285.22727272727269</v>
      </c>
      <c r="H45" s="20">
        <f t="shared" si="11"/>
        <v>250.56433408577877</v>
      </c>
      <c r="I45" s="20">
        <f t="shared" si="14"/>
        <v>193.75</v>
      </c>
      <c r="J45" s="19">
        <f t="shared" si="13"/>
        <v>729.54160681305143</v>
      </c>
      <c r="K45" s="21"/>
      <c r="L45" s="22" t="str">
        <f>IF(ISNA(VLOOKUP($C45,'Mt. Sima Canada Cup SS'!$A$17:$H$100,8,FALSE))=TRUE,"0",VLOOKUP($C45,'Mt. Sima Canada Cup SS'!$A$17:$H$100,8,FALSE))</f>
        <v>0</v>
      </c>
      <c r="M45" s="22" t="str">
        <f>IF(ISNA(VLOOKUP($C45,'Mt. Sima Canada Cup BA'!$A$17:$H$100,8,FALSE))=TRUE,"0",VLOOKUP($C45,'Mt. Sima Canada Cup BA'!$A$17:$H$100,8,FALSE))</f>
        <v>0</v>
      </c>
      <c r="N45" s="22" t="str">
        <f>IF(ISNA(VLOOKUP($C45,'Waterville Rev Tour NorAm Day 1'!$A$17:$H$100,8,FALSE))=TRUE,"0",VLOOKUP($C45,'Waterville Rev Tour NorAm Day 1'!$A$17:$H$100,8,FALSE))</f>
        <v>0</v>
      </c>
      <c r="O45" s="22" t="str">
        <f>IF(ISNA(VLOOKUP($C45,'Waterville Rev Tour NorAm Day 2'!$A$17:$H$100,8,FALSE))=TRUE,"0",VLOOKUP($C45,'Waterville Rev Tour NorAm Day 2'!$A$17:$H$100,8,FALSE))</f>
        <v>0</v>
      </c>
      <c r="P45" s="22">
        <f>IF(ISNA(VLOOKUP($C45,'MSLM TT DAY 1'!$A$17:$H$100,8,FALSE))=TRUE,"0",VLOOKUP($C45,'MSLM TT DAY 1'!$A$17:$H$100,8,FALSE))</f>
        <v>193.75</v>
      </c>
      <c r="Q45" s="22">
        <f>IF(ISNA(VLOOKUP($C45,'MSLM TT DAY 2'!$A$17:$H$100,8,FALSE))=TRUE,"0",VLOOKUP($C45,'MSLM TT DAY 2'!$A$17:$H$100,8,FALSE))</f>
        <v>285.22727272727269</v>
      </c>
      <c r="R45" s="22" t="str">
        <f>IF(ISNA(VLOOKUP($C45,'Silverstar Canada Cup'!$A$17:$H$65,8,FALSE))=TRUE,"0",VLOOKUP($C45,'Silverstar Canada Cup'!$A$17:$H$65,8,FALSE))</f>
        <v>0</v>
      </c>
      <c r="S45" s="114" t="str">
        <f>IF(ISNA(VLOOKUP($C45,'Craigleith Groms'!$A$17:$H$63,8,FALSE))=TRUE,"0",VLOOKUP($C45,'Craigleith Groms'!$A$17:$H$63,8,FALSE))</f>
        <v>0</v>
      </c>
      <c r="T45" s="22">
        <f>IF(ISNA(VLOOKUP($C45,'Beaver Valley TT'!$A$17:$H$69,8,FALSE))=TRUE,"0",VLOOKUP($C45,'Beaver Valley TT'!$A$17:$H$69,8,FALSE))</f>
        <v>250.56433408577877</v>
      </c>
      <c r="U45" s="22" t="str">
        <f>IF(ISNA(VLOOKUP($C45,'Calgary Nor AM SS'!$A$17:$H$66,8,FALSE))=TRUE,"0",VLOOKUP($C45,'Calgary Nor AM SS'!$A$17:$H$66,8,FALSE))</f>
        <v>0</v>
      </c>
      <c r="V45" s="22" t="str">
        <f>IF(ISNA(VLOOKUP($C45,'Fortune Fz'!$A$17:$H$66,8,FALSE))=TRUE,"0",VLOOKUP($C45,'Fortune Fz'!$A$17:$H$66,8,FALSE))</f>
        <v>0</v>
      </c>
      <c r="W45" s="114" t="str">
        <f>IF(ISNA(VLOOKUP($C45,'GEORGIAN PEAKS Groms'!$A$17:$H$63,8,FALSE))=TRUE,"0",VLOOKUP($C45,'GEORGIAN PEAKS Groms'!$A$17:$H$63,8,FALSE))</f>
        <v>0</v>
      </c>
      <c r="X45" s="114" t="str">
        <f>IF(ISNA(VLOOKUP($C45,'Aspen Open SS'!$A$17:$H$63,8,FALSE))=TRUE,"0",VLOOKUP($C45,'Aspen Open SS'!$A$17:$H$63,8,FALSE))</f>
        <v>0</v>
      </c>
      <c r="Y45" s="114" t="str">
        <f>IF(ISNA(VLOOKUP($C45,'Aspen Open BA'!$A$17:$H$63,8,FALSE))=TRUE,"0",VLOOKUP($C45,'Aspen Open BA'!$A$17:$H$63,8,FALSE))</f>
        <v>0</v>
      </c>
    </row>
    <row r="46" spans="1:25" ht="13">
      <c r="A46" s="81" t="s">
        <v>94</v>
      </c>
      <c r="B46" s="81" t="s">
        <v>65</v>
      </c>
      <c r="C46" s="86" t="s">
        <v>114</v>
      </c>
      <c r="D46" s="81"/>
      <c r="E46" s="81">
        <f t="shared" si="12"/>
        <v>41</v>
      </c>
      <c r="F46" s="19">
        <f t="shared" si="9"/>
        <v>41</v>
      </c>
      <c r="G46" s="20">
        <f t="shared" si="10"/>
        <v>293.18181818181819</v>
      </c>
      <c r="H46" s="20">
        <f t="shared" si="11"/>
        <v>269.79166666666663</v>
      </c>
      <c r="I46" s="20">
        <f t="shared" si="14"/>
        <v>163.65688487584652</v>
      </c>
      <c r="J46" s="19">
        <f t="shared" si="13"/>
        <v>726.63036972433133</v>
      </c>
      <c r="K46" s="21"/>
      <c r="L46" s="22" t="str">
        <f>IF(ISNA(VLOOKUP($C46,'Mt. Sima Canada Cup SS'!$A$17:$H$100,8,FALSE))=TRUE,"0",VLOOKUP($C46,'Mt. Sima Canada Cup SS'!$A$17:$H$100,8,FALSE))</f>
        <v>0</v>
      </c>
      <c r="M46" s="22" t="str">
        <f>IF(ISNA(VLOOKUP($C46,'Mt. Sima Canada Cup BA'!$A$17:$H$100,8,FALSE))=TRUE,"0",VLOOKUP($C46,'Mt. Sima Canada Cup BA'!$A$17:$H$100,8,FALSE))</f>
        <v>0</v>
      </c>
      <c r="N46" s="22" t="str">
        <f>IF(ISNA(VLOOKUP($C46,'Waterville Rev Tour NorAm Day 1'!$A$17:$H$100,8,FALSE))=TRUE,"0",VLOOKUP($C46,'Waterville Rev Tour NorAm Day 1'!$A$17:$H$100,8,FALSE))</f>
        <v>0</v>
      </c>
      <c r="O46" s="22" t="str">
        <f>IF(ISNA(VLOOKUP($C46,'Waterville Rev Tour NorAm Day 2'!$A$17:$H$100,8,FALSE))=TRUE,"0",VLOOKUP($C46,'Waterville Rev Tour NorAm Day 2'!$A$17:$H$100,8,FALSE))</f>
        <v>0</v>
      </c>
      <c r="P46" s="22">
        <f>IF(ISNA(VLOOKUP($C46,'MSLM TT DAY 1'!$A$17:$H$100,8,FALSE))=TRUE,"0",VLOOKUP($C46,'MSLM TT DAY 1'!$A$17:$H$100,8,FALSE))</f>
        <v>269.79166666666663</v>
      </c>
      <c r="Q46" s="22">
        <f>IF(ISNA(VLOOKUP($C46,'MSLM TT DAY 2'!$A$17:$H$100,8,FALSE))=TRUE,"0",VLOOKUP($C46,'MSLM TT DAY 2'!$A$17:$H$100,8,FALSE))</f>
        <v>293.18181818181819</v>
      </c>
      <c r="R46" s="22" t="str">
        <f>IF(ISNA(VLOOKUP($C46,'Silverstar Canada Cup'!$A$17:$H$65,8,FALSE))=TRUE,"0",VLOOKUP($C46,'Silverstar Canada Cup'!$A$17:$H$65,8,FALSE))</f>
        <v>0</v>
      </c>
      <c r="S46" s="114" t="str">
        <f>IF(ISNA(VLOOKUP($C46,'Craigleith Groms'!$A$17:$H$63,8,FALSE))=TRUE,"0",VLOOKUP($C46,'Craigleith Groms'!$A$17:$H$63,8,FALSE))</f>
        <v>0</v>
      </c>
      <c r="T46" s="22">
        <f>IF(ISNA(VLOOKUP($C46,'Beaver Valley TT'!$A$17:$H$69,8,FALSE))=TRUE,"0",VLOOKUP($C46,'Beaver Valley TT'!$A$17:$H$69,8,FALSE))</f>
        <v>163.65688487584652</v>
      </c>
      <c r="U46" s="22" t="str">
        <f>IF(ISNA(VLOOKUP($C46,'Calgary Nor AM SS'!$A$17:$H$66,8,FALSE))=TRUE,"0",VLOOKUP($C46,'Calgary Nor AM SS'!$A$17:$H$66,8,FALSE))</f>
        <v>0</v>
      </c>
      <c r="V46" s="22" t="str">
        <f>IF(ISNA(VLOOKUP($C46,'Fortune Fz'!$A$17:$H$66,8,FALSE))=TRUE,"0",VLOOKUP($C46,'Fortune Fz'!$A$17:$H$66,8,FALSE))</f>
        <v>0</v>
      </c>
      <c r="W46" s="114" t="str">
        <f>IF(ISNA(VLOOKUP($C46,'GEORGIAN PEAKS Groms'!$A$17:$H$63,8,FALSE))=TRUE,"0",VLOOKUP($C46,'GEORGIAN PEAKS Groms'!$A$17:$H$63,8,FALSE))</f>
        <v>0</v>
      </c>
      <c r="X46" s="114" t="str">
        <f>IF(ISNA(VLOOKUP($C46,'Aspen Open SS'!$A$17:$H$63,8,FALSE))=TRUE,"0",VLOOKUP($C46,'Aspen Open SS'!$A$17:$H$63,8,FALSE))</f>
        <v>0</v>
      </c>
      <c r="Y46" s="114" t="str">
        <f>IF(ISNA(VLOOKUP($C46,'Aspen Open BA'!$A$17:$H$63,8,FALSE))=TRUE,"0",VLOOKUP($C46,'Aspen Open BA'!$A$17:$H$63,8,FALSE))</f>
        <v>0</v>
      </c>
    </row>
    <row r="47" spans="1:25" ht="13">
      <c r="A47" s="81" t="s">
        <v>48</v>
      </c>
      <c r="B47" s="81" t="s">
        <v>75</v>
      </c>
      <c r="C47" s="86" t="s">
        <v>105</v>
      </c>
      <c r="D47" s="81"/>
      <c r="E47" s="81">
        <f t="shared" si="12"/>
        <v>42</v>
      </c>
      <c r="F47" s="19">
        <f t="shared" si="9"/>
        <v>42</v>
      </c>
      <c r="G47" s="20">
        <f t="shared" si="10"/>
        <v>264.77272727272725</v>
      </c>
      <c r="H47" s="20">
        <f t="shared" si="11"/>
        <v>254.16666666666666</v>
      </c>
      <c r="I47" s="20">
        <f t="shared" si="14"/>
        <v>206.54627539503386</v>
      </c>
      <c r="J47" s="19">
        <f t="shared" si="13"/>
        <v>725.48566933442771</v>
      </c>
      <c r="K47" s="21"/>
      <c r="L47" s="22" t="str">
        <f>IF(ISNA(VLOOKUP($C47,'Mt. Sima Canada Cup SS'!$A$17:$H$100,8,FALSE))=TRUE,"0",VLOOKUP($C47,'Mt. Sima Canada Cup SS'!$A$17:$H$100,8,FALSE))</f>
        <v>0</v>
      </c>
      <c r="M47" s="22" t="str">
        <f>IF(ISNA(VLOOKUP($C47,'Mt. Sima Canada Cup BA'!$A$17:$H$100,8,FALSE))=TRUE,"0",VLOOKUP($C47,'Mt. Sima Canada Cup BA'!$A$17:$H$100,8,FALSE))</f>
        <v>0</v>
      </c>
      <c r="N47" s="22" t="str">
        <f>IF(ISNA(VLOOKUP($C47,'Waterville Rev Tour NorAm Day 1'!$A$17:$H$100,8,FALSE))=TRUE,"0",VLOOKUP($C47,'Waterville Rev Tour NorAm Day 1'!$A$17:$H$100,8,FALSE))</f>
        <v>0</v>
      </c>
      <c r="O47" s="22" t="str">
        <f>IF(ISNA(VLOOKUP($C47,'Waterville Rev Tour NorAm Day 2'!$A$17:$H$100,8,FALSE))=TRUE,"0",VLOOKUP($C47,'Waterville Rev Tour NorAm Day 2'!$A$17:$H$100,8,FALSE))</f>
        <v>0</v>
      </c>
      <c r="P47" s="22">
        <f>IF(ISNA(VLOOKUP($C47,'MSLM TT DAY 1'!$A$17:$H$100,8,FALSE))=TRUE,"0",VLOOKUP($C47,'MSLM TT DAY 1'!$A$17:$H$100,8,FALSE))</f>
        <v>254.16666666666666</v>
      </c>
      <c r="Q47" s="22">
        <f>IF(ISNA(VLOOKUP($C47,'MSLM TT DAY 2'!$A$17:$H$100,8,FALSE))=TRUE,"0",VLOOKUP($C47,'MSLM TT DAY 2'!$A$17:$H$100,8,FALSE))</f>
        <v>264.77272727272725</v>
      </c>
      <c r="R47" s="22" t="str">
        <f>IF(ISNA(VLOOKUP($C47,'Silverstar Canada Cup'!$A$17:$H$65,8,FALSE))=TRUE,"0",VLOOKUP($C47,'Silverstar Canada Cup'!$A$17:$H$65,8,FALSE))</f>
        <v>0</v>
      </c>
      <c r="S47" s="114" t="str">
        <f>IF(ISNA(VLOOKUP($C47,'Craigleith Groms'!$A$17:$H$63,8,FALSE))=TRUE,"0",VLOOKUP($C47,'Craigleith Groms'!$A$17:$H$63,8,FALSE))</f>
        <v>0</v>
      </c>
      <c r="T47" s="22">
        <f>IF(ISNA(VLOOKUP($C47,'Beaver Valley TT'!$A$17:$H$69,8,FALSE))=TRUE,"0",VLOOKUP($C47,'Beaver Valley TT'!$A$17:$H$69,8,FALSE))</f>
        <v>206.54627539503386</v>
      </c>
      <c r="U47" s="22" t="str">
        <f>IF(ISNA(VLOOKUP($C47,'Calgary Nor AM SS'!$A$17:$H$66,8,FALSE))=TRUE,"0",VLOOKUP($C47,'Calgary Nor AM SS'!$A$17:$H$66,8,FALSE))</f>
        <v>0</v>
      </c>
      <c r="V47" s="22" t="str">
        <f>IF(ISNA(VLOOKUP($C47,'Fortune Fz'!$A$17:$H$66,8,FALSE))=TRUE,"0",VLOOKUP($C47,'Fortune Fz'!$A$17:$H$66,8,FALSE))</f>
        <v>0</v>
      </c>
      <c r="W47" s="114" t="str">
        <f>IF(ISNA(VLOOKUP($C47,'GEORGIAN PEAKS Groms'!$A$17:$H$63,8,FALSE))=TRUE,"0",VLOOKUP($C47,'GEORGIAN PEAKS Groms'!$A$17:$H$63,8,FALSE))</f>
        <v>0</v>
      </c>
      <c r="X47" s="114" t="str">
        <f>IF(ISNA(VLOOKUP($C47,'Aspen Open SS'!$A$17:$H$63,8,FALSE))=TRUE,"0",VLOOKUP($C47,'Aspen Open SS'!$A$17:$H$63,8,FALSE))</f>
        <v>0</v>
      </c>
      <c r="Y47" s="114" t="str">
        <f>IF(ISNA(VLOOKUP($C47,'Aspen Open BA'!$A$17:$H$63,8,FALSE))=TRUE,"0",VLOOKUP($C47,'Aspen Open BA'!$A$17:$H$63,8,FALSE))</f>
        <v>0</v>
      </c>
    </row>
    <row r="48" spans="1:25" ht="13">
      <c r="A48" s="81" t="s">
        <v>94</v>
      </c>
      <c r="B48" s="81" t="s">
        <v>65</v>
      </c>
      <c r="C48" s="86" t="s">
        <v>116</v>
      </c>
      <c r="D48" s="81"/>
      <c r="E48" s="81">
        <f t="shared" si="12"/>
        <v>43</v>
      </c>
      <c r="F48" s="19">
        <f t="shared" si="9"/>
        <v>43</v>
      </c>
      <c r="G48" s="20">
        <f t="shared" si="10"/>
        <v>267.49435665914223</v>
      </c>
      <c r="H48" s="20">
        <f t="shared" si="11"/>
        <v>248.86363636363635</v>
      </c>
      <c r="I48" s="20">
        <f t="shared" si="14"/>
        <v>196.875</v>
      </c>
      <c r="J48" s="19">
        <f t="shared" si="13"/>
        <v>713.2329930227786</v>
      </c>
      <c r="K48" s="21"/>
      <c r="L48" s="22" t="str">
        <f>IF(ISNA(VLOOKUP($C48,'Mt. Sima Canada Cup SS'!$A$17:$H$100,8,FALSE))=TRUE,"0",VLOOKUP($C48,'Mt. Sima Canada Cup SS'!$A$17:$H$100,8,FALSE))</f>
        <v>0</v>
      </c>
      <c r="M48" s="22" t="str">
        <f>IF(ISNA(VLOOKUP($C48,'Mt. Sima Canada Cup BA'!$A$17:$H$100,8,FALSE))=TRUE,"0",VLOOKUP($C48,'Mt. Sima Canada Cup BA'!$A$17:$H$100,8,FALSE))</f>
        <v>0</v>
      </c>
      <c r="N48" s="22" t="str">
        <f>IF(ISNA(VLOOKUP($C48,'Waterville Rev Tour NorAm Day 1'!$A$17:$H$100,8,FALSE))=TRUE,"0",VLOOKUP($C48,'Waterville Rev Tour NorAm Day 1'!$A$17:$H$100,8,FALSE))</f>
        <v>0</v>
      </c>
      <c r="O48" s="22" t="str">
        <f>IF(ISNA(VLOOKUP($C48,'Waterville Rev Tour NorAm Day 2'!$A$17:$H$100,8,FALSE))=TRUE,"0",VLOOKUP($C48,'Waterville Rev Tour NorAm Day 2'!$A$17:$H$100,8,FALSE))</f>
        <v>0</v>
      </c>
      <c r="P48" s="22">
        <f>IF(ISNA(VLOOKUP($C48,'MSLM TT DAY 1'!$A$17:$H$100,8,FALSE))=TRUE,"0",VLOOKUP($C48,'MSLM TT DAY 1'!$A$17:$H$100,8,FALSE))</f>
        <v>196.875</v>
      </c>
      <c r="Q48" s="22">
        <f>IF(ISNA(VLOOKUP($C48,'MSLM TT DAY 2'!$A$17:$H$100,8,FALSE))=TRUE,"0",VLOOKUP($C48,'MSLM TT DAY 2'!$A$17:$H$100,8,FALSE))</f>
        <v>248.86363636363635</v>
      </c>
      <c r="R48" s="22" t="str">
        <f>IF(ISNA(VLOOKUP($C48,'Silverstar Canada Cup'!$A$17:$H$65,8,FALSE))=TRUE,"0",VLOOKUP($C48,'Silverstar Canada Cup'!$A$17:$H$65,8,FALSE))</f>
        <v>0</v>
      </c>
      <c r="S48" s="114" t="str">
        <f>IF(ISNA(VLOOKUP($C48,'Craigleith Groms'!$A$17:$H$63,8,FALSE))=TRUE,"0",VLOOKUP($C48,'Craigleith Groms'!$A$17:$H$63,8,FALSE))</f>
        <v>0</v>
      </c>
      <c r="T48" s="22">
        <f>IF(ISNA(VLOOKUP($C48,'Beaver Valley TT'!$A$17:$H$69,8,FALSE))=TRUE,"0",VLOOKUP($C48,'Beaver Valley TT'!$A$17:$H$69,8,FALSE))</f>
        <v>267.49435665914223</v>
      </c>
      <c r="U48" s="22" t="str">
        <f>IF(ISNA(VLOOKUP($C48,'Calgary Nor AM SS'!$A$17:$H$66,8,FALSE))=TRUE,"0",VLOOKUP($C48,'Calgary Nor AM SS'!$A$17:$H$66,8,FALSE))</f>
        <v>0</v>
      </c>
      <c r="V48" s="22" t="str">
        <f>IF(ISNA(VLOOKUP($C48,'Fortune Fz'!$A$17:$H$66,8,FALSE))=TRUE,"0",VLOOKUP($C48,'Fortune Fz'!$A$17:$H$66,8,FALSE))</f>
        <v>0</v>
      </c>
      <c r="W48" s="114" t="str">
        <f>IF(ISNA(VLOOKUP($C48,'GEORGIAN PEAKS Groms'!$A$17:$H$63,8,FALSE))=TRUE,"0",VLOOKUP($C48,'GEORGIAN PEAKS Groms'!$A$17:$H$63,8,FALSE))</f>
        <v>0</v>
      </c>
      <c r="X48" s="114" t="str">
        <f>IF(ISNA(VLOOKUP($C48,'Aspen Open SS'!$A$17:$H$63,8,FALSE))=TRUE,"0",VLOOKUP($C48,'Aspen Open SS'!$A$17:$H$63,8,FALSE))</f>
        <v>0</v>
      </c>
      <c r="Y48" s="114" t="str">
        <f>IF(ISNA(VLOOKUP($C48,'Aspen Open BA'!$A$17:$H$63,8,FALSE))=TRUE,"0",VLOOKUP($C48,'Aspen Open BA'!$A$17:$H$63,8,FALSE))</f>
        <v>0</v>
      </c>
    </row>
    <row r="49" spans="1:25" ht="13">
      <c r="A49" s="81" t="s">
        <v>46</v>
      </c>
      <c r="B49" s="81" t="s">
        <v>75</v>
      </c>
      <c r="C49" s="86" t="s">
        <v>109</v>
      </c>
      <c r="D49" s="81"/>
      <c r="E49" s="81">
        <f t="shared" si="12"/>
        <v>44</v>
      </c>
      <c r="F49" s="19">
        <f t="shared" si="9"/>
        <v>44</v>
      </c>
      <c r="G49" s="20">
        <f t="shared" si="10"/>
        <v>244.31818181818181</v>
      </c>
      <c r="H49" s="20">
        <f t="shared" si="11"/>
        <v>242.66365688487588</v>
      </c>
      <c r="I49" s="20">
        <f t="shared" si="14"/>
        <v>207.29166666666666</v>
      </c>
      <c r="J49" s="19">
        <f t="shared" si="13"/>
        <v>694.27350536972438</v>
      </c>
      <c r="K49" s="21"/>
      <c r="L49" s="22" t="str">
        <f>IF(ISNA(VLOOKUP($C49,'Mt. Sima Canada Cup SS'!$A$17:$H$100,8,FALSE))=TRUE,"0",VLOOKUP($C49,'Mt. Sima Canada Cup SS'!$A$17:$H$100,8,FALSE))</f>
        <v>0</v>
      </c>
      <c r="M49" s="22" t="str">
        <f>IF(ISNA(VLOOKUP($C49,'Mt. Sima Canada Cup BA'!$A$17:$H$100,8,FALSE))=TRUE,"0",VLOOKUP($C49,'Mt. Sima Canada Cup BA'!$A$17:$H$100,8,FALSE))</f>
        <v>0</v>
      </c>
      <c r="N49" s="22" t="str">
        <f>IF(ISNA(VLOOKUP($C49,'Waterville Rev Tour NorAm Day 1'!$A$17:$H$100,8,FALSE))=TRUE,"0",VLOOKUP($C49,'Waterville Rev Tour NorAm Day 1'!$A$17:$H$100,8,FALSE))</f>
        <v>0</v>
      </c>
      <c r="O49" s="22" t="str">
        <f>IF(ISNA(VLOOKUP($C49,'Waterville Rev Tour NorAm Day 2'!$A$17:$H$100,8,FALSE))=TRUE,"0",VLOOKUP($C49,'Waterville Rev Tour NorAm Day 2'!$A$17:$H$100,8,FALSE))</f>
        <v>0</v>
      </c>
      <c r="P49" s="22">
        <f>IF(ISNA(VLOOKUP($C49,'MSLM TT DAY 1'!$A$17:$H$100,8,FALSE))=TRUE,"0",VLOOKUP($C49,'MSLM TT DAY 1'!$A$17:$H$100,8,FALSE))</f>
        <v>207.29166666666666</v>
      </c>
      <c r="Q49" s="22">
        <f>IF(ISNA(VLOOKUP($C49,'MSLM TT DAY 2'!$A$17:$H$100,8,FALSE))=TRUE,"0",VLOOKUP($C49,'MSLM TT DAY 2'!$A$17:$H$100,8,FALSE))</f>
        <v>244.31818181818181</v>
      </c>
      <c r="R49" s="22" t="str">
        <f>IF(ISNA(VLOOKUP($C49,'Silverstar Canada Cup'!$A$17:$H$65,8,FALSE))=TRUE,"0",VLOOKUP($C49,'Silverstar Canada Cup'!$A$17:$H$65,8,FALSE))</f>
        <v>0</v>
      </c>
      <c r="S49" s="114" t="str">
        <f>IF(ISNA(VLOOKUP($C49,'Craigleith Groms'!$A$17:$H$63,8,FALSE))=TRUE,"0",VLOOKUP($C49,'Craigleith Groms'!$A$17:$H$63,8,FALSE))</f>
        <v>0</v>
      </c>
      <c r="T49" s="22">
        <f>IF(ISNA(VLOOKUP($C49,'Beaver Valley TT'!$A$17:$H$69,8,FALSE))=TRUE,"0",VLOOKUP($C49,'Beaver Valley TT'!$A$17:$H$69,8,FALSE))</f>
        <v>242.66365688487588</v>
      </c>
      <c r="U49" s="22" t="str">
        <f>IF(ISNA(VLOOKUP($C49,'Calgary Nor AM SS'!$A$17:$H$66,8,FALSE))=TRUE,"0",VLOOKUP($C49,'Calgary Nor AM SS'!$A$17:$H$66,8,FALSE))</f>
        <v>0</v>
      </c>
      <c r="V49" s="22" t="str">
        <f>IF(ISNA(VLOOKUP($C49,'Fortune Fz'!$A$17:$H$66,8,FALSE))=TRUE,"0",VLOOKUP($C49,'Fortune Fz'!$A$17:$H$66,8,FALSE))</f>
        <v>0</v>
      </c>
      <c r="W49" s="114" t="str">
        <f>IF(ISNA(VLOOKUP($C49,'GEORGIAN PEAKS Groms'!$A$17:$H$63,8,FALSE))=TRUE,"0",VLOOKUP($C49,'GEORGIAN PEAKS Groms'!$A$17:$H$63,8,FALSE))</f>
        <v>0</v>
      </c>
      <c r="X49" s="114" t="str">
        <f>IF(ISNA(VLOOKUP($C49,'Aspen Open SS'!$A$17:$H$63,8,FALSE))=TRUE,"0",VLOOKUP($C49,'Aspen Open SS'!$A$17:$H$63,8,FALSE))</f>
        <v>0</v>
      </c>
      <c r="Y49" s="114" t="str">
        <f>IF(ISNA(VLOOKUP($C49,'Aspen Open BA'!$A$17:$H$63,8,FALSE))=TRUE,"0",VLOOKUP($C49,'Aspen Open BA'!$A$17:$H$63,8,FALSE))</f>
        <v>0</v>
      </c>
    </row>
    <row r="50" spans="1:25" ht="13">
      <c r="A50" s="81" t="s">
        <v>46</v>
      </c>
      <c r="B50" s="81" t="s">
        <v>65</v>
      </c>
      <c r="C50" s="86" t="s">
        <v>117</v>
      </c>
      <c r="D50" s="81"/>
      <c r="E50" s="81">
        <f t="shared" si="12"/>
        <v>45</v>
      </c>
      <c r="F50" s="19">
        <f t="shared" si="9"/>
        <v>45</v>
      </c>
      <c r="G50" s="20">
        <f t="shared" si="10"/>
        <v>296.83972911963883</v>
      </c>
      <c r="H50" s="20">
        <f t="shared" si="11"/>
        <v>237.5</v>
      </c>
      <c r="I50" s="20">
        <f t="shared" si="14"/>
        <v>158.33333333333331</v>
      </c>
      <c r="J50" s="19">
        <f t="shared" si="13"/>
        <v>692.67306245297209</v>
      </c>
      <c r="K50" s="21"/>
      <c r="L50" s="22" t="str">
        <f>IF(ISNA(VLOOKUP($C50,'Mt. Sima Canada Cup SS'!$A$17:$H$100,8,FALSE))=TRUE,"0",VLOOKUP($C50,'Mt. Sima Canada Cup SS'!$A$17:$H$100,8,FALSE))</f>
        <v>0</v>
      </c>
      <c r="M50" s="22" t="str">
        <f>IF(ISNA(VLOOKUP($C50,'Mt. Sima Canada Cup BA'!$A$17:$H$100,8,FALSE))=TRUE,"0",VLOOKUP($C50,'Mt. Sima Canada Cup BA'!$A$17:$H$100,8,FALSE))</f>
        <v>0</v>
      </c>
      <c r="N50" s="22" t="str">
        <f>IF(ISNA(VLOOKUP($C50,'Waterville Rev Tour NorAm Day 1'!$A$17:$H$100,8,FALSE))=TRUE,"0",VLOOKUP($C50,'Waterville Rev Tour NorAm Day 1'!$A$17:$H$100,8,FALSE))</f>
        <v>0</v>
      </c>
      <c r="O50" s="22" t="str">
        <f>IF(ISNA(VLOOKUP($C50,'Waterville Rev Tour NorAm Day 2'!$A$17:$H$100,8,FALSE))=TRUE,"0",VLOOKUP($C50,'Waterville Rev Tour NorAm Day 2'!$A$17:$H$100,8,FALSE))</f>
        <v>0</v>
      </c>
      <c r="P50" s="22">
        <f>IF(ISNA(VLOOKUP($C50,'MSLM TT DAY 1'!$A$17:$H$100,8,FALSE))=TRUE,"0",VLOOKUP($C50,'MSLM TT DAY 1'!$A$17:$H$100,8,FALSE))</f>
        <v>158.33333333333331</v>
      </c>
      <c r="Q50" s="22">
        <f>IF(ISNA(VLOOKUP($C50,'MSLM TT DAY 2'!$A$17:$H$100,8,FALSE))=TRUE,"0",VLOOKUP($C50,'MSLM TT DAY 2'!$A$17:$H$100,8,FALSE))</f>
        <v>237.5</v>
      </c>
      <c r="R50" s="22" t="str">
        <f>IF(ISNA(VLOOKUP($C50,'Silverstar Canada Cup'!$A$17:$H$65,8,FALSE))=TRUE,"0",VLOOKUP($C50,'Silverstar Canada Cup'!$A$17:$H$65,8,FALSE))</f>
        <v>0</v>
      </c>
      <c r="S50" s="114" t="str">
        <f>IF(ISNA(VLOOKUP($C50,'Craigleith Groms'!$A$17:$H$63,8,FALSE))=TRUE,"0",VLOOKUP($C50,'Craigleith Groms'!$A$17:$H$63,8,FALSE))</f>
        <v>0</v>
      </c>
      <c r="T50" s="22">
        <f>IF(ISNA(VLOOKUP($C50,'Beaver Valley TT'!$A$17:$H$69,8,FALSE))=TRUE,"0",VLOOKUP($C50,'Beaver Valley TT'!$A$17:$H$69,8,FALSE))</f>
        <v>296.83972911963883</v>
      </c>
      <c r="U50" s="22" t="str">
        <f>IF(ISNA(VLOOKUP($C50,'Calgary Nor AM SS'!$A$17:$H$66,8,FALSE))=TRUE,"0",VLOOKUP($C50,'Calgary Nor AM SS'!$A$17:$H$66,8,FALSE))</f>
        <v>0</v>
      </c>
      <c r="V50" s="22" t="str">
        <f>IF(ISNA(VLOOKUP($C50,'Fortune Fz'!$A$17:$H$66,8,FALSE))=TRUE,"0",VLOOKUP($C50,'Fortune Fz'!$A$17:$H$66,8,FALSE))</f>
        <v>0</v>
      </c>
      <c r="W50" s="114" t="str">
        <f>IF(ISNA(VLOOKUP($C50,'GEORGIAN PEAKS Groms'!$A$17:$H$63,8,FALSE))=TRUE,"0",VLOOKUP($C50,'GEORGIAN PEAKS Groms'!$A$17:$H$63,8,FALSE))</f>
        <v>0</v>
      </c>
      <c r="X50" s="114" t="str">
        <f>IF(ISNA(VLOOKUP($C50,'Aspen Open SS'!$A$17:$H$63,8,FALSE))=TRUE,"0",VLOOKUP($C50,'Aspen Open SS'!$A$17:$H$63,8,FALSE))</f>
        <v>0</v>
      </c>
      <c r="Y50" s="114" t="str">
        <f>IF(ISNA(VLOOKUP($C50,'Aspen Open BA'!$A$17:$H$63,8,FALSE))=TRUE,"0",VLOOKUP($C50,'Aspen Open BA'!$A$17:$H$63,8,FALSE))</f>
        <v>0</v>
      </c>
    </row>
    <row r="51" spans="1:25" ht="13">
      <c r="A51" s="81" t="s">
        <v>46</v>
      </c>
      <c r="B51" s="81" t="s">
        <v>65</v>
      </c>
      <c r="C51" s="86" t="s">
        <v>130</v>
      </c>
      <c r="D51" s="81"/>
      <c r="E51" s="81">
        <f t="shared" si="12"/>
        <v>46</v>
      </c>
      <c r="F51" s="19">
        <f t="shared" si="9"/>
        <v>46</v>
      </c>
      <c r="G51" s="20">
        <f t="shared" si="10"/>
        <v>443.28779006723056</v>
      </c>
      <c r="H51" s="20">
        <f t="shared" si="11"/>
        <v>180.4839300989857</v>
      </c>
      <c r="I51" s="137">
        <v>0</v>
      </c>
      <c r="J51" s="19">
        <f t="shared" si="13"/>
        <v>623.77172016621626</v>
      </c>
      <c r="K51" s="21"/>
      <c r="L51" s="22" t="str">
        <f>IF(ISNA(VLOOKUP($C51,'Mt. Sima Canada Cup SS'!$A$17:$H$100,8,FALSE))=TRUE,"0",VLOOKUP($C51,'Mt. Sima Canada Cup SS'!$A$17:$H$100,8,FALSE))</f>
        <v>0</v>
      </c>
      <c r="M51" s="22" t="str">
        <f>IF(ISNA(VLOOKUP($C51,'Mt. Sima Canada Cup BA'!$A$17:$H$100,8,FALSE))=TRUE,"0",VLOOKUP($C51,'Mt. Sima Canada Cup BA'!$A$17:$H$100,8,FALSE))</f>
        <v>0</v>
      </c>
      <c r="N51" s="22" t="str">
        <f>IF(ISNA(VLOOKUP($C51,'Waterville Rev Tour NorAm Day 1'!$A$17:$H$100,8,FALSE))=TRUE,"0",VLOOKUP($C51,'Waterville Rev Tour NorAm Day 1'!$A$17:$H$100,8,FALSE))</f>
        <v>0</v>
      </c>
      <c r="O51" s="22" t="str">
        <f>IF(ISNA(VLOOKUP($C51,'Waterville Rev Tour NorAm Day 2'!$A$17:$H$100,8,FALSE))=TRUE,"0",VLOOKUP($C51,'Waterville Rev Tour NorAm Day 2'!$A$17:$H$100,8,FALSE))</f>
        <v>0</v>
      </c>
      <c r="P51" s="22" t="str">
        <f>IF(ISNA(VLOOKUP($C51,'MSLM TT DAY 1'!$A$17:$H$100,8,FALSE))=TRUE,"0",VLOOKUP($C51,'MSLM TT DAY 1'!$A$17:$H$100,8,FALSE))</f>
        <v>0</v>
      </c>
      <c r="Q51" s="22" t="str">
        <f>IF(ISNA(VLOOKUP($C51,'MSLM TT DAY 2'!$A$17:$H$100,8,FALSE))=TRUE,"0",VLOOKUP($C51,'MSLM TT DAY 2'!$A$17:$H$100,8,FALSE))</f>
        <v>0</v>
      </c>
      <c r="R51" s="22">
        <f>IF(ISNA(VLOOKUP($C51,'Silverstar Canada Cup'!$A$17:$H$65,8,FALSE))=TRUE,"0",VLOOKUP($C51,'Silverstar Canada Cup'!$A$17:$H$65,8,FALSE))</f>
        <v>443.28779006723056</v>
      </c>
      <c r="S51" s="114" t="str">
        <f>IF(ISNA(VLOOKUP($C51,'Craigleith Groms'!$A$17:$H$63,8,FALSE))=TRUE,"0",VLOOKUP($C51,'Craigleith Groms'!$A$17:$H$63,8,FALSE))</f>
        <v>0</v>
      </c>
      <c r="T51" s="22" t="str">
        <f>IF(ISNA(VLOOKUP($C51,'Beaver Valley TT'!$A$17:$H$69,8,FALSE))=TRUE,"0",VLOOKUP($C51,'Beaver Valley TT'!$A$17:$H$69,8,FALSE))</f>
        <v>0</v>
      </c>
      <c r="U51" s="22">
        <f>IF(ISNA(VLOOKUP($C51,'Calgary Nor AM SS'!$A$17:$H$66,8,FALSE))=TRUE,"0",VLOOKUP($C51,'Calgary Nor AM SS'!$A$17:$H$66,8,FALSE))</f>
        <v>180.4839300989857</v>
      </c>
      <c r="V51" s="22" t="str">
        <f>IF(ISNA(VLOOKUP($C51,'Fortune Fz'!$A$17:$H$66,8,FALSE))=TRUE,"0",VLOOKUP($C51,'Fortune Fz'!$A$17:$H$66,8,FALSE))</f>
        <v>0</v>
      </c>
      <c r="W51" s="114" t="str">
        <f>IF(ISNA(VLOOKUP($C51,'GEORGIAN PEAKS Groms'!$A$17:$H$63,8,FALSE))=TRUE,"0",VLOOKUP($C51,'GEORGIAN PEAKS Groms'!$A$17:$H$63,8,FALSE))</f>
        <v>0</v>
      </c>
      <c r="X51" s="114" t="str">
        <f>IF(ISNA(VLOOKUP($C51,'Aspen Open SS'!$A$17:$H$63,8,FALSE))=TRUE,"0",VLOOKUP($C51,'Aspen Open SS'!$A$17:$H$63,8,FALSE))</f>
        <v>0</v>
      </c>
      <c r="Y51" s="114" t="str">
        <f>IF(ISNA(VLOOKUP($C51,'Aspen Open BA'!$A$17:$H$63,8,FALSE))=TRUE,"0",VLOOKUP($C51,'Aspen Open BA'!$A$17:$H$63,8,FALSE))</f>
        <v>0</v>
      </c>
    </row>
    <row r="52" spans="1:25" ht="13">
      <c r="A52" s="81" t="s">
        <v>80</v>
      </c>
      <c r="B52" s="81" t="s">
        <v>45</v>
      </c>
      <c r="C52" s="86" t="s">
        <v>95</v>
      </c>
      <c r="D52" s="81"/>
      <c r="E52" s="81">
        <f t="shared" si="12"/>
        <v>47</v>
      </c>
      <c r="F52" s="19">
        <f t="shared" si="9"/>
        <v>47</v>
      </c>
      <c r="G52" s="20">
        <f t="shared" si="10"/>
        <v>281.25</v>
      </c>
      <c r="H52" s="20">
        <f t="shared" si="11"/>
        <v>191.87358916478556</v>
      </c>
      <c r="I52" s="20">
        <f>LARGE(($L52:$Y52),3)</f>
        <v>147.72727272727275</v>
      </c>
      <c r="J52" s="19">
        <f t="shared" si="13"/>
        <v>620.85086189205833</v>
      </c>
      <c r="K52" s="21"/>
      <c r="L52" s="22" t="str">
        <f>IF(ISNA(VLOOKUP($C52,'Mt. Sima Canada Cup SS'!$A$17:$H$100,8,FALSE))=TRUE,"0",VLOOKUP($C52,'Mt. Sima Canada Cup SS'!$A$17:$H$100,8,FALSE))</f>
        <v>0</v>
      </c>
      <c r="M52" s="22" t="str">
        <f>IF(ISNA(VLOOKUP($C52,'Mt. Sima Canada Cup BA'!$A$17:$H$100,8,FALSE))=TRUE,"0",VLOOKUP($C52,'Mt. Sima Canada Cup BA'!$A$17:$H$100,8,FALSE))</f>
        <v>0</v>
      </c>
      <c r="N52" s="22" t="str">
        <f>IF(ISNA(VLOOKUP($C52,'Waterville Rev Tour NorAm Day 1'!$A$17:$H$100,8,FALSE))=TRUE,"0",VLOOKUP($C52,'Waterville Rev Tour NorAm Day 1'!$A$17:$H$100,8,FALSE))</f>
        <v>0</v>
      </c>
      <c r="O52" s="22" t="str">
        <f>IF(ISNA(VLOOKUP($C52,'Waterville Rev Tour NorAm Day 2'!$A$17:$H$100,8,FALSE))=TRUE,"0",VLOOKUP($C52,'Waterville Rev Tour NorAm Day 2'!$A$17:$H$100,8,FALSE))</f>
        <v>0</v>
      </c>
      <c r="P52" s="22">
        <f>IF(ISNA(VLOOKUP($C52,'MSLM TT DAY 1'!$A$17:$H$100,8,FALSE))=TRUE,"0",VLOOKUP($C52,'MSLM TT DAY 1'!$A$17:$H$100,8,FALSE))</f>
        <v>281.25</v>
      </c>
      <c r="Q52" s="22">
        <f>IF(ISNA(VLOOKUP($C52,'MSLM TT DAY 2'!$A$17:$H$100,8,FALSE))=TRUE,"0",VLOOKUP($C52,'MSLM TT DAY 2'!$A$17:$H$100,8,FALSE))</f>
        <v>147.72727272727275</v>
      </c>
      <c r="R52" s="22" t="str">
        <f>IF(ISNA(VLOOKUP($C52,'Silverstar Canada Cup'!$A$17:$H$65,8,FALSE))=TRUE,"0",VLOOKUP($C52,'Silverstar Canada Cup'!$A$17:$H$65,8,FALSE))</f>
        <v>0</v>
      </c>
      <c r="S52" s="114" t="str">
        <f>IF(ISNA(VLOOKUP($C52,'Craigleith Groms'!$A$17:$H$63,8,FALSE))=TRUE,"0",VLOOKUP($C52,'Craigleith Groms'!$A$17:$H$63,8,FALSE))</f>
        <v>0</v>
      </c>
      <c r="T52" s="22">
        <f>IF(ISNA(VLOOKUP($C52,'Beaver Valley TT'!$A$17:$H$69,8,FALSE))=TRUE,"0",VLOOKUP($C52,'Beaver Valley TT'!$A$17:$H$69,8,FALSE))</f>
        <v>191.87358916478556</v>
      </c>
      <c r="U52" s="22" t="str">
        <f>IF(ISNA(VLOOKUP($C52,'Calgary Nor AM SS'!$A$17:$H$66,8,FALSE))=TRUE,"0",VLOOKUP($C52,'Calgary Nor AM SS'!$A$17:$H$66,8,FALSE))</f>
        <v>0</v>
      </c>
      <c r="V52" s="22" t="str">
        <f>IF(ISNA(VLOOKUP($C52,'Fortune Fz'!$A$17:$H$66,8,FALSE))=TRUE,"0",VLOOKUP($C52,'Fortune Fz'!$A$17:$H$66,8,FALSE))</f>
        <v>0</v>
      </c>
      <c r="W52" s="114" t="str">
        <f>IF(ISNA(VLOOKUP($C52,'GEORGIAN PEAKS Groms'!$A$17:$H$63,8,FALSE))=TRUE,"0",VLOOKUP($C52,'GEORGIAN PEAKS Groms'!$A$17:$H$63,8,FALSE))</f>
        <v>0</v>
      </c>
      <c r="X52" s="114" t="str">
        <f>IF(ISNA(VLOOKUP($C52,'Aspen Open SS'!$A$17:$H$63,8,FALSE))=TRUE,"0",VLOOKUP($C52,'Aspen Open SS'!$A$17:$H$63,8,FALSE))</f>
        <v>0</v>
      </c>
      <c r="Y52" s="114" t="str">
        <f>IF(ISNA(VLOOKUP($C52,'Aspen Open BA'!$A$17:$H$63,8,FALSE))=TRUE,"0",VLOOKUP($C52,'Aspen Open BA'!$A$17:$H$63,8,FALSE))</f>
        <v>0</v>
      </c>
    </row>
    <row r="53" spans="1:25" ht="13">
      <c r="A53" s="81" t="s">
        <v>46</v>
      </c>
      <c r="B53" s="81" t="s">
        <v>97</v>
      </c>
      <c r="C53" s="86" t="s">
        <v>96</v>
      </c>
      <c r="D53" s="81"/>
      <c r="E53" s="81">
        <f t="shared" si="12"/>
        <v>48</v>
      </c>
      <c r="F53" s="19">
        <f t="shared" si="9"/>
        <v>48</v>
      </c>
      <c r="G53" s="20">
        <f t="shared" si="10"/>
        <v>223.86363636363635</v>
      </c>
      <c r="H53" s="20">
        <f t="shared" si="11"/>
        <v>202.08333333333331</v>
      </c>
      <c r="I53" s="20">
        <f>LARGE(($L53:$Y53),3)</f>
        <v>171.55756207674943</v>
      </c>
      <c r="J53" s="19">
        <f t="shared" si="13"/>
        <v>597.50453177371901</v>
      </c>
      <c r="K53" s="21"/>
      <c r="L53" s="22" t="str">
        <f>IF(ISNA(VLOOKUP($C53,'Mt. Sima Canada Cup SS'!$A$17:$H$100,8,FALSE))=TRUE,"0",VLOOKUP($C53,'Mt. Sima Canada Cup SS'!$A$17:$H$100,8,FALSE))</f>
        <v>0</v>
      </c>
      <c r="M53" s="22" t="str">
        <f>IF(ISNA(VLOOKUP($C53,'Mt. Sima Canada Cup BA'!$A$17:$H$100,8,FALSE))=TRUE,"0",VLOOKUP($C53,'Mt. Sima Canada Cup BA'!$A$17:$H$100,8,FALSE))</f>
        <v>0</v>
      </c>
      <c r="N53" s="22" t="str">
        <f>IF(ISNA(VLOOKUP($C53,'Waterville Rev Tour NorAm Day 1'!$A$17:$H$100,8,FALSE))=TRUE,"0",VLOOKUP($C53,'Waterville Rev Tour NorAm Day 1'!$A$17:$H$100,8,FALSE))</f>
        <v>0</v>
      </c>
      <c r="O53" s="22" t="str">
        <f>IF(ISNA(VLOOKUP($C53,'Waterville Rev Tour NorAm Day 2'!$A$17:$H$100,8,FALSE))=TRUE,"0",VLOOKUP($C53,'Waterville Rev Tour NorAm Day 2'!$A$17:$H$100,8,FALSE))</f>
        <v>0</v>
      </c>
      <c r="P53" s="22">
        <f>IF(ISNA(VLOOKUP($C53,'MSLM TT DAY 1'!$A$17:$H$100,8,FALSE))=TRUE,"0",VLOOKUP($C53,'MSLM TT DAY 1'!$A$17:$H$100,8,FALSE))</f>
        <v>202.08333333333331</v>
      </c>
      <c r="Q53" s="22">
        <f>IF(ISNA(VLOOKUP($C53,'MSLM TT DAY 2'!$A$17:$H$100,8,FALSE))=TRUE,"0",VLOOKUP($C53,'MSLM TT DAY 2'!$A$17:$H$100,8,FALSE))</f>
        <v>223.86363636363635</v>
      </c>
      <c r="R53" s="22" t="str">
        <f>IF(ISNA(VLOOKUP($C53,'Silverstar Canada Cup'!$A$17:$H$65,8,FALSE))=TRUE,"0",VLOOKUP($C53,'Silverstar Canada Cup'!$A$17:$H$65,8,FALSE))</f>
        <v>0</v>
      </c>
      <c r="S53" s="114" t="str">
        <f>IF(ISNA(VLOOKUP($C53,'Craigleith Groms'!$A$17:$H$63,8,FALSE))=TRUE,"0",VLOOKUP($C53,'Craigleith Groms'!$A$17:$H$63,8,FALSE))</f>
        <v>0</v>
      </c>
      <c r="T53" s="22">
        <f>IF(ISNA(VLOOKUP($C53,'Beaver Valley TT'!$A$17:$H$69,8,FALSE))=TRUE,"0",VLOOKUP($C53,'Beaver Valley TT'!$A$17:$H$69,8,FALSE))</f>
        <v>171.55756207674943</v>
      </c>
      <c r="U53" s="22" t="str">
        <f>IF(ISNA(VLOOKUP($C53,'Calgary Nor AM SS'!$A$17:$H$66,8,FALSE))=TRUE,"0",VLOOKUP($C53,'Calgary Nor AM SS'!$A$17:$H$66,8,FALSE))</f>
        <v>0</v>
      </c>
      <c r="V53" s="22" t="str">
        <f>IF(ISNA(VLOOKUP($C53,'Fortune Fz'!$A$17:$H$66,8,FALSE))=TRUE,"0",VLOOKUP($C53,'Fortune Fz'!$A$17:$H$66,8,FALSE))</f>
        <v>0</v>
      </c>
      <c r="W53" s="114" t="str">
        <f>IF(ISNA(VLOOKUP($C53,'GEORGIAN PEAKS Groms'!$A$17:$H$63,8,FALSE))=TRUE,"0",VLOOKUP($C53,'GEORGIAN PEAKS Groms'!$A$17:$H$63,8,FALSE))</f>
        <v>0</v>
      </c>
      <c r="X53" s="114" t="str">
        <f>IF(ISNA(VLOOKUP($C53,'Aspen Open SS'!$A$17:$H$63,8,FALSE))=TRUE,"0",VLOOKUP($C53,'Aspen Open SS'!$A$17:$H$63,8,FALSE))</f>
        <v>0</v>
      </c>
      <c r="Y53" s="114" t="str">
        <f>IF(ISNA(VLOOKUP($C53,'Aspen Open BA'!$A$17:$H$63,8,FALSE))=TRUE,"0",VLOOKUP($C53,'Aspen Open BA'!$A$17:$H$63,8,FALSE))</f>
        <v>0</v>
      </c>
    </row>
    <row r="54" spans="1:25" ht="13">
      <c r="A54" s="81" t="s">
        <v>94</v>
      </c>
      <c r="B54" s="81" t="s">
        <v>75</v>
      </c>
      <c r="C54" s="86" t="s">
        <v>113</v>
      </c>
      <c r="D54" s="81"/>
      <c r="E54" s="81">
        <f t="shared" si="12"/>
        <v>49</v>
      </c>
      <c r="F54" s="19">
        <f t="shared" si="9"/>
        <v>49</v>
      </c>
      <c r="G54" s="20">
        <f t="shared" si="10"/>
        <v>236.36363636363635</v>
      </c>
      <c r="H54" s="20">
        <f t="shared" si="11"/>
        <v>233.63431151241534</v>
      </c>
      <c r="I54" s="20">
        <f>LARGE(($L54:$Y54),3)</f>
        <v>98.958333333333329</v>
      </c>
      <c r="J54" s="19">
        <f t="shared" si="13"/>
        <v>568.956281209385</v>
      </c>
      <c r="K54" s="21"/>
      <c r="L54" s="22" t="str">
        <f>IF(ISNA(VLOOKUP($C54,'Mt. Sima Canada Cup SS'!$A$17:$H$100,8,FALSE))=TRUE,"0",VLOOKUP($C54,'Mt. Sima Canada Cup SS'!$A$17:$H$100,8,FALSE))</f>
        <v>0</v>
      </c>
      <c r="M54" s="22" t="str">
        <f>IF(ISNA(VLOOKUP($C54,'Mt. Sima Canada Cup BA'!$A$17:$H$100,8,FALSE))=TRUE,"0",VLOOKUP($C54,'Mt. Sima Canada Cup BA'!$A$17:$H$100,8,FALSE))</f>
        <v>0</v>
      </c>
      <c r="N54" s="22" t="str">
        <f>IF(ISNA(VLOOKUP($C54,'Waterville Rev Tour NorAm Day 1'!$A$17:$H$100,8,FALSE))=TRUE,"0",VLOOKUP($C54,'Waterville Rev Tour NorAm Day 1'!$A$17:$H$100,8,FALSE))</f>
        <v>0</v>
      </c>
      <c r="O54" s="22" t="str">
        <f>IF(ISNA(VLOOKUP($C54,'Waterville Rev Tour NorAm Day 2'!$A$17:$H$100,8,FALSE))=TRUE,"0",VLOOKUP($C54,'Waterville Rev Tour NorAm Day 2'!$A$17:$H$100,8,FALSE))</f>
        <v>0</v>
      </c>
      <c r="P54" s="22">
        <f>IF(ISNA(VLOOKUP($C54,'MSLM TT DAY 1'!$A$17:$H$100,8,FALSE))=TRUE,"0",VLOOKUP($C54,'MSLM TT DAY 1'!$A$17:$H$100,8,FALSE))</f>
        <v>98.958333333333329</v>
      </c>
      <c r="Q54" s="22">
        <f>IF(ISNA(VLOOKUP($C54,'MSLM TT DAY 2'!$A$17:$H$100,8,FALSE))=TRUE,"0",VLOOKUP($C54,'MSLM TT DAY 2'!$A$17:$H$100,8,FALSE))</f>
        <v>236.36363636363635</v>
      </c>
      <c r="R54" s="22" t="str">
        <f>IF(ISNA(VLOOKUP($C54,'Silverstar Canada Cup'!$A$17:$H$65,8,FALSE))=TRUE,"0",VLOOKUP($C54,'Silverstar Canada Cup'!$A$17:$H$65,8,FALSE))</f>
        <v>0</v>
      </c>
      <c r="S54" s="114" t="str">
        <f>IF(ISNA(VLOOKUP($C54,'Craigleith Groms'!$A$17:$H$63,8,FALSE))=TRUE,"0",VLOOKUP($C54,'Craigleith Groms'!$A$17:$H$63,8,FALSE))</f>
        <v>0</v>
      </c>
      <c r="T54" s="22">
        <f>IF(ISNA(VLOOKUP($C54,'Beaver Valley TT'!$A$17:$H$69,8,FALSE))=TRUE,"0",VLOOKUP($C54,'Beaver Valley TT'!$A$17:$H$69,8,FALSE))</f>
        <v>233.63431151241534</v>
      </c>
      <c r="U54" s="22" t="str">
        <f>IF(ISNA(VLOOKUP($C54,'Calgary Nor AM SS'!$A$17:$H$66,8,FALSE))=TRUE,"0",VLOOKUP($C54,'Calgary Nor AM SS'!$A$17:$H$66,8,FALSE))</f>
        <v>0</v>
      </c>
      <c r="V54" s="22" t="str">
        <f>IF(ISNA(VLOOKUP($C54,'Fortune Fz'!$A$17:$H$66,8,FALSE))=TRUE,"0",VLOOKUP($C54,'Fortune Fz'!$A$17:$H$66,8,FALSE))</f>
        <v>0</v>
      </c>
      <c r="W54" s="114" t="str">
        <f>IF(ISNA(VLOOKUP($C54,'GEORGIAN PEAKS Groms'!$A$17:$H$63,8,FALSE))=TRUE,"0",VLOOKUP($C54,'GEORGIAN PEAKS Groms'!$A$17:$H$63,8,FALSE))</f>
        <v>0</v>
      </c>
      <c r="X54" s="114" t="str">
        <f>IF(ISNA(VLOOKUP($C54,'Aspen Open SS'!$A$17:$H$63,8,FALSE))=TRUE,"0",VLOOKUP($C54,'Aspen Open SS'!$A$17:$H$63,8,FALSE))</f>
        <v>0</v>
      </c>
      <c r="Y54" s="114" t="str">
        <f>IF(ISNA(VLOOKUP($C54,'Aspen Open BA'!$A$17:$H$63,8,FALSE))=TRUE,"0",VLOOKUP($C54,'Aspen Open BA'!$A$17:$H$63,8,FALSE))</f>
        <v>0</v>
      </c>
    </row>
    <row r="55" spans="1:25" ht="13">
      <c r="A55" s="81" t="s">
        <v>46</v>
      </c>
      <c r="B55" s="81" t="s">
        <v>74</v>
      </c>
      <c r="C55" s="86" t="s">
        <v>87</v>
      </c>
      <c r="D55" s="81"/>
      <c r="E55" s="81">
        <f t="shared" si="12"/>
        <v>50</v>
      </c>
      <c r="F55" s="19">
        <f t="shared" si="9"/>
        <v>50</v>
      </c>
      <c r="G55" s="20">
        <f t="shared" si="10"/>
        <v>303.12500000000006</v>
      </c>
      <c r="H55" s="20">
        <f t="shared" si="11"/>
        <v>260.72234762979684</v>
      </c>
      <c r="I55" s="137">
        <v>0</v>
      </c>
      <c r="J55" s="19">
        <f t="shared" si="13"/>
        <v>563.8473476297969</v>
      </c>
      <c r="K55" s="21"/>
      <c r="L55" s="22" t="str">
        <f>IF(ISNA(VLOOKUP($C55,'Mt. Sima Canada Cup SS'!$A$17:$H$100,8,FALSE))=TRUE,"0",VLOOKUP($C55,'Mt. Sima Canada Cup SS'!$A$17:$H$100,8,FALSE))</f>
        <v>0</v>
      </c>
      <c r="M55" s="22" t="str">
        <f>IF(ISNA(VLOOKUP($C55,'Mt. Sima Canada Cup BA'!$A$17:$H$100,8,FALSE))=TRUE,"0",VLOOKUP($C55,'Mt. Sima Canada Cup BA'!$A$17:$H$100,8,FALSE))</f>
        <v>0</v>
      </c>
      <c r="N55" s="22" t="str">
        <f>IF(ISNA(VLOOKUP($C55,'Waterville Rev Tour NorAm Day 1'!$A$17:$H$100,8,FALSE))=TRUE,"0",VLOOKUP($C55,'Waterville Rev Tour NorAm Day 1'!$A$17:$H$100,8,FALSE))</f>
        <v>0</v>
      </c>
      <c r="O55" s="22" t="str">
        <f>IF(ISNA(VLOOKUP($C55,'Waterville Rev Tour NorAm Day 2'!$A$17:$H$100,8,FALSE))=TRUE,"0",VLOOKUP($C55,'Waterville Rev Tour NorAm Day 2'!$A$17:$H$100,8,FALSE))</f>
        <v>0</v>
      </c>
      <c r="P55" s="22">
        <f>IF(ISNA(VLOOKUP($C55,'MSLM TT DAY 1'!$A$17:$H$100,8,FALSE))=TRUE,"0",VLOOKUP($C55,'MSLM TT DAY 1'!$A$17:$H$100,8,FALSE))</f>
        <v>303.12500000000006</v>
      </c>
      <c r="Q55" s="22" t="str">
        <f>IF(ISNA(VLOOKUP($C55,'MSLM TT DAY 2'!$A$17:$H$100,8,FALSE))=TRUE,"0",VLOOKUP($C55,'MSLM TT DAY 2'!$A$17:$H$100,8,FALSE))</f>
        <v>0</v>
      </c>
      <c r="R55" s="22" t="str">
        <f>IF(ISNA(VLOOKUP($C55,'Silverstar Canada Cup'!$A$17:$H$65,8,FALSE))=TRUE,"0",VLOOKUP($C55,'Silverstar Canada Cup'!$A$17:$H$65,8,FALSE))</f>
        <v>0</v>
      </c>
      <c r="S55" s="114" t="str">
        <f>IF(ISNA(VLOOKUP($C55,'Craigleith Groms'!$A$17:$H$63,8,FALSE))=TRUE,"0",VLOOKUP($C55,'Craigleith Groms'!$A$17:$H$63,8,FALSE))</f>
        <v>0</v>
      </c>
      <c r="T55" s="22">
        <f>IF(ISNA(VLOOKUP($C55,'Beaver Valley TT'!$A$17:$H$69,8,FALSE))=TRUE,"0",VLOOKUP($C55,'Beaver Valley TT'!$A$17:$H$69,8,FALSE))</f>
        <v>260.72234762979684</v>
      </c>
      <c r="U55" s="22" t="str">
        <f>IF(ISNA(VLOOKUP($C55,'Calgary Nor AM SS'!$A$17:$H$66,8,FALSE))=TRUE,"0",VLOOKUP($C55,'Calgary Nor AM SS'!$A$17:$H$66,8,FALSE))</f>
        <v>0</v>
      </c>
      <c r="V55" s="22" t="str">
        <f>IF(ISNA(VLOOKUP($C55,'Fortune Fz'!$A$17:$H$66,8,FALSE))=TRUE,"0",VLOOKUP($C55,'Fortune Fz'!$A$17:$H$66,8,FALSE))</f>
        <v>0</v>
      </c>
      <c r="W55" s="114" t="str">
        <f>IF(ISNA(VLOOKUP($C55,'GEORGIAN PEAKS Groms'!$A$17:$H$63,8,FALSE))=TRUE,"0",VLOOKUP($C55,'GEORGIAN PEAKS Groms'!$A$17:$H$63,8,FALSE))</f>
        <v>0</v>
      </c>
      <c r="X55" s="114" t="str">
        <f>IF(ISNA(VLOOKUP($C55,'Aspen Open SS'!$A$17:$H$63,8,FALSE))=TRUE,"0",VLOOKUP($C55,'Aspen Open SS'!$A$17:$H$63,8,FALSE))</f>
        <v>0</v>
      </c>
      <c r="Y55" s="114" t="str">
        <f>IF(ISNA(VLOOKUP($C55,'Aspen Open BA'!$A$17:$H$63,8,FALSE))=TRUE,"0",VLOOKUP($C55,'Aspen Open BA'!$A$17:$H$63,8,FALSE))</f>
        <v>0</v>
      </c>
    </row>
    <row r="56" spans="1:25" ht="13">
      <c r="A56" s="81" t="s">
        <v>46</v>
      </c>
      <c r="B56" s="81" t="s">
        <v>65</v>
      </c>
      <c r="C56" s="86" t="s">
        <v>108</v>
      </c>
      <c r="D56" s="81"/>
      <c r="E56" s="81">
        <f t="shared" si="12"/>
        <v>51</v>
      </c>
      <c r="F56" s="19">
        <f t="shared" si="9"/>
        <v>51</v>
      </c>
      <c r="G56" s="20">
        <f t="shared" si="10"/>
        <v>289.58333333333337</v>
      </c>
      <c r="H56" s="20">
        <f t="shared" si="11"/>
        <v>176.07223476297969</v>
      </c>
      <c r="I56" s="20">
        <f>LARGE(($L56:$Y56),3)</f>
        <v>65.909090909090907</v>
      </c>
      <c r="J56" s="19">
        <f t="shared" si="13"/>
        <v>531.564659005404</v>
      </c>
      <c r="K56" s="21"/>
      <c r="L56" s="22" t="str">
        <f>IF(ISNA(VLOOKUP($C56,'Mt. Sima Canada Cup SS'!$A$17:$H$100,8,FALSE))=TRUE,"0",VLOOKUP($C56,'Mt. Sima Canada Cup SS'!$A$17:$H$100,8,FALSE))</f>
        <v>0</v>
      </c>
      <c r="M56" s="22" t="str">
        <f>IF(ISNA(VLOOKUP($C56,'Mt. Sima Canada Cup BA'!$A$17:$H$100,8,FALSE))=TRUE,"0",VLOOKUP($C56,'Mt. Sima Canada Cup BA'!$A$17:$H$100,8,FALSE))</f>
        <v>0</v>
      </c>
      <c r="N56" s="22" t="str">
        <f>IF(ISNA(VLOOKUP($C56,'Waterville Rev Tour NorAm Day 1'!$A$17:$H$100,8,FALSE))=TRUE,"0",VLOOKUP($C56,'Waterville Rev Tour NorAm Day 1'!$A$17:$H$100,8,FALSE))</f>
        <v>0</v>
      </c>
      <c r="O56" s="22" t="str">
        <f>IF(ISNA(VLOOKUP($C56,'Waterville Rev Tour NorAm Day 2'!$A$17:$H$100,8,FALSE))=TRUE,"0",VLOOKUP($C56,'Waterville Rev Tour NorAm Day 2'!$A$17:$H$100,8,FALSE))</f>
        <v>0</v>
      </c>
      <c r="P56" s="22">
        <f>IF(ISNA(VLOOKUP($C56,'MSLM TT DAY 1'!$A$17:$H$100,8,FALSE))=TRUE,"0",VLOOKUP($C56,'MSLM TT DAY 1'!$A$17:$H$100,8,FALSE))</f>
        <v>289.58333333333337</v>
      </c>
      <c r="Q56" s="22">
        <f>IF(ISNA(VLOOKUP($C56,'MSLM TT DAY 2'!$A$17:$H$100,8,FALSE))=TRUE,"0",VLOOKUP($C56,'MSLM TT DAY 2'!$A$17:$H$100,8,FALSE))</f>
        <v>65.909090909090907</v>
      </c>
      <c r="R56" s="22" t="str">
        <f>IF(ISNA(VLOOKUP($C56,'Silverstar Canada Cup'!$A$17:$H$65,8,FALSE))=TRUE,"0",VLOOKUP($C56,'Silverstar Canada Cup'!$A$17:$H$65,8,FALSE))</f>
        <v>0</v>
      </c>
      <c r="S56" s="114" t="str">
        <f>IF(ISNA(VLOOKUP($C56,'Craigleith Groms'!$A$17:$H$63,8,FALSE))=TRUE,"0",VLOOKUP($C56,'Craigleith Groms'!$A$17:$H$63,8,FALSE))</f>
        <v>0</v>
      </c>
      <c r="T56" s="22">
        <f>IF(ISNA(VLOOKUP($C56,'Beaver Valley TT'!$A$17:$H$69,8,FALSE))=TRUE,"0",VLOOKUP($C56,'Beaver Valley TT'!$A$17:$H$69,8,FALSE))</f>
        <v>176.07223476297969</v>
      </c>
      <c r="U56" s="22" t="str">
        <f>IF(ISNA(VLOOKUP($C56,'Calgary Nor AM SS'!$A$17:$H$66,8,FALSE))=TRUE,"0",VLOOKUP($C56,'Calgary Nor AM SS'!$A$17:$H$66,8,FALSE))</f>
        <v>0</v>
      </c>
      <c r="V56" s="22" t="str">
        <f>IF(ISNA(VLOOKUP($C56,'Fortune Fz'!$A$17:$H$66,8,FALSE))=TRUE,"0",VLOOKUP($C56,'Fortune Fz'!$A$17:$H$66,8,FALSE))</f>
        <v>0</v>
      </c>
      <c r="W56" s="114" t="str">
        <f>IF(ISNA(VLOOKUP($C56,'GEORGIAN PEAKS Groms'!$A$17:$H$63,8,FALSE))=TRUE,"0",VLOOKUP($C56,'GEORGIAN PEAKS Groms'!$A$17:$H$63,8,FALSE))</f>
        <v>0</v>
      </c>
      <c r="X56" s="114" t="str">
        <f>IF(ISNA(VLOOKUP($C56,'Aspen Open SS'!$A$17:$H$63,8,FALSE))=TRUE,"0",VLOOKUP($C56,'Aspen Open SS'!$A$17:$H$63,8,FALSE))</f>
        <v>0</v>
      </c>
      <c r="Y56" s="114" t="str">
        <f>IF(ISNA(VLOOKUP($C56,'Aspen Open BA'!$A$17:$H$63,8,FALSE))=TRUE,"0",VLOOKUP($C56,'Aspen Open BA'!$A$17:$H$63,8,FALSE))</f>
        <v>0</v>
      </c>
    </row>
    <row r="57" spans="1:25" ht="13">
      <c r="A57" s="81" t="s">
        <v>94</v>
      </c>
      <c r="B57" s="81" t="s">
        <v>65</v>
      </c>
      <c r="C57" s="86" t="s">
        <v>118</v>
      </c>
      <c r="D57" s="81"/>
      <c r="E57" s="81">
        <f t="shared" si="12"/>
        <v>52</v>
      </c>
      <c r="F57" s="19">
        <f t="shared" si="9"/>
        <v>52</v>
      </c>
      <c r="G57" s="20">
        <f t="shared" si="10"/>
        <v>276.13636363636363</v>
      </c>
      <c r="H57" s="20">
        <f t="shared" si="11"/>
        <v>138.82618510158017</v>
      </c>
      <c r="I57" s="20">
        <f>LARGE(($L57:$Y57),3)</f>
        <v>87.500000000000014</v>
      </c>
      <c r="J57" s="19">
        <f t="shared" si="13"/>
        <v>502.46254873794379</v>
      </c>
      <c r="K57" s="21"/>
      <c r="L57" s="22" t="str">
        <f>IF(ISNA(VLOOKUP($C57,'Mt. Sima Canada Cup SS'!$A$17:$H$100,8,FALSE))=TRUE,"0",VLOOKUP($C57,'Mt. Sima Canada Cup SS'!$A$17:$H$100,8,FALSE))</f>
        <v>0</v>
      </c>
      <c r="M57" s="22" t="str">
        <f>IF(ISNA(VLOOKUP($C57,'Mt. Sima Canada Cup BA'!$A$17:$H$100,8,FALSE))=TRUE,"0",VLOOKUP($C57,'Mt. Sima Canada Cup BA'!$A$17:$H$100,8,FALSE))</f>
        <v>0</v>
      </c>
      <c r="N57" s="22" t="str">
        <f>IF(ISNA(VLOOKUP($C57,'Waterville Rev Tour NorAm Day 1'!$A$17:$H$100,8,FALSE))=TRUE,"0",VLOOKUP($C57,'Waterville Rev Tour NorAm Day 1'!$A$17:$H$100,8,FALSE))</f>
        <v>0</v>
      </c>
      <c r="O57" s="22" t="str">
        <f>IF(ISNA(VLOOKUP($C57,'Waterville Rev Tour NorAm Day 2'!$A$17:$H$100,8,FALSE))=TRUE,"0",VLOOKUP($C57,'Waterville Rev Tour NorAm Day 2'!$A$17:$H$100,8,FALSE))</f>
        <v>0</v>
      </c>
      <c r="P57" s="22">
        <f>IF(ISNA(VLOOKUP($C57,'MSLM TT DAY 1'!$A$17:$H$100,8,FALSE))=TRUE,"0",VLOOKUP($C57,'MSLM TT DAY 1'!$A$17:$H$100,8,FALSE))</f>
        <v>87.500000000000014</v>
      </c>
      <c r="Q57" s="22">
        <f>IF(ISNA(VLOOKUP($C57,'MSLM TT DAY 2'!$A$17:$H$100,8,FALSE))=TRUE,"0",VLOOKUP($C57,'MSLM TT DAY 2'!$A$17:$H$100,8,FALSE))</f>
        <v>276.13636363636363</v>
      </c>
      <c r="R57" s="22" t="str">
        <f>IF(ISNA(VLOOKUP($C57,'Silverstar Canada Cup'!$A$17:$H$65,8,FALSE))=TRUE,"0",VLOOKUP($C57,'Silverstar Canada Cup'!$A$17:$H$65,8,FALSE))</f>
        <v>0</v>
      </c>
      <c r="S57" s="114" t="str">
        <f>IF(ISNA(VLOOKUP($C57,'Craigleith Groms'!$A$17:$H$63,8,FALSE))=TRUE,"0",VLOOKUP($C57,'Craigleith Groms'!$A$17:$H$63,8,FALSE))</f>
        <v>0</v>
      </c>
      <c r="T57" s="22">
        <f>IF(ISNA(VLOOKUP($C57,'Beaver Valley TT'!$A$17:$H$69,8,FALSE))=TRUE,"0",VLOOKUP($C57,'Beaver Valley TT'!$A$17:$H$69,8,FALSE))</f>
        <v>138.82618510158017</v>
      </c>
      <c r="U57" s="22" t="str">
        <f>IF(ISNA(VLOOKUP($C57,'Calgary Nor AM SS'!$A$17:$H$66,8,FALSE))=TRUE,"0",VLOOKUP($C57,'Calgary Nor AM SS'!$A$17:$H$66,8,FALSE))</f>
        <v>0</v>
      </c>
      <c r="V57" s="22" t="str">
        <f>IF(ISNA(VLOOKUP($C57,'Fortune Fz'!$A$17:$H$66,8,FALSE))=TRUE,"0",VLOOKUP($C57,'Fortune Fz'!$A$17:$H$66,8,FALSE))</f>
        <v>0</v>
      </c>
      <c r="W57" s="114" t="str">
        <f>IF(ISNA(VLOOKUP($C57,'GEORGIAN PEAKS Groms'!$A$17:$H$63,8,FALSE))=TRUE,"0",VLOOKUP($C57,'GEORGIAN PEAKS Groms'!$A$17:$H$63,8,FALSE))</f>
        <v>0</v>
      </c>
      <c r="X57" s="114" t="str">
        <f>IF(ISNA(VLOOKUP($C57,'Aspen Open SS'!$A$17:$H$63,8,FALSE))=TRUE,"0",VLOOKUP($C57,'Aspen Open SS'!$A$17:$H$63,8,FALSE))</f>
        <v>0</v>
      </c>
      <c r="Y57" s="114" t="str">
        <f>IF(ISNA(VLOOKUP($C57,'Aspen Open BA'!$A$17:$H$63,8,FALSE))=TRUE,"0",VLOOKUP($C57,'Aspen Open BA'!$A$17:$H$63,8,FALSE))</f>
        <v>0</v>
      </c>
    </row>
    <row r="58" spans="1:25" ht="13">
      <c r="A58" s="81" t="s">
        <v>46</v>
      </c>
      <c r="B58" s="81" t="s">
        <v>65</v>
      </c>
      <c r="C58" s="86" t="s">
        <v>158</v>
      </c>
      <c r="D58" s="81"/>
      <c r="E58" s="81">
        <f t="shared" si="12"/>
        <v>53</v>
      </c>
      <c r="F58" s="19">
        <f t="shared" si="9"/>
        <v>53</v>
      </c>
      <c r="G58" s="20">
        <f t="shared" si="10"/>
        <v>461.62528216704288</v>
      </c>
      <c r="H58" s="137">
        <v>0</v>
      </c>
      <c r="I58" s="137">
        <v>0</v>
      </c>
      <c r="J58" s="19">
        <f t="shared" si="13"/>
        <v>461.62528216704288</v>
      </c>
      <c r="K58" s="21"/>
      <c r="L58" s="22" t="str">
        <f>IF(ISNA(VLOOKUP($C58,'Mt. Sima Canada Cup SS'!$A$17:$H$100,8,FALSE))=TRUE,"0",VLOOKUP($C58,'Mt. Sima Canada Cup SS'!$A$17:$H$100,8,FALSE))</f>
        <v>0</v>
      </c>
      <c r="M58" s="22" t="str">
        <f>IF(ISNA(VLOOKUP($C58,'Mt. Sima Canada Cup BA'!$A$17:$H$100,8,FALSE))=TRUE,"0",VLOOKUP($C58,'Mt. Sima Canada Cup BA'!$A$17:$H$100,8,FALSE))</f>
        <v>0</v>
      </c>
      <c r="N58" s="22" t="str">
        <f>IF(ISNA(VLOOKUP($C58,'Waterville Rev Tour NorAm Day 1'!$A$17:$H$100,8,FALSE))=TRUE,"0",VLOOKUP($C58,'Waterville Rev Tour NorAm Day 1'!$A$17:$H$100,8,FALSE))</f>
        <v>0</v>
      </c>
      <c r="O58" s="22" t="str">
        <f>IF(ISNA(VLOOKUP($C58,'Waterville Rev Tour NorAm Day 2'!$A$17:$H$100,8,FALSE))=TRUE,"0",VLOOKUP($C58,'Waterville Rev Tour NorAm Day 2'!$A$17:$H$100,8,FALSE))</f>
        <v>0</v>
      </c>
      <c r="P58" s="22" t="str">
        <f>IF(ISNA(VLOOKUP($C58,'MSLM TT DAY 1'!$A$17:$H$100,8,FALSE))=TRUE,"0",VLOOKUP($C58,'MSLM TT DAY 1'!$A$17:$H$100,8,FALSE))</f>
        <v>0</v>
      </c>
      <c r="Q58" s="22" t="str">
        <f>IF(ISNA(VLOOKUP($C58,'MSLM TT DAY 2'!$A$17:$H$100,8,FALSE))=TRUE,"0",VLOOKUP($C58,'MSLM TT DAY 2'!$A$17:$H$100,8,FALSE))</f>
        <v>0</v>
      </c>
      <c r="R58" s="22" t="str">
        <f>IF(ISNA(VLOOKUP($C58,'Silverstar Canada Cup'!$A$17:$H$65,8,FALSE))=TRUE,"0",VLOOKUP($C58,'Silverstar Canada Cup'!$A$17:$H$65,8,FALSE))</f>
        <v>0</v>
      </c>
      <c r="S58" s="114" t="str">
        <f>IF(ISNA(VLOOKUP($C58,'Craigleith Groms'!$A$17:$H$63,8,FALSE))=TRUE,"0",VLOOKUP($C58,'Craigleith Groms'!$A$17:$H$63,8,FALSE))</f>
        <v>0</v>
      </c>
      <c r="T58" s="22">
        <f>IF(ISNA(VLOOKUP($C58,'Beaver Valley TT'!$A$17:$H$69,8,FALSE))=TRUE,"0",VLOOKUP($C58,'Beaver Valley TT'!$A$17:$H$69,8,FALSE))</f>
        <v>461.62528216704288</v>
      </c>
      <c r="U58" s="22" t="str">
        <f>IF(ISNA(VLOOKUP($C58,'Calgary Nor AM SS'!$A$17:$H$66,8,FALSE))=TRUE,"0",VLOOKUP($C58,'Calgary Nor AM SS'!$A$17:$H$66,8,FALSE))</f>
        <v>0</v>
      </c>
      <c r="V58" s="22" t="str">
        <f>IF(ISNA(VLOOKUP($C58,'Fortune Fz'!$A$17:$H$66,8,FALSE))=TRUE,"0",VLOOKUP($C58,'Fortune Fz'!$A$17:$H$66,8,FALSE))</f>
        <v>0</v>
      </c>
      <c r="W58" s="114" t="str">
        <f>IF(ISNA(VLOOKUP($C58,'GEORGIAN PEAKS Groms'!$A$17:$H$63,8,FALSE))=TRUE,"0",VLOOKUP($C58,'GEORGIAN PEAKS Groms'!$A$17:$H$63,8,FALSE))</f>
        <v>0</v>
      </c>
      <c r="X58" s="114" t="str">
        <f>IF(ISNA(VLOOKUP($C58,'Aspen Open SS'!$A$17:$H$63,8,FALSE))=TRUE,"0",VLOOKUP($C58,'Aspen Open SS'!$A$17:$H$63,8,FALSE))</f>
        <v>0</v>
      </c>
      <c r="Y58" s="114" t="str">
        <f>IF(ISNA(VLOOKUP($C58,'Aspen Open BA'!$A$17:$H$63,8,FALSE))=TRUE,"0",VLOOKUP($C58,'Aspen Open BA'!$A$17:$H$63,8,FALSE))</f>
        <v>0</v>
      </c>
    </row>
    <row r="59" spans="1:25" ht="13">
      <c r="A59" s="81" t="s">
        <v>142</v>
      </c>
      <c r="B59" s="81" t="s">
        <v>74</v>
      </c>
      <c r="C59" s="86" t="s">
        <v>141</v>
      </c>
      <c r="D59" s="81"/>
      <c r="E59" s="81">
        <f t="shared" si="12"/>
        <v>54</v>
      </c>
      <c r="F59" s="19">
        <f t="shared" si="9"/>
        <v>54</v>
      </c>
      <c r="G59" s="20">
        <f t="shared" si="10"/>
        <v>200.90293453724607</v>
      </c>
      <c r="H59" s="20">
        <f t="shared" ref="H59:H66" si="15">LARGE(($L59:$Y59),2)</f>
        <v>100</v>
      </c>
      <c r="I59" s="20">
        <f>LARGE(($L59:$Y59),3)</f>
        <v>100</v>
      </c>
      <c r="J59" s="19">
        <f t="shared" si="13"/>
        <v>400.9029345372461</v>
      </c>
      <c r="K59" s="21"/>
      <c r="L59" s="22" t="str">
        <f>IF(ISNA(VLOOKUP($C59,'Mt. Sima Canada Cup SS'!$A$17:$H$100,8,FALSE))=TRUE,"0",VLOOKUP($C59,'Mt. Sima Canada Cup SS'!$A$17:$H$100,8,FALSE))</f>
        <v>0</v>
      </c>
      <c r="M59" s="22" t="str">
        <f>IF(ISNA(VLOOKUP($C59,'Mt. Sima Canada Cup BA'!$A$17:$H$100,8,FALSE))=TRUE,"0",VLOOKUP($C59,'Mt. Sima Canada Cup BA'!$A$17:$H$100,8,FALSE))</f>
        <v>0</v>
      </c>
      <c r="N59" s="22" t="str">
        <f>IF(ISNA(VLOOKUP($C59,'Waterville Rev Tour NorAm Day 1'!$A$17:$H$100,8,FALSE))=TRUE,"0",VLOOKUP($C59,'Waterville Rev Tour NorAm Day 1'!$A$17:$H$100,8,FALSE))</f>
        <v>0</v>
      </c>
      <c r="O59" s="22" t="str">
        <f>IF(ISNA(VLOOKUP($C59,'Waterville Rev Tour NorAm Day 2'!$A$17:$H$100,8,FALSE))=TRUE,"0",VLOOKUP($C59,'Waterville Rev Tour NorAm Day 2'!$A$17:$H$100,8,FALSE))</f>
        <v>0</v>
      </c>
      <c r="P59" s="22" t="str">
        <f>IF(ISNA(VLOOKUP($C59,'MSLM TT DAY 1'!$A$17:$H$100,8,FALSE))=TRUE,"0",VLOOKUP($C59,'MSLM TT DAY 1'!$A$17:$H$100,8,FALSE))</f>
        <v>0</v>
      </c>
      <c r="Q59" s="22" t="str">
        <f>IF(ISNA(VLOOKUP($C59,'MSLM TT DAY 2'!$A$17:$H$100,8,FALSE))=TRUE,"0",VLOOKUP($C59,'MSLM TT DAY 2'!$A$17:$H$100,8,FALSE))</f>
        <v>0</v>
      </c>
      <c r="R59" s="22" t="str">
        <f>IF(ISNA(VLOOKUP($C59,'Silverstar Canada Cup'!$A$17:$H$65,8,FALSE))=TRUE,"0",VLOOKUP($C59,'Silverstar Canada Cup'!$A$17:$H$65,8,FALSE))</f>
        <v>0</v>
      </c>
      <c r="S59" s="114">
        <f>IF(ISNA(VLOOKUP($C59,'Craigleith Groms'!$A$17:$H$63,8,FALSE))=TRUE,"0",VLOOKUP($C59,'Craigleith Groms'!$A$17:$H$63,8,FALSE))</f>
        <v>100</v>
      </c>
      <c r="T59" s="22">
        <f>IF(ISNA(VLOOKUP($C59,'Beaver Valley TT'!$A$17:$H$69,8,FALSE))=TRUE,"0",VLOOKUP($C59,'Beaver Valley TT'!$A$17:$H$69,8,FALSE))</f>
        <v>200.90293453724607</v>
      </c>
      <c r="U59" s="22" t="str">
        <f>IF(ISNA(VLOOKUP($C59,'Calgary Nor AM SS'!$A$17:$H$66,8,FALSE))=TRUE,"0",VLOOKUP($C59,'Calgary Nor AM SS'!$A$17:$H$66,8,FALSE))</f>
        <v>0</v>
      </c>
      <c r="V59" s="22" t="str">
        <f>IF(ISNA(VLOOKUP($C59,'Fortune Fz'!$A$17:$H$66,8,FALSE))=TRUE,"0",VLOOKUP($C59,'Fortune Fz'!$A$17:$H$66,8,FALSE))</f>
        <v>0</v>
      </c>
      <c r="W59" s="114">
        <f>IF(ISNA(VLOOKUP($C59,'GEORGIAN PEAKS Groms'!$A$17:$H$63,8,FALSE))=TRUE,"0",VLOOKUP($C59,'GEORGIAN PEAKS Groms'!$A$17:$H$63,8,FALSE))</f>
        <v>100</v>
      </c>
      <c r="X59" s="114" t="str">
        <f>IF(ISNA(VLOOKUP($C59,'Aspen Open SS'!$A$17:$H$63,8,FALSE))=TRUE,"0",VLOOKUP($C59,'Aspen Open SS'!$A$17:$H$63,8,FALSE))</f>
        <v>0</v>
      </c>
      <c r="Y59" s="114" t="str">
        <f>IF(ISNA(VLOOKUP($C59,'Aspen Open BA'!$A$17:$H$63,8,FALSE))=TRUE,"0",VLOOKUP($C59,'Aspen Open BA'!$A$17:$H$63,8,FALSE))</f>
        <v>0</v>
      </c>
    </row>
    <row r="60" spans="1:25" ht="13">
      <c r="A60" s="81" t="s">
        <v>80</v>
      </c>
      <c r="B60" s="81" t="s">
        <v>65</v>
      </c>
      <c r="C60" s="86" t="s">
        <v>119</v>
      </c>
      <c r="D60" s="81"/>
      <c r="E60" s="81">
        <f t="shared" si="12"/>
        <v>55</v>
      </c>
      <c r="F60" s="19">
        <f t="shared" si="9"/>
        <v>55</v>
      </c>
      <c r="G60" s="20">
        <f t="shared" si="10"/>
        <v>326.18510158013549</v>
      </c>
      <c r="H60" s="20">
        <f t="shared" si="15"/>
        <v>70.833333333333329</v>
      </c>
      <c r="I60" s="137">
        <v>0</v>
      </c>
      <c r="J60" s="19">
        <f t="shared" si="13"/>
        <v>397.01843491346881</v>
      </c>
      <c r="K60" s="21"/>
      <c r="L60" s="22" t="str">
        <f>IF(ISNA(VLOOKUP($C60,'Mt. Sima Canada Cup SS'!$A$17:$H$100,8,FALSE))=TRUE,"0",VLOOKUP($C60,'Mt. Sima Canada Cup SS'!$A$17:$H$100,8,FALSE))</f>
        <v>0</v>
      </c>
      <c r="M60" s="22" t="str">
        <f>IF(ISNA(VLOOKUP($C60,'Mt. Sima Canada Cup BA'!$A$17:$H$100,8,FALSE))=TRUE,"0",VLOOKUP($C60,'Mt. Sima Canada Cup BA'!$A$17:$H$100,8,FALSE))</f>
        <v>0</v>
      </c>
      <c r="N60" s="22" t="str">
        <f>IF(ISNA(VLOOKUP($C60,'Waterville Rev Tour NorAm Day 1'!$A$17:$H$100,8,FALSE))=TRUE,"0",VLOOKUP($C60,'Waterville Rev Tour NorAm Day 1'!$A$17:$H$100,8,FALSE))</f>
        <v>0</v>
      </c>
      <c r="O60" s="22" t="str">
        <f>IF(ISNA(VLOOKUP($C60,'Waterville Rev Tour NorAm Day 2'!$A$17:$H$100,8,FALSE))=TRUE,"0",VLOOKUP($C60,'Waterville Rev Tour NorAm Day 2'!$A$17:$H$100,8,FALSE))</f>
        <v>0</v>
      </c>
      <c r="P60" s="22">
        <f>IF(ISNA(VLOOKUP($C60,'MSLM TT DAY 1'!$A$17:$H$100,8,FALSE))=TRUE,"0",VLOOKUP($C60,'MSLM TT DAY 1'!$A$17:$H$100,8,FALSE))</f>
        <v>70.833333333333329</v>
      </c>
      <c r="Q60" s="22" t="str">
        <f>IF(ISNA(VLOOKUP($C60,'MSLM TT DAY 2'!$A$17:$H$100,8,FALSE))=TRUE,"0",VLOOKUP($C60,'MSLM TT DAY 2'!$A$17:$H$100,8,FALSE))</f>
        <v>0</v>
      </c>
      <c r="R60" s="22" t="str">
        <f>IF(ISNA(VLOOKUP($C60,'Silverstar Canada Cup'!$A$17:$H$65,8,FALSE))=TRUE,"0",VLOOKUP($C60,'Silverstar Canada Cup'!$A$17:$H$65,8,FALSE))</f>
        <v>0</v>
      </c>
      <c r="S60" s="114" t="str">
        <f>IF(ISNA(VLOOKUP($C60,'Craigleith Groms'!$A$17:$H$63,8,FALSE))=TRUE,"0",VLOOKUP($C60,'Craigleith Groms'!$A$17:$H$63,8,FALSE))</f>
        <v>0</v>
      </c>
      <c r="T60" s="22">
        <f>IF(ISNA(VLOOKUP($C60,'Beaver Valley TT'!$A$17:$H$69,8,FALSE))=TRUE,"0",VLOOKUP($C60,'Beaver Valley TT'!$A$17:$H$69,8,FALSE))</f>
        <v>326.18510158013549</v>
      </c>
      <c r="U60" s="22" t="str">
        <f>IF(ISNA(VLOOKUP($C60,'Calgary Nor AM SS'!$A$17:$H$66,8,FALSE))=TRUE,"0",VLOOKUP($C60,'Calgary Nor AM SS'!$A$17:$H$66,8,FALSE))</f>
        <v>0</v>
      </c>
      <c r="V60" s="22" t="str">
        <f>IF(ISNA(VLOOKUP($C60,'Fortune Fz'!$A$17:$H$66,8,FALSE))=TRUE,"0",VLOOKUP($C60,'Fortune Fz'!$A$17:$H$66,8,FALSE))</f>
        <v>0</v>
      </c>
      <c r="W60" s="114" t="str">
        <f>IF(ISNA(VLOOKUP($C60,'GEORGIAN PEAKS Groms'!$A$17:$H$63,8,FALSE))=TRUE,"0",VLOOKUP($C60,'GEORGIAN PEAKS Groms'!$A$17:$H$63,8,FALSE))</f>
        <v>0</v>
      </c>
      <c r="X60" s="114" t="str">
        <f>IF(ISNA(VLOOKUP($C60,'Aspen Open SS'!$A$17:$H$63,8,FALSE))=TRUE,"0",VLOOKUP($C60,'Aspen Open SS'!$A$17:$H$63,8,FALSE))</f>
        <v>0</v>
      </c>
      <c r="Y60" s="114" t="str">
        <f>IF(ISNA(VLOOKUP($C60,'Aspen Open BA'!$A$17:$H$63,8,FALSE))=TRUE,"0",VLOOKUP($C60,'Aspen Open BA'!$A$17:$H$63,8,FALSE))</f>
        <v>0</v>
      </c>
    </row>
    <row r="61" spans="1:25" ht="20" customHeight="1">
      <c r="A61" s="81" t="s">
        <v>48</v>
      </c>
      <c r="B61" s="81" t="s">
        <v>74</v>
      </c>
      <c r="C61" s="86" t="s">
        <v>104</v>
      </c>
      <c r="D61" s="81"/>
      <c r="E61" s="81">
        <f t="shared" si="12"/>
        <v>56</v>
      </c>
      <c r="F61" s="19">
        <f t="shared" si="9"/>
        <v>56</v>
      </c>
      <c r="G61" s="20">
        <f t="shared" si="10"/>
        <v>161.39954853273139</v>
      </c>
      <c r="H61" s="20">
        <f t="shared" si="15"/>
        <v>143.18181818181819</v>
      </c>
      <c r="I61" s="20">
        <f>LARGE(($L61:$Y61),3)</f>
        <v>65.625</v>
      </c>
      <c r="J61" s="19">
        <f t="shared" si="13"/>
        <v>370.20636671454957</v>
      </c>
      <c r="K61" s="21"/>
      <c r="L61" s="22" t="str">
        <f>IF(ISNA(VLOOKUP($C61,'Mt. Sima Canada Cup SS'!$A$17:$H$100,8,FALSE))=TRUE,"0",VLOOKUP($C61,'Mt. Sima Canada Cup SS'!$A$17:$H$100,8,FALSE))</f>
        <v>0</v>
      </c>
      <c r="M61" s="22" t="str">
        <f>IF(ISNA(VLOOKUP($C61,'Mt. Sima Canada Cup BA'!$A$17:$H$100,8,FALSE))=TRUE,"0",VLOOKUP($C61,'Mt. Sima Canada Cup BA'!$A$17:$H$100,8,FALSE))</f>
        <v>0</v>
      </c>
      <c r="N61" s="22" t="str">
        <f>IF(ISNA(VLOOKUP($C61,'Waterville Rev Tour NorAm Day 1'!$A$17:$H$100,8,FALSE))=TRUE,"0",VLOOKUP($C61,'Waterville Rev Tour NorAm Day 1'!$A$17:$H$100,8,FALSE))</f>
        <v>0</v>
      </c>
      <c r="O61" s="22" t="str">
        <f>IF(ISNA(VLOOKUP($C61,'Waterville Rev Tour NorAm Day 2'!$A$17:$H$100,8,FALSE))=TRUE,"0",VLOOKUP($C61,'Waterville Rev Tour NorAm Day 2'!$A$17:$H$100,8,FALSE))</f>
        <v>0</v>
      </c>
      <c r="P61" s="22">
        <f>IF(ISNA(VLOOKUP($C61,'MSLM TT DAY 1'!$A$17:$H$100,8,FALSE))=TRUE,"0",VLOOKUP($C61,'MSLM TT DAY 1'!$A$17:$H$100,8,FALSE))</f>
        <v>65.625</v>
      </c>
      <c r="Q61" s="22">
        <f>IF(ISNA(VLOOKUP($C61,'MSLM TT DAY 2'!$A$17:$H$100,8,FALSE))=TRUE,"0",VLOOKUP($C61,'MSLM TT DAY 2'!$A$17:$H$100,8,FALSE))</f>
        <v>143.18181818181819</v>
      </c>
      <c r="R61" s="22" t="str">
        <f>IF(ISNA(VLOOKUP($C61,'Silverstar Canada Cup'!$A$17:$H$65,8,FALSE))=TRUE,"0",VLOOKUP($C61,'Silverstar Canada Cup'!$A$17:$H$65,8,FALSE))</f>
        <v>0</v>
      </c>
      <c r="S61" s="114" t="str">
        <f>IF(ISNA(VLOOKUP($C61,'Craigleith Groms'!$A$17:$H$63,8,FALSE))=TRUE,"0",VLOOKUP($C61,'Craigleith Groms'!$A$17:$H$63,8,FALSE))</f>
        <v>0</v>
      </c>
      <c r="T61" s="22">
        <f>IF(ISNA(VLOOKUP($C61,'Beaver Valley TT'!$A$17:$H$69,8,FALSE))=TRUE,"0",VLOOKUP($C61,'Beaver Valley TT'!$A$17:$H$69,8,FALSE))</f>
        <v>161.39954853273139</v>
      </c>
      <c r="U61" s="22" t="str">
        <f>IF(ISNA(VLOOKUP($C61,'Calgary Nor AM SS'!$A$17:$H$66,8,FALSE))=TRUE,"0",VLOOKUP($C61,'Calgary Nor AM SS'!$A$17:$H$66,8,FALSE))</f>
        <v>0</v>
      </c>
      <c r="V61" s="22" t="str">
        <f>IF(ISNA(VLOOKUP($C61,'Fortune Fz'!$A$17:$H$66,8,FALSE))=TRUE,"0",VLOOKUP($C61,'Fortune Fz'!$A$17:$H$66,8,FALSE))</f>
        <v>0</v>
      </c>
      <c r="W61" s="114" t="str">
        <f>IF(ISNA(VLOOKUP($C61,'GEORGIAN PEAKS Groms'!$A$17:$H$63,8,FALSE))=TRUE,"0",VLOOKUP($C61,'GEORGIAN PEAKS Groms'!$A$17:$H$63,8,FALSE))</f>
        <v>0</v>
      </c>
      <c r="X61" s="114" t="str">
        <f>IF(ISNA(VLOOKUP($C61,'Aspen Open SS'!$A$17:$H$63,8,FALSE))=TRUE,"0",VLOOKUP($C61,'Aspen Open SS'!$A$17:$H$63,8,FALSE))</f>
        <v>0</v>
      </c>
      <c r="Y61" s="114" t="str">
        <f>IF(ISNA(VLOOKUP($C61,'Aspen Open BA'!$A$17:$H$63,8,FALSE))=TRUE,"0",VLOOKUP($C61,'Aspen Open BA'!$A$17:$H$63,8,FALSE))</f>
        <v>0</v>
      </c>
    </row>
    <row r="62" spans="1:25" ht="20" customHeight="1">
      <c r="A62" s="81" t="s">
        <v>142</v>
      </c>
      <c r="B62" s="81" t="s">
        <v>140</v>
      </c>
      <c r="C62" s="86" t="s">
        <v>143</v>
      </c>
      <c r="D62" s="81"/>
      <c r="E62" s="81">
        <f t="shared" si="12"/>
        <v>57</v>
      </c>
      <c r="F62" s="19">
        <f t="shared" si="9"/>
        <v>57</v>
      </c>
      <c r="G62" s="20">
        <f t="shared" si="10"/>
        <v>156.88487584650116</v>
      </c>
      <c r="H62" s="20">
        <f t="shared" si="15"/>
        <v>100</v>
      </c>
      <c r="I62" s="20">
        <f>LARGE(($L62:$Y62),3)</f>
        <v>100</v>
      </c>
      <c r="J62" s="19">
        <f t="shared" si="13"/>
        <v>356.88487584650113</v>
      </c>
      <c r="K62" s="21"/>
      <c r="L62" s="22" t="str">
        <f>IF(ISNA(VLOOKUP($C62,'Mt. Sima Canada Cup SS'!$A$17:$H$100,8,FALSE))=TRUE,"0",VLOOKUP($C62,'Mt. Sima Canada Cup SS'!$A$17:$H$100,8,FALSE))</f>
        <v>0</v>
      </c>
      <c r="M62" s="22" t="str">
        <f>IF(ISNA(VLOOKUP($C62,'Mt. Sima Canada Cup BA'!$A$17:$H$100,8,FALSE))=TRUE,"0",VLOOKUP($C62,'Mt. Sima Canada Cup BA'!$A$17:$H$100,8,FALSE))</f>
        <v>0</v>
      </c>
      <c r="N62" s="22" t="str">
        <f>IF(ISNA(VLOOKUP($C62,'Waterville Rev Tour NorAm Day 1'!$A$17:$H$100,8,FALSE))=TRUE,"0",VLOOKUP($C62,'Waterville Rev Tour NorAm Day 1'!$A$17:$H$100,8,FALSE))</f>
        <v>0</v>
      </c>
      <c r="O62" s="22" t="str">
        <f>IF(ISNA(VLOOKUP($C62,'Waterville Rev Tour NorAm Day 2'!$A$17:$H$100,8,FALSE))=TRUE,"0",VLOOKUP($C62,'Waterville Rev Tour NorAm Day 2'!$A$17:$H$100,8,FALSE))</f>
        <v>0</v>
      </c>
      <c r="P62" s="22" t="str">
        <f>IF(ISNA(VLOOKUP($C62,'MSLM TT DAY 1'!$A$17:$H$100,8,FALSE))=TRUE,"0",VLOOKUP($C62,'MSLM TT DAY 1'!$A$17:$H$100,8,FALSE))</f>
        <v>0</v>
      </c>
      <c r="Q62" s="22" t="str">
        <f>IF(ISNA(VLOOKUP($C62,'MSLM TT DAY 2'!$A$17:$H$100,8,FALSE))=TRUE,"0",VLOOKUP($C62,'MSLM TT DAY 2'!$A$17:$H$100,8,FALSE))</f>
        <v>0</v>
      </c>
      <c r="R62" s="22" t="str">
        <f>IF(ISNA(VLOOKUP($C62,'Silverstar Canada Cup'!$A$17:$H$65,8,FALSE))=TRUE,"0",VLOOKUP($C62,'Silverstar Canada Cup'!$A$17:$H$65,8,FALSE))</f>
        <v>0</v>
      </c>
      <c r="S62" s="114">
        <f>IF(ISNA(VLOOKUP($C62,'Craigleith Groms'!$A$17:$H$63,8,FALSE))=TRUE,"0",VLOOKUP($C62,'Craigleith Groms'!$A$17:$H$63,8,FALSE))</f>
        <v>100</v>
      </c>
      <c r="T62" s="22">
        <f>IF(ISNA(VLOOKUP($C62,'Beaver Valley TT'!$A$17:$H$69,8,FALSE))=TRUE,"0",VLOOKUP($C62,'Beaver Valley TT'!$A$17:$H$69,8,FALSE))</f>
        <v>156.88487584650116</v>
      </c>
      <c r="U62" s="22" t="str">
        <f>IF(ISNA(VLOOKUP($C62,'Calgary Nor AM SS'!$A$17:$H$66,8,FALSE))=TRUE,"0",VLOOKUP($C62,'Calgary Nor AM SS'!$A$17:$H$66,8,FALSE))</f>
        <v>0</v>
      </c>
      <c r="V62" s="22" t="str">
        <f>IF(ISNA(VLOOKUP($C62,'Fortune Fz'!$A$17:$H$66,8,FALSE))=TRUE,"0",VLOOKUP($C62,'Fortune Fz'!$A$17:$H$66,8,FALSE))</f>
        <v>0</v>
      </c>
      <c r="W62" s="114">
        <f>IF(ISNA(VLOOKUP($C62,'GEORGIAN PEAKS Groms'!$A$17:$H$63,8,FALSE))=TRUE,"0",VLOOKUP($C62,'GEORGIAN PEAKS Groms'!$A$17:$H$63,8,FALSE))</f>
        <v>100</v>
      </c>
      <c r="X62" s="114" t="str">
        <f>IF(ISNA(VLOOKUP($C62,'Aspen Open SS'!$A$17:$H$63,8,FALSE))=TRUE,"0",VLOOKUP($C62,'Aspen Open SS'!$A$17:$H$63,8,FALSE))</f>
        <v>0</v>
      </c>
      <c r="Y62" s="114" t="str">
        <f>IF(ISNA(VLOOKUP($C62,'Aspen Open BA'!$A$17:$H$63,8,FALSE))=TRUE,"0",VLOOKUP($C62,'Aspen Open BA'!$A$17:$H$63,8,FALSE))</f>
        <v>0</v>
      </c>
    </row>
    <row r="63" spans="1:25" ht="20" customHeight="1">
      <c r="A63" s="81" t="s">
        <v>142</v>
      </c>
      <c r="B63" s="81" t="s">
        <v>74</v>
      </c>
      <c r="C63" s="86" t="s">
        <v>166</v>
      </c>
      <c r="D63" s="81"/>
      <c r="E63" s="81">
        <f t="shared" si="12"/>
        <v>58</v>
      </c>
      <c r="F63" s="19">
        <f t="shared" si="9"/>
        <v>58</v>
      </c>
      <c r="G63" s="20">
        <f t="shared" si="10"/>
        <v>110.60948081264111</v>
      </c>
      <c r="H63" s="20">
        <f t="shared" si="15"/>
        <v>100</v>
      </c>
      <c r="I63" s="20">
        <f>LARGE(($L63:$Y63),3)</f>
        <v>100</v>
      </c>
      <c r="J63" s="19">
        <f t="shared" si="13"/>
        <v>310.6094808126411</v>
      </c>
      <c r="K63" s="21"/>
      <c r="L63" s="22" t="str">
        <f>IF(ISNA(VLOOKUP($C63,'Mt. Sima Canada Cup SS'!$A$17:$H$100,8,FALSE))=TRUE,"0",VLOOKUP($C63,'Mt. Sima Canada Cup SS'!$A$17:$H$100,8,FALSE))</f>
        <v>0</v>
      </c>
      <c r="M63" s="22" t="str">
        <f>IF(ISNA(VLOOKUP($C63,'Mt. Sima Canada Cup BA'!$A$17:$H$100,8,FALSE))=TRUE,"0",VLOOKUP($C63,'Mt. Sima Canada Cup BA'!$A$17:$H$100,8,FALSE))</f>
        <v>0</v>
      </c>
      <c r="N63" s="22" t="str">
        <f>IF(ISNA(VLOOKUP($C63,'Waterville Rev Tour NorAm Day 1'!$A$17:$H$100,8,FALSE))=TRUE,"0",VLOOKUP($C63,'Waterville Rev Tour NorAm Day 1'!$A$17:$H$100,8,FALSE))</f>
        <v>0</v>
      </c>
      <c r="O63" s="22" t="str">
        <f>IF(ISNA(VLOOKUP($C63,'Waterville Rev Tour NorAm Day 2'!$A$17:$H$100,8,FALSE))=TRUE,"0",VLOOKUP($C63,'Waterville Rev Tour NorAm Day 2'!$A$17:$H$100,8,FALSE))</f>
        <v>0</v>
      </c>
      <c r="P63" s="22" t="str">
        <f>IF(ISNA(VLOOKUP($C63,'MSLM TT DAY 1'!$A$17:$H$100,8,FALSE))=TRUE,"0",VLOOKUP($C63,'MSLM TT DAY 1'!$A$17:$H$100,8,FALSE))</f>
        <v>0</v>
      </c>
      <c r="Q63" s="22" t="str">
        <f>IF(ISNA(VLOOKUP($C63,'MSLM TT DAY 2'!$A$17:$H$100,8,FALSE))=TRUE,"0",VLOOKUP($C63,'MSLM TT DAY 2'!$A$17:$H$100,8,FALSE))</f>
        <v>0</v>
      </c>
      <c r="R63" s="22" t="str">
        <f>IF(ISNA(VLOOKUP($C63,'Silverstar Canada Cup'!$A$17:$H$65,8,FALSE))=TRUE,"0",VLOOKUP($C63,'Silverstar Canada Cup'!$A$17:$H$65,8,FALSE))</f>
        <v>0</v>
      </c>
      <c r="S63" s="114">
        <f>IF(ISNA(VLOOKUP($C63,'Craigleith Groms'!$A$17:$H$63,8,FALSE))=TRUE,"0",VLOOKUP($C63,'Craigleith Groms'!$A$17:$H$63,8,FALSE))</f>
        <v>100</v>
      </c>
      <c r="T63" s="22">
        <f>IF(ISNA(VLOOKUP($C63,'Beaver Valley TT'!$A$17:$H$69,8,FALSE))=TRUE,"0",VLOOKUP($C63,'Beaver Valley TT'!$A$17:$H$69,8,FALSE))</f>
        <v>110.60948081264111</v>
      </c>
      <c r="U63" s="22" t="str">
        <f>IF(ISNA(VLOOKUP($C63,'Calgary Nor AM SS'!$A$17:$H$66,8,FALSE))=TRUE,"0",VLOOKUP($C63,'Calgary Nor AM SS'!$A$17:$H$66,8,FALSE))</f>
        <v>0</v>
      </c>
      <c r="V63" s="22" t="str">
        <f>IF(ISNA(VLOOKUP($C63,'Fortune Fz'!$A$17:$H$66,8,FALSE))=TRUE,"0",VLOOKUP($C63,'Fortune Fz'!$A$17:$H$66,8,FALSE))</f>
        <v>0</v>
      </c>
      <c r="W63" s="114">
        <f>IF(ISNA(VLOOKUP($C63,'GEORGIAN PEAKS Groms'!$A$17:$H$63,8,FALSE))=TRUE,"0",VLOOKUP($C63,'GEORGIAN PEAKS Groms'!$A$17:$H$63,8,FALSE))</f>
        <v>100</v>
      </c>
      <c r="X63" s="114" t="str">
        <f>IF(ISNA(VLOOKUP($C63,'Aspen Open SS'!$A$17:$H$63,8,FALSE))=TRUE,"0",VLOOKUP($C63,'Aspen Open SS'!$A$17:$H$63,8,FALSE))</f>
        <v>0</v>
      </c>
      <c r="Y63" s="114" t="str">
        <f>IF(ISNA(VLOOKUP($C63,'Aspen Open BA'!$A$17:$H$63,8,FALSE))=TRUE,"0",VLOOKUP($C63,'Aspen Open BA'!$A$17:$H$63,8,FALSE))</f>
        <v>0</v>
      </c>
    </row>
    <row r="64" spans="1:25" ht="20" customHeight="1">
      <c r="A64" s="81" t="s">
        <v>94</v>
      </c>
      <c r="B64" s="81" t="s">
        <v>151</v>
      </c>
      <c r="C64" s="86" t="s">
        <v>160</v>
      </c>
      <c r="D64" s="81"/>
      <c r="E64" s="81">
        <f t="shared" si="12"/>
        <v>59</v>
      </c>
      <c r="F64" s="19">
        <f t="shared" si="9"/>
        <v>59</v>
      </c>
      <c r="G64" s="20">
        <f t="shared" si="10"/>
        <v>204.28893905191879</v>
      </c>
      <c r="H64" s="20">
        <f t="shared" si="15"/>
        <v>100</v>
      </c>
      <c r="I64" s="137">
        <v>0</v>
      </c>
      <c r="J64" s="19">
        <f t="shared" si="13"/>
        <v>304.28893905191876</v>
      </c>
      <c r="K64" s="21"/>
      <c r="L64" s="22" t="str">
        <f>IF(ISNA(VLOOKUP($C64,'Mt. Sima Canada Cup SS'!$A$17:$H$100,8,FALSE))=TRUE,"0",VLOOKUP($C64,'Mt. Sima Canada Cup SS'!$A$17:$H$100,8,FALSE))</f>
        <v>0</v>
      </c>
      <c r="M64" s="22" t="str">
        <f>IF(ISNA(VLOOKUP($C64,'Mt. Sima Canada Cup BA'!$A$17:$H$100,8,FALSE))=TRUE,"0",VLOOKUP($C64,'Mt. Sima Canada Cup BA'!$A$17:$H$100,8,FALSE))</f>
        <v>0</v>
      </c>
      <c r="N64" s="22" t="str">
        <f>IF(ISNA(VLOOKUP($C64,'Waterville Rev Tour NorAm Day 1'!$A$17:$H$100,8,FALSE))=TRUE,"0",VLOOKUP($C64,'Waterville Rev Tour NorAm Day 1'!$A$17:$H$100,8,FALSE))</f>
        <v>0</v>
      </c>
      <c r="O64" s="22" t="str">
        <f>IF(ISNA(VLOOKUP($C64,'Waterville Rev Tour NorAm Day 2'!$A$17:$H$100,8,FALSE))=TRUE,"0",VLOOKUP($C64,'Waterville Rev Tour NorAm Day 2'!$A$17:$H$100,8,FALSE))</f>
        <v>0</v>
      </c>
      <c r="P64" s="22" t="str">
        <f>IF(ISNA(VLOOKUP($C64,'MSLM TT DAY 1'!$A$17:$H$100,8,FALSE))=TRUE,"0",VLOOKUP($C64,'MSLM TT DAY 1'!$A$17:$H$100,8,FALSE))</f>
        <v>0</v>
      </c>
      <c r="Q64" s="22" t="str">
        <f>IF(ISNA(VLOOKUP($C64,'MSLM TT DAY 2'!$A$17:$H$100,8,FALSE))=TRUE,"0",VLOOKUP($C64,'MSLM TT DAY 2'!$A$17:$H$100,8,FALSE))</f>
        <v>0</v>
      </c>
      <c r="R64" s="22" t="str">
        <f>IF(ISNA(VLOOKUP($C64,'Silverstar Canada Cup'!$A$17:$H$65,8,FALSE))=TRUE,"0",VLOOKUP($C64,'Silverstar Canada Cup'!$A$17:$H$65,8,FALSE))</f>
        <v>0</v>
      </c>
      <c r="S64" s="114" t="str">
        <f>IF(ISNA(VLOOKUP($C64,'Craigleith Groms'!$A$17:$H$63,8,FALSE))=TRUE,"0",VLOOKUP($C64,'Craigleith Groms'!$A$17:$H$63,8,FALSE))</f>
        <v>0</v>
      </c>
      <c r="T64" s="22">
        <f>IF(ISNA(VLOOKUP($C64,'Beaver Valley TT'!$A$17:$H$69,8,FALSE))=TRUE,"0",VLOOKUP($C64,'Beaver Valley TT'!$A$17:$H$69,8,FALSE))</f>
        <v>204.28893905191879</v>
      </c>
      <c r="U64" s="22" t="str">
        <f>IF(ISNA(VLOOKUP($C64,'Calgary Nor AM SS'!$A$17:$H$66,8,FALSE))=TRUE,"0",VLOOKUP($C64,'Calgary Nor AM SS'!$A$17:$H$66,8,FALSE))</f>
        <v>0</v>
      </c>
      <c r="V64" s="22" t="str">
        <f>IF(ISNA(VLOOKUP($C64,'Fortune Fz'!$A$17:$H$66,8,FALSE))=TRUE,"0",VLOOKUP($C64,'Fortune Fz'!$A$17:$H$66,8,FALSE))</f>
        <v>0</v>
      </c>
      <c r="W64" s="114">
        <f>IF(ISNA(VLOOKUP($C64,'GEORGIAN PEAKS Groms'!$A$17:$H$63,8,FALSE))=TRUE,"0",VLOOKUP($C64,'GEORGIAN PEAKS Groms'!$A$17:$H$63,8,FALSE))</f>
        <v>100</v>
      </c>
      <c r="X64" s="114" t="str">
        <f>IF(ISNA(VLOOKUP($C64,'Aspen Open SS'!$A$17:$H$63,8,FALSE))=TRUE,"0",VLOOKUP($C64,'Aspen Open SS'!$A$17:$H$63,8,FALSE))</f>
        <v>0</v>
      </c>
      <c r="Y64" s="114" t="str">
        <f>IF(ISNA(VLOOKUP($C64,'Aspen Open BA'!$A$17:$H$63,8,FALSE))=TRUE,"0",VLOOKUP($C64,'Aspen Open BA'!$A$17:$H$63,8,FALSE))</f>
        <v>0</v>
      </c>
    </row>
    <row r="65" spans="1:25" ht="20" customHeight="1">
      <c r="A65" s="81" t="s">
        <v>142</v>
      </c>
      <c r="B65" s="81" t="s">
        <v>74</v>
      </c>
      <c r="C65" s="86" t="s">
        <v>167</v>
      </c>
      <c r="D65" s="81"/>
      <c r="E65" s="81">
        <f t="shared" si="12"/>
        <v>60</v>
      </c>
      <c r="F65" s="19">
        <f t="shared" si="9"/>
        <v>60</v>
      </c>
      <c r="G65" s="20">
        <f t="shared" si="10"/>
        <v>100</v>
      </c>
      <c r="H65" s="20">
        <f t="shared" si="15"/>
        <v>100</v>
      </c>
      <c r="I65" s="20">
        <f>LARGE(($L65:$Y65),3)</f>
        <v>82.39277652370204</v>
      </c>
      <c r="J65" s="19">
        <f t="shared" si="13"/>
        <v>282.39277652370203</v>
      </c>
      <c r="K65" s="21"/>
      <c r="L65" s="22" t="str">
        <f>IF(ISNA(VLOOKUP($C65,'Mt. Sima Canada Cup SS'!$A$17:$H$100,8,FALSE))=TRUE,"0",VLOOKUP($C65,'Mt. Sima Canada Cup SS'!$A$17:$H$100,8,FALSE))</f>
        <v>0</v>
      </c>
      <c r="M65" s="22" t="str">
        <f>IF(ISNA(VLOOKUP($C65,'Mt. Sima Canada Cup BA'!$A$17:$H$100,8,FALSE))=TRUE,"0",VLOOKUP($C65,'Mt. Sima Canada Cup BA'!$A$17:$H$100,8,FALSE))</f>
        <v>0</v>
      </c>
      <c r="N65" s="22" t="str">
        <f>IF(ISNA(VLOOKUP($C65,'Waterville Rev Tour NorAm Day 1'!$A$17:$H$100,8,FALSE))=TRUE,"0",VLOOKUP($C65,'Waterville Rev Tour NorAm Day 1'!$A$17:$H$100,8,FALSE))</f>
        <v>0</v>
      </c>
      <c r="O65" s="22" t="str">
        <f>IF(ISNA(VLOOKUP($C65,'Waterville Rev Tour NorAm Day 2'!$A$17:$H$100,8,FALSE))=TRUE,"0",VLOOKUP($C65,'Waterville Rev Tour NorAm Day 2'!$A$17:$H$100,8,FALSE))</f>
        <v>0</v>
      </c>
      <c r="P65" s="22" t="str">
        <f>IF(ISNA(VLOOKUP($C65,'MSLM TT DAY 1'!$A$17:$H$100,8,FALSE))=TRUE,"0",VLOOKUP($C65,'MSLM TT DAY 1'!$A$17:$H$100,8,FALSE))</f>
        <v>0</v>
      </c>
      <c r="Q65" s="22" t="str">
        <f>IF(ISNA(VLOOKUP($C65,'MSLM TT DAY 2'!$A$17:$H$100,8,FALSE))=TRUE,"0",VLOOKUP($C65,'MSLM TT DAY 2'!$A$17:$H$100,8,FALSE))</f>
        <v>0</v>
      </c>
      <c r="R65" s="22" t="str">
        <f>IF(ISNA(VLOOKUP($C65,'Silverstar Canada Cup'!$A$17:$H$65,8,FALSE))=TRUE,"0",VLOOKUP($C65,'Silverstar Canada Cup'!$A$17:$H$65,8,FALSE))</f>
        <v>0</v>
      </c>
      <c r="S65" s="114">
        <f>IF(ISNA(VLOOKUP($C65,'Craigleith Groms'!$A$17:$H$63,8,FALSE))=TRUE,"0",VLOOKUP($C65,'Craigleith Groms'!$A$17:$H$63,8,FALSE))</f>
        <v>100</v>
      </c>
      <c r="T65" s="22">
        <f>IF(ISNA(VLOOKUP($C65,'Beaver Valley TT'!$A$17:$H$69,8,FALSE))=TRUE,"0",VLOOKUP($C65,'Beaver Valley TT'!$A$17:$H$69,8,FALSE))</f>
        <v>82.39277652370204</v>
      </c>
      <c r="U65" s="22" t="str">
        <f>IF(ISNA(VLOOKUP($C65,'Calgary Nor AM SS'!$A$17:$H$66,8,FALSE))=TRUE,"0",VLOOKUP($C65,'Calgary Nor AM SS'!$A$17:$H$66,8,FALSE))</f>
        <v>0</v>
      </c>
      <c r="V65" s="22" t="str">
        <f>IF(ISNA(VLOOKUP($C65,'Fortune Fz'!$A$17:$H$66,8,FALSE))=TRUE,"0",VLOOKUP($C65,'Fortune Fz'!$A$17:$H$66,8,FALSE))</f>
        <v>0</v>
      </c>
      <c r="W65" s="114">
        <f>IF(ISNA(VLOOKUP($C65,'GEORGIAN PEAKS Groms'!$A$17:$H$63,8,FALSE))=TRUE,"0",VLOOKUP($C65,'GEORGIAN PEAKS Groms'!$A$17:$H$63,8,FALSE))</f>
        <v>100</v>
      </c>
      <c r="X65" s="114" t="str">
        <f>IF(ISNA(VLOOKUP($C65,'Aspen Open SS'!$A$17:$H$63,8,FALSE))=TRUE,"0",VLOOKUP($C65,'Aspen Open SS'!$A$17:$H$63,8,FALSE))</f>
        <v>0</v>
      </c>
      <c r="Y65" s="114" t="str">
        <f>IF(ISNA(VLOOKUP($C65,'Aspen Open BA'!$A$17:$H$63,8,FALSE))=TRUE,"0",VLOOKUP($C65,'Aspen Open BA'!$A$17:$H$63,8,FALSE))</f>
        <v>0</v>
      </c>
    </row>
    <row r="66" spans="1:25" ht="20" customHeight="1">
      <c r="A66" s="81" t="s">
        <v>48</v>
      </c>
      <c r="B66" s="81" t="s">
        <v>47</v>
      </c>
      <c r="C66" s="86" t="s">
        <v>100</v>
      </c>
      <c r="D66" s="81"/>
      <c r="E66" s="81">
        <f t="shared" si="12"/>
        <v>61</v>
      </c>
      <c r="F66" s="19">
        <f t="shared" si="9"/>
        <v>61</v>
      </c>
      <c r="G66" s="20">
        <f t="shared" si="10"/>
        <v>181.81818181818181</v>
      </c>
      <c r="H66" s="20">
        <f t="shared" si="15"/>
        <v>94.791666666666657</v>
      </c>
      <c r="I66" s="137">
        <v>0</v>
      </c>
      <c r="J66" s="19">
        <f t="shared" si="13"/>
        <v>276.6098484848485</v>
      </c>
      <c r="K66" s="21"/>
      <c r="L66" s="22" t="str">
        <f>IF(ISNA(VLOOKUP($C66,'Mt. Sima Canada Cup SS'!$A$17:$H$100,8,FALSE))=TRUE,"0",VLOOKUP($C66,'Mt. Sima Canada Cup SS'!$A$17:$H$100,8,FALSE))</f>
        <v>0</v>
      </c>
      <c r="M66" s="22" t="str">
        <f>IF(ISNA(VLOOKUP($C66,'Mt. Sima Canada Cup BA'!$A$17:$H$100,8,FALSE))=TRUE,"0",VLOOKUP($C66,'Mt. Sima Canada Cup BA'!$A$17:$H$100,8,FALSE))</f>
        <v>0</v>
      </c>
      <c r="N66" s="22" t="str">
        <f>IF(ISNA(VLOOKUP($C66,'Waterville Rev Tour NorAm Day 1'!$A$17:$H$100,8,FALSE))=TRUE,"0",VLOOKUP($C66,'Waterville Rev Tour NorAm Day 1'!$A$17:$H$100,8,FALSE))</f>
        <v>0</v>
      </c>
      <c r="O66" s="22" t="str">
        <f>IF(ISNA(VLOOKUP($C66,'Waterville Rev Tour NorAm Day 2'!$A$17:$H$100,8,FALSE))=TRUE,"0",VLOOKUP($C66,'Waterville Rev Tour NorAm Day 2'!$A$17:$H$100,8,FALSE))</f>
        <v>0</v>
      </c>
      <c r="P66" s="22">
        <f>IF(ISNA(VLOOKUP($C66,'MSLM TT DAY 1'!$A$17:$H$100,8,FALSE))=TRUE,"0",VLOOKUP($C66,'MSLM TT DAY 1'!$A$17:$H$100,8,FALSE))</f>
        <v>94.791666666666657</v>
      </c>
      <c r="Q66" s="22">
        <f>IF(ISNA(VLOOKUP($C66,'MSLM TT DAY 2'!$A$17:$H$100,8,FALSE))=TRUE,"0",VLOOKUP($C66,'MSLM TT DAY 2'!$A$17:$H$100,8,FALSE))</f>
        <v>181.81818181818181</v>
      </c>
      <c r="R66" s="22" t="str">
        <f>IF(ISNA(VLOOKUP($C66,'Silverstar Canada Cup'!$A$17:$H$65,8,FALSE))=TRUE,"0",VLOOKUP($C66,'Silverstar Canada Cup'!$A$17:$H$65,8,FALSE))</f>
        <v>0</v>
      </c>
      <c r="S66" s="114" t="str">
        <f>IF(ISNA(VLOOKUP($C66,'Craigleith Groms'!$A$17:$H$63,8,FALSE))=TRUE,"0",VLOOKUP($C66,'Craigleith Groms'!$A$17:$H$63,8,FALSE))</f>
        <v>0</v>
      </c>
      <c r="T66" s="22" t="str">
        <f>IF(ISNA(VLOOKUP($C66,'Beaver Valley TT'!$A$17:$H$69,8,FALSE))=TRUE,"0",VLOOKUP($C66,'Beaver Valley TT'!$A$17:$H$69,8,FALSE))</f>
        <v>0</v>
      </c>
      <c r="U66" s="22" t="str">
        <f>IF(ISNA(VLOOKUP($C66,'Calgary Nor AM SS'!$A$17:$H$66,8,FALSE))=TRUE,"0",VLOOKUP($C66,'Calgary Nor AM SS'!$A$17:$H$66,8,FALSE))</f>
        <v>0</v>
      </c>
      <c r="V66" s="22" t="str">
        <f>IF(ISNA(VLOOKUP($C66,'Fortune Fz'!$A$17:$H$66,8,FALSE))=TRUE,"0",VLOOKUP($C66,'Fortune Fz'!$A$17:$H$66,8,FALSE))</f>
        <v>0</v>
      </c>
      <c r="W66" s="114" t="str">
        <f>IF(ISNA(VLOOKUP($C66,'GEORGIAN PEAKS Groms'!$A$17:$H$63,8,FALSE))=TRUE,"0",VLOOKUP($C66,'GEORGIAN PEAKS Groms'!$A$17:$H$63,8,FALSE))</f>
        <v>0</v>
      </c>
      <c r="X66" s="114" t="str">
        <f>IF(ISNA(VLOOKUP($C66,'Aspen Open SS'!$A$17:$H$63,8,FALSE))=TRUE,"0",VLOOKUP($C66,'Aspen Open SS'!$A$17:$H$63,8,FALSE))</f>
        <v>0</v>
      </c>
      <c r="Y66" s="114" t="str">
        <f>IF(ISNA(VLOOKUP($C66,'Aspen Open BA'!$A$17:$H$63,8,FALSE))=TRUE,"0",VLOOKUP($C66,'Aspen Open BA'!$A$17:$H$63,8,FALSE))</f>
        <v>0</v>
      </c>
    </row>
    <row r="67" spans="1:25" ht="20" customHeight="1">
      <c r="A67" s="81" t="s">
        <v>46</v>
      </c>
      <c r="B67" s="81" t="s">
        <v>64</v>
      </c>
      <c r="C67" s="86" t="s">
        <v>159</v>
      </c>
      <c r="D67" s="81"/>
      <c r="E67" s="81">
        <f t="shared" si="12"/>
        <v>62</v>
      </c>
      <c r="F67" s="19">
        <f t="shared" si="9"/>
        <v>62</v>
      </c>
      <c r="G67" s="20">
        <f t="shared" si="10"/>
        <v>208.80361173814899</v>
      </c>
      <c r="H67" s="137">
        <v>0</v>
      </c>
      <c r="I67" s="137">
        <v>0</v>
      </c>
      <c r="J67" s="19">
        <f t="shared" si="13"/>
        <v>208.80361173814899</v>
      </c>
      <c r="K67" s="21"/>
      <c r="L67" s="22" t="str">
        <f>IF(ISNA(VLOOKUP($C67,'Mt. Sima Canada Cup SS'!$A$17:$H$100,8,FALSE))=TRUE,"0",VLOOKUP($C67,'Mt. Sima Canada Cup SS'!$A$17:$H$100,8,FALSE))</f>
        <v>0</v>
      </c>
      <c r="M67" s="22" t="str">
        <f>IF(ISNA(VLOOKUP($C67,'Mt. Sima Canada Cup BA'!$A$17:$H$100,8,FALSE))=TRUE,"0",VLOOKUP($C67,'Mt. Sima Canada Cup BA'!$A$17:$H$100,8,FALSE))</f>
        <v>0</v>
      </c>
      <c r="N67" s="22" t="str">
        <f>IF(ISNA(VLOOKUP($C67,'Waterville Rev Tour NorAm Day 1'!$A$17:$H$100,8,FALSE))=TRUE,"0",VLOOKUP($C67,'Waterville Rev Tour NorAm Day 1'!$A$17:$H$100,8,FALSE))</f>
        <v>0</v>
      </c>
      <c r="O67" s="22" t="str">
        <f>IF(ISNA(VLOOKUP($C67,'Waterville Rev Tour NorAm Day 2'!$A$17:$H$100,8,FALSE))=TRUE,"0",VLOOKUP($C67,'Waterville Rev Tour NorAm Day 2'!$A$17:$H$100,8,FALSE))</f>
        <v>0</v>
      </c>
      <c r="P67" s="22" t="str">
        <f>IF(ISNA(VLOOKUP($C67,'MSLM TT DAY 1'!$A$17:$H$100,8,FALSE))=TRUE,"0",VLOOKUP($C67,'MSLM TT DAY 1'!$A$17:$H$100,8,FALSE))</f>
        <v>0</v>
      </c>
      <c r="Q67" s="22" t="str">
        <f>IF(ISNA(VLOOKUP($C67,'MSLM TT DAY 2'!$A$17:$H$100,8,FALSE))=TRUE,"0",VLOOKUP($C67,'MSLM TT DAY 2'!$A$17:$H$100,8,FALSE))</f>
        <v>0</v>
      </c>
      <c r="R67" s="22" t="str">
        <f>IF(ISNA(VLOOKUP($C67,'Silverstar Canada Cup'!$A$17:$H$65,8,FALSE))=TRUE,"0",VLOOKUP($C67,'Silverstar Canada Cup'!$A$17:$H$65,8,FALSE))</f>
        <v>0</v>
      </c>
      <c r="S67" s="114" t="str">
        <f>IF(ISNA(VLOOKUP($C67,'Craigleith Groms'!$A$17:$H$63,8,FALSE))=TRUE,"0",VLOOKUP($C67,'Craigleith Groms'!$A$17:$H$63,8,FALSE))</f>
        <v>0</v>
      </c>
      <c r="T67" s="22">
        <f>IF(ISNA(VLOOKUP($C67,'Beaver Valley TT'!$A$17:$H$69,8,FALSE))=TRUE,"0",VLOOKUP($C67,'Beaver Valley TT'!$A$17:$H$69,8,FALSE))</f>
        <v>208.80361173814899</v>
      </c>
      <c r="U67" s="22" t="str">
        <f>IF(ISNA(VLOOKUP($C67,'Calgary Nor AM SS'!$A$17:$H$66,8,FALSE))=TRUE,"0",VLOOKUP($C67,'Calgary Nor AM SS'!$A$17:$H$66,8,FALSE))</f>
        <v>0</v>
      </c>
      <c r="V67" s="22" t="str">
        <f>IF(ISNA(VLOOKUP($C67,'Fortune Fz'!$A$17:$H$66,8,FALSE))=TRUE,"0",VLOOKUP($C67,'Fortune Fz'!$A$17:$H$66,8,FALSE))</f>
        <v>0</v>
      </c>
      <c r="W67" s="114" t="str">
        <f>IF(ISNA(VLOOKUP($C67,'GEORGIAN PEAKS Groms'!$A$17:$H$63,8,FALSE))=TRUE,"0",VLOOKUP($C67,'GEORGIAN PEAKS Groms'!$A$17:$H$63,8,FALSE))</f>
        <v>0</v>
      </c>
      <c r="X67" s="114" t="str">
        <f>IF(ISNA(VLOOKUP($C67,'Aspen Open SS'!$A$17:$H$63,8,FALSE))=TRUE,"0",VLOOKUP($C67,'Aspen Open SS'!$A$17:$H$63,8,FALSE))</f>
        <v>0</v>
      </c>
      <c r="Y67" s="114" t="str">
        <f>IF(ISNA(VLOOKUP($C67,'Aspen Open BA'!$A$17:$H$63,8,FALSE))=TRUE,"0",VLOOKUP($C67,'Aspen Open BA'!$A$17:$H$63,8,FALSE))</f>
        <v>0</v>
      </c>
    </row>
    <row r="68" spans="1:25" ht="20" customHeight="1">
      <c r="A68" s="81" t="s">
        <v>147</v>
      </c>
      <c r="B68" s="81" t="s">
        <v>75</v>
      </c>
      <c r="C68" s="86" t="s">
        <v>146</v>
      </c>
      <c r="D68" s="81"/>
      <c r="E68" s="81">
        <f t="shared" si="12"/>
        <v>63</v>
      </c>
      <c r="F68" s="19">
        <f t="shared" si="9"/>
        <v>63</v>
      </c>
      <c r="G68" s="20">
        <f t="shared" si="10"/>
        <v>102.70880361173815</v>
      </c>
      <c r="H68" s="20">
        <f t="shared" ref="H68:H76" si="16">LARGE(($L68:$Y68),2)</f>
        <v>100</v>
      </c>
      <c r="I68" s="137">
        <v>0</v>
      </c>
      <c r="J68" s="19">
        <f t="shared" si="13"/>
        <v>202.70880361173815</v>
      </c>
      <c r="K68" s="21"/>
      <c r="L68" s="22" t="str">
        <f>IF(ISNA(VLOOKUP($C68,'Mt. Sima Canada Cup SS'!$A$17:$H$100,8,FALSE))=TRUE,"0",VLOOKUP($C68,'Mt. Sima Canada Cup SS'!$A$17:$H$100,8,FALSE))</f>
        <v>0</v>
      </c>
      <c r="M68" s="22" t="str">
        <f>IF(ISNA(VLOOKUP($C68,'Mt. Sima Canada Cup BA'!$A$17:$H$100,8,FALSE))=TRUE,"0",VLOOKUP($C68,'Mt. Sima Canada Cup BA'!$A$17:$H$100,8,FALSE))</f>
        <v>0</v>
      </c>
      <c r="N68" s="22" t="str">
        <f>IF(ISNA(VLOOKUP($C68,'Waterville Rev Tour NorAm Day 1'!$A$17:$H$100,8,FALSE))=TRUE,"0",VLOOKUP($C68,'Waterville Rev Tour NorAm Day 1'!$A$17:$H$100,8,FALSE))</f>
        <v>0</v>
      </c>
      <c r="O68" s="22" t="str">
        <f>IF(ISNA(VLOOKUP($C68,'Waterville Rev Tour NorAm Day 2'!$A$17:$H$100,8,FALSE))=TRUE,"0",VLOOKUP($C68,'Waterville Rev Tour NorAm Day 2'!$A$17:$H$100,8,FALSE))</f>
        <v>0</v>
      </c>
      <c r="P68" s="22" t="str">
        <f>IF(ISNA(VLOOKUP($C68,'MSLM TT DAY 1'!$A$17:$H$100,8,FALSE))=TRUE,"0",VLOOKUP($C68,'MSLM TT DAY 1'!$A$17:$H$100,8,FALSE))</f>
        <v>0</v>
      </c>
      <c r="Q68" s="22" t="str">
        <f>IF(ISNA(VLOOKUP($C68,'MSLM TT DAY 2'!$A$17:$H$100,8,FALSE))=TRUE,"0",VLOOKUP($C68,'MSLM TT DAY 2'!$A$17:$H$100,8,FALSE))</f>
        <v>0</v>
      </c>
      <c r="R68" s="22" t="str">
        <f>IF(ISNA(VLOOKUP($C68,'Silverstar Canada Cup'!$A$17:$H$65,8,FALSE))=TRUE,"0",VLOOKUP($C68,'Silverstar Canada Cup'!$A$17:$H$65,8,FALSE))</f>
        <v>0</v>
      </c>
      <c r="S68" s="114">
        <f>IF(ISNA(VLOOKUP($C68,'Craigleith Groms'!$A$17:$H$63,8,FALSE))=TRUE,"0",VLOOKUP($C68,'Craigleith Groms'!$A$17:$H$63,8,FALSE))</f>
        <v>100</v>
      </c>
      <c r="T68" s="22">
        <f>IF(ISNA(VLOOKUP($C68,'Beaver Valley TT'!$A$17:$H$69,8,FALSE))=TRUE,"0",VLOOKUP($C68,'Beaver Valley TT'!$A$17:$H$69,8,FALSE))</f>
        <v>102.70880361173815</v>
      </c>
      <c r="U68" s="22" t="str">
        <f>IF(ISNA(VLOOKUP($C68,'Calgary Nor AM SS'!$A$17:$H$66,8,FALSE))=TRUE,"0",VLOOKUP($C68,'Calgary Nor AM SS'!$A$17:$H$66,8,FALSE))</f>
        <v>0</v>
      </c>
      <c r="V68" s="22" t="str">
        <f>IF(ISNA(VLOOKUP($C68,'Fortune Fz'!$A$17:$H$66,8,FALSE))=TRUE,"0",VLOOKUP($C68,'Fortune Fz'!$A$17:$H$66,8,FALSE))</f>
        <v>0</v>
      </c>
      <c r="W68" s="114" t="str">
        <f>IF(ISNA(VLOOKUP($C68,'GEORGIAN PEAKS Groms'!$A$17:$H$63,8,FALSE))=TRUE,"0",VLOOKUP($C68,'GEORGIAN PEAKS Groms'!$A$17:$H$63,8,FALSE))</f>
        <v>0</v>
      </c>
      <c r="X68" s="114" t="str">
        <f>IF(ISNA(VLOOKUP($C68,'Aspen Open SS'!$A$17:$H$63,8,FALSE))=TRUE,"0",VLOOKUP($C68,'Aspen Open SS'!$A$17:$H$63,8,FALSE))</f>
        <v>0</v>
      </c>
      <c r="Y68" s="114" t="str">
        <f>IF(ISNA(VLOOKUP($C68,'Aspen Open BA'!$A$17:$H$63,8,FALSE))=TRUE,"0",VLOOKUP($C68,'Aspen Open BA'!$A$17:$H$63,8,FALSE))</f>
        <v>0</v>
      </c>
    </row>
    <row r="69" spans="1:25" ht="20" customHeight="1">
      <c r="A69" s="81" t="s">
        <v>138</v>
      </c>
      <c r="B69" s="81" t="s">
        <v>137</v>
      </c>
      <c r="C69" s="86" t="s">
        <v>136</v>
      </c>
      <c r="D69" s="81"/>
      <c r="E69" s="81">
        <f t="shared" si="12"/>
        <v>64</v>
      </c>
      <c r="F69" s="19">
        <f t="shared" si="9"/>
        <v>64</v>
      </c>
      <c r="G69" s="20">
        <f t="shared" si="10"/>
        <v>100</v>
      </c>
      <c r="H69" s="20">
        <f t="shared" si="16"/>
        <v>100</v>
      </c>
      <c r="I69" s="137">
        <v>0</v>
      </c>
      <c r="J69" s="19">
        <f t="shared" si="13"/>
        <v>200</v>
      </c>
      <c r="K69" s="21"/>
      <c r="L69" s="22" t="str">
        <f>IF(ISNA(VLOOKUP($C69,'Mt. Sima Canada Cup SS'!$A$17:$H$100,8,FALSE))=TRUE,"0",VLOOKUP($C69,'Mt. Sima Canada Cup SS'!$A$17:$H$100,8,FALSE))</f>
        <v>0</v>
      </c>
      <c r="M69" s="22" t="str">
        <f>IF(ISNA(VLOOKUP($C69,'Mt. Sima Canada Cup BA'!$A$17:$H$100,8,FALSE))=TRUE,"0",VLOOKUP($C69,'Mt. Sima Canada Cup BA'!$A$17:$H$100,8,FALSE))</f>
        <v>0</v>
      </c>
      <c r="N69" s="22" t="str">
        <f>IF(ISNA(VLOOKUP($C69,'Waterville Rev Tour NorAm Day 1'!$A$17:$H$100,8,FALSE))=TRUE,"0",VLOOKUP($C69,'Waterville Rev Tour NorAm Day 1'!$A$17:$H$100,8,FALSE))</f>
        <v>0</v>
      </c>
      <c r="O69" s="22" t="str">
        <f>IF(ISNA(VLOOKUP($C69,'Waterville Rev Tour NorAm Day 2'!$A$17:$H$100,8,FALSE))=TRUE,"0",VLOOKUP($C69,'Waterville Rev Tour NorAm Day 2'!$A$17:$H$100,8,FALSE))</f>
        <v>0</v>
      </c>
      <c r="P69" s="22" t="str">
        <f>IF(ISNA(VLOOKUP($C69,'MSLM TT DAY 1'!$A$17:$H$100,8,FALSE))=TRUE,"0",VLOOKUP($C69,'MSLM TT DAY 1'!$A$17:$H$100,8,FALSE))</f>
        <v>0</v>
      </c>
      <c r="Q69" s="22" t="str">
        <f>IF(ISNA(VLOOKUP($C69,'MSLM TT DAY 2'!$A$17:$H$100,8,FALSE))=TRUE,"0",VLOOKUP($C69,'MSLM TT DAY 2'!$A$17:$H$100,8,FALSE))</f>
        <v>0</v>
      </c>
      <c r="R69" s="22" t="str">
        <f>IF(ISNA(VLOOKUP($C69,'Silverstar Canada Cup'!$A$17:$H$65,8,FALSE))=TRUE,"0",VLOOKUP($C69,'Silverstar Canada Cup'!$A$17:$H$65,8,FALSE))</f>
        <v>0</v>
      </c>
      <c r="S69" s="114">
        <f>IF(ISNA(VLOOKUP($C69,'Craigleith Groms'!$A$17:$H$63,8,FALSE))=TRUE,"0",VLOOKUP($C69,'Craigleith Groms'!$A$17:$H$63,8,FALSE))</f>
        <v>100</v>
      </c>
      <c r="T69" s="22" t="str">
        <f>IF(ISNA(VLOOKUP($C69,'Beaver Valley TT'!$A$17:$H$69,8,FALSE))=TRUE,"0",VLOOKUP($C69,'Beaver Valley TT'!$A$17:$H$69,8,FALSE))</f>
        <v>0</v>
      </c>
      <c r="U69" s="22" t="str">
        <f>IF(ISNA(VLOOKUP($C69,'Calgary Nor AM SS'!$A$17:$H$66,8,FALSE))=TRUE,"0",VLOOKUP($C69,'Calgary Nor AM SS'!$A$17:$H$66,8,FALSE))</f>
        <v>0</v>
      </c>
      <c r="V69" s="22" t="str">
        <f>IF(ISNA(VLOOKUP($C69,'Fortune Fz'!$A$17:$H$66,8,FALSE))=TRUE,"0",VLOOKUP($C69,'Fortune Fz'!$A$17:$H$66,8,FALSE))</f>
        <v>0</v>
      </c>
      <c r="W69" s="114">
        <f>IF(ISNA(VLOOKUP($C69,'GEORGIAN PEAKS Groms'!$A$17:$H$63,8,FALSE))=TRUE,"0",VLOOKUP($C69,'GEORGIAN PEAKS Groms'!$A$17:$H$63,8,FALSE))</f>
        <v>100</v>
      </c>
      <c r="X69" s="114" t="str">
        <f>IF(ISNA(VLOOKUP($C69,'Aspen Open SS'!$A$17:$H$63,8,FALSE))=TRUE,"0",VLOOKUP($C69,'Aspen Open SS'!$A$17:$H$63,8,FALSE))</f>
        <v>0</v>
      </c>
      <c r="Y69" s="114" t="str">
        <f>IF(ISNA(VLOOKUP($C69,'Aspen Open BA'!$A$17:$H$63,8,FALSE))=TRUE,"0",VLOOKUP($C69,'Aspen Open BA'!$A$17:$H$63,8,FALSE))</f>
        <v>0</v>
      </c>
    </row>
    <row r="70" spans="1:25" ht="20" customHeight="1">
      <c r="A70" s="81" t="s">
        <v>138</v>
      </c>
      <c r="B70" s="81" t="s">
        <v>74</v>
      </c>
      <c r="C70" s="86" t="s">
        <v>139</v>
      </c>
      <c r="D70" s="81"/>
      <c r="E70" s="81">
        <f t="shared" si="12"/>
        <v>64</v>
      </c>
      <c r="F70" s="19">
        <f t="shared" ref="F70:F101" si="17">RANK(J70,$J$6:$J$129,0)</f>
        <v>64</v>
      </c>
      <c r="G70" s="20">
        <f t="shared" ref="G70:G101" si="18">LARGE(($L70:$Y70),1)</f>
        <v>100</v>
      </c>
      <c r="H70" s="20">
        <f t="shared" si="16"/>
        <v>100</v>
      </c>
      <c r="I70" s="137">
        <v>0</v>
      </c>
      <c r="J70" s="19">
        <f t="shared" si="13"/>
        <v>200</v>
      </c>
      <c r="K70" s="21"/>
      <c r="L70" s="22" t="str">
        <f>IF(ISNA(VLOOKUP($C70,'Mt. Sima Canada Cup SS'!$A$17:$H$100,8,FALSE))=TRUE,"0",VLOOKUP($C70,'Mt. Sima Canada Cup SS'!$A$17:$H$100,8,FALSE))</f>
        <v>0</v>
      </c>
      <c r="M70" s="22" t="str">
        <f>IF(ISNA(VLOOKUP($C70,'Mt. Sima Canada Cup BA'!$A$17:$H$100,8,FALSE))=TRUE,"0",VLOOKUP($C70,'Mt. Sima Canada Cup BA'!$A$17:$H$100,8,FALSE))</f>
        <v>0</v>
      </c>
      <c r="N70" s="22" t="str">
        <f>IF(ISNA(VLOOKUP($C70,'Waterville Rev Tour NorAm Day 1'!$A$17:$H$100,8,FALSE))=TRUE,"0",VLOOKUP($C70,'Waterville Rev Tour NorAm Day 1'!$A$17:$H$100,8,FALSE))</f>
        <v>0</v>
      </c>
      <c r="O70" s="22" t="str">
        <f>IF(ISNA(VLOOKUP($C70,'Waterville Rev Tour NorAm Day 2'!$A$17:$H$100,8,FALSE))=TRUE,"0",VLOOKUP($C70,'Waterville Rev Tour NorAm Day 2'!$A$17:$H$100,8,FALSE))</f>
        <v>0</v>
      </c>
      <c r="P70" s="22" t="str">
        <f>IF(ISNA(VLOOKUP($C70,'MSLM TT DAY 1'!$A$17:$H$100,8,FALSE))=TRUE,"0",VLOOKUP($C70,'MSLM TT DAY 1'!$A$17:$H$100,8,FALSE))</f>
        <v>0</v>
      </c>
      <c r="Q70" s="22" t="str">
        <f>IF(ISNA(VLOOKUP($C70,'MSLM TT DAY 2'!$A$17:$H$100,8,FALSE))=TRUE,"0",VLOOKUP($C70,'MSLM TT DAY 2'!$A$17:$H$100,8,FALSE))</f>
        <v>0</v>
      </c>
      <c r="R70" s="22" t="str">
        <f>IF(ISNA(VLOOKUP($C70,'Silverstar Canada Cup'!$A$17:$H$65,8,FALSE))=TRUE,"0",VLOOKUP($C70,'Silverstar Canada Cup'!$A$17:$H$65,8,FALSE))</f>
        <v>0</v>
      </c>
      <c r="S70" s="114">
        <f>IF(ISNA(VLOOKUP($C70,'Craigleith Groms'!$A$17:$H$63,8,FALSE))=TRUE,"0",VLOOKUP($C70,'Craigleith Groms'!$A$17:$H$63,8,FALSE))</f>
        <v>100</v>
      </c>
      <c r="T70" s="22" t="str">
        <f>IF(ISNA(VLOOKUP($C70,'Beaver Valley TT'!$A$17:$H$69,8,FALSE))=TRUE,"0",VLOOKUP($C70,'Beaver Valley TT'!$A$17:$H$69,8,FALSE))</f>
        <v>0</v>
      </c>
      <c r="U70" s="22" t="str">
        <f>IF(ISNA(VLOOKUP($C70,'Calgary Nor AM SS'!$A$17:$H$66,8,FALSE))=TRUE,"0",VLOOKUP($C70,'Calgary Nor AM SS'!$A$17:$H$66,8,FALSE))</f>
        <v>0</v>
      </c>
      <c r="V70" s="22" t="str">
        <f>IF(ISNA(VLOOKUP($C70,'Fortune Fz'!$A$17:$H$66,8,FALSE))=TRUE,"0",VLOOKUP($C70,'Fortune Fz'!$A$17:$H$66,8,FALSE))</f>
        <v>0</v>
      </c>
      <c r="W70" s="114">
        <f>IF(ISNA(VLOOKUP($C70,'GEORGIAN PEAKS Groms'!$A$17:$H$63,8,FALSE))=TRUE,"0",VLOOKUP($C70,'GEORGIAN PEAKS Groms'!$A$17:$H$63,8,FALSE))</f>
        <v>100</v>
      </c>
      <c r="X70" s="114" t="str">
        <f>IF(ISNA(VLOOKUP($C70,'Aspen Open SS'!$A$17:$H$63,8,FALSE))=TRUE,"0",VLOOKUP($C70,'Aspen Open SS'!$A$17:$H$63,8,FALSE))</f>
        <v>0</v>
      </c>
      <c r="Y70" s="114" t="str">
        <f>IF(ISNA(VLOOKUP($C70,'Aspen Open BA'!$A$17:$H$63,8,FALSE))=TRUE,"0",VLOOKUP($C70,'Aspen Open BA'!$A$17:$H$63,8,FALSE))</f>
        <v>0</v>
      </c>
    </row>
    <row r="71" spans="1:25" ht="20" customHeight="1">
      <c r="A71" s="81" t="s">
        <v>145</v>
      </c>
      <c r="B71" s="81" t="s">
        <v>75</v>
      </c>
      <c r="C71" s="86" t="s">
        <v>144</v>
      </c>
      <c r="D71" s="81"/>
      <c r="E71" s="81">
        <f t="shared" ref="E71:E102" si="19">F71</f>
        <v>64</v>
      </c>
      <c r="F71" s="19">
        <f t="shared" si="17"/>
        <v>64</v>
      </c>
      <c r="G71" s="20">
        <f t="shared" si="18"/>
        <v>100</v>
      </c>
      <c r="H71" s="20">
        <f t="shared" si="16"/>
        <v>100</v>
      </c>
      <c r="I71" s="137">
        <v>0</v>
      </c>
      <c r="J71" s="19">
        <f t="shared" ref="J71:J102" si="20">SUM(G71+H71+I71)</f>
        <v>200</v>
      </c>
      <c r="K71" s="21"/>
      <c r="L71" s="22" t="str">
        <f>IF(ISNA(VLOOKUP($C71,'Mt. Sima Canada Cup SS'!$A$17:$H$100,8,FALSE))=TRUE,"0",VLOOKUP($C71,'Mt. Sima Canada Cup SS'!$A$17:$H$100,8,FALSE))</f>
        <v>0</v>
      </c>
      <c r="M71" s="22" t="str">
        <f>IF(ISNA(VLOOKUP($C71,'Mt. Sima Canada Cup BA'!$A$17:$H$100,8,FALSE))=TRUE,"0",VLOOKUP($C71,'Mt. Sima Canada Cup BA'!$A$17:$H$100,8,FALSE))</f>
        <v>0</v>
      </c>
      <c r="N71" s="22" t="str">
        <f>IF(ISNA(VLOOKUP($C71,'Waterville Rev Tour NorAm Day 1'!$A$17:$H$100,8,FALSE))=TRUE,"0",VLOOKUP($C71,'Waterville Rev Tour NorAm Day 1'!$A$17:$H$100,8,FALSE))</f>
        <v>0</v>
      </c>
      <c r="O71" s="22" t="str">
        <f>IF(ISNA(VLOOKUP($C71,'Waterville Rev Tour NorAm Day 2'!$A$17:$H$100,8,FALSE))=TRUE,"0",VLOOKUP($C71,'Waterville Rev Tour NorAm Day 2'!$A$17:$H$100,8,FALSE))</f>
        <v>0</v>
      </c>
      <c r="P71" s="22" t="str">
        <f>IF(ISNA(VLOOKUP($C71,'MSLM TT DAY 1'!$A$17:$H$100,8,FALSE))=TRUE,"0",VLOOKUP($C71,'MSLM TT DAY 1'!$A$17:$H$100,8,FALSE))</f>
        <v>0</v>
      </c>
      <c r="Q71" s="22" t="str">
        <f>IF(ISNA(VLOOKUP($C71,'MSLM TT DAY 2'!$A$17:$H$100,8,FALSE))=TRUE,"0",VLOOKUP($C71,'MSLM TT DAY 2'!$A$17:$H$100,8,FALSE))</f>
        <v>0</v>
      </c>
      <c r="R71" s="22" t="str">
        <f>IF(ISNA(VLOOKUP($C71,'Silverstar Canada Cup'!$A$17:$H$65,8,FALSE))=TRUE,"0",VLOOKUP($C71,'Silverstar Canada Cup'!$A$17:$H$65,8,FALSE))</f>
        <v>0</v>
      </c>
      <c r="S71" s="114">
        <f>IF(ISNA(VLOOKUP($C71,'Craigleith Groms'!$A$17:$H$63,8,FALSE))=TRUE,"0",VLOOKUP($C71,'Craigleith Groms'!$A$17:$H$63,8,FALSE))</f>
        <v>100</v>
      </c>
      <c r="T71" s="22" t="str">
        <f>IF(ISNA(VLOOKUP($C71,'Beaver Valley TT'!$A$17:$H$69,8,FALSE))=TRUE,"0",VLOOKUP($C71,'Beaver Valley TT'!$A$17:$H$69,8,FALSE))</f>
        <v>0</v>
      </c>
      <c r="U71" s="22" t="str">
        <f>IF(ISNA(VLOOKUP($C71,'Calgary Nor AM SS'!$A$17:$H$66,8,FALSE))=TRUE,"0",VLOOKUP($C71,'Calgary Nor AM SS'!$A$17:$H$66,8,FALSE))</f>
        <v>0</v>
      </c>
      <c r="V71" s="22" t="str">
        <f>IF(ISNA(VLOOKUP($C71,'Fortune Fz'!$A$17:$H$66,8,FALSE))=TRUE,"0",VLOOKUP($C71,'Fortune Fz'!$A$17:$H$66,8,FALSE))</f>
        <v>0</v>
      </c>
      <c r="W71" s="114">
        <f>IF(ISNA(VLOOKUP($C71,'GEORGIAN PEAKS Groms'!$A$17:$H$63,8,FALSE))=TRUE,"0",VLOOKUP($C71,'GEORGIAN PEAKS Groms'!$A$17:$H$63,8,FALSE))</f>
        <v>100</v>
      </c>
      <c r="X71" s="114" t="str">
        <f>IF(ISNA(VLOOKUP($C71,'Aspen Open SS'!$A$17:$H$63,8,FALSE))=TRUE,"0",VLOOKUP($C71,'Aspen Open SS'!$A$17:$H$63,8,FALSE))</f>
        <v>0</v>
      </c>
      <c r="Y71" s="114" t="str">
        <f>IF(ISNA(VLOOKUP($C71,'Aspen Open BA'!$A$17:$H$63,8,FALSE))=TRUE,"0",VLOOKUP($C71,'Aspen Open BA'!$A$17:$H$63,8,FALSE))</f>
        <v>0</v>
      </c>
    </row>
    <row r="72" spans="1:25" ht="20" customHeight="1">
      <c r="A72" s="81" t="s">
        <v>138</v>
      </c>
      <c r="B72" s="81" t="s">
        <v>65</v>
      </c>
      <c r="C72" s="86" t="s">
        <v>148</v>
      </c>
      <c r="D72" s="81"/>
      <c r="E72" s="81">
        <f t="shared" si="19"/>
        <v>64</v>
      </c>
      <c r="F72" s="19">
        <f t="shared" si="17"/>
        <v>64</v>
      </c>
      <c r="G72" s="20">
        <f t="shared" si="18"/>
        <v>100</v>
      </c>
      <c r="H72" s="20">
        <f t="shared" si="16"/>
        <v>100</v>
      </c>
      <c r="I72" s="137">
        <v>0</v>
      </c>
      <c r="J72" s="19">
        <f t="shared" si="20"/>
        <v>200</v>
      </c>
      <c r="K72" s="21"/>
      <c r="L72" s="22" t="str">
        <f>IF(ISNA(VLOOKUP($C72,'Mt. Sima Canada Cup SS'!$A$17:$H$100,8,FALSE))=TRUE,"0",VLOOKUP($C72,'Mt. Sima Canada Cup SS'!$A$17:$H$100,8,FALSE))</f>
        <v>0</v>
      </c>
      <c r="M72" s="22" t="str">
        <f>IF(ISNA(VLOOKUP($C72,'Mt. Sima Canada Cup BA'!$A$17:$H$100,8,FALSE))=TRUE,"0",VLOOKUP($C72,'Mt. Sima Canada Cup BA'!$A$17:$H$100,8,FALSE))</f>
        <v>0</v>
      </c>
      <c r="N72" s="22" t="str">
        <f>IF(ISNA(VLOOKUP($C72,'Waterville Rev Tour NorAm Day 1'!$A$17:$H$100,8,FALSE))=TRUE,"0",VLOOKUP($C72,'Waterville Rev Tour NorAm Day 1'!$A$17:$H$100,8,FALSE))</f>
        <v>0</v>
      </c>
      <c r="O72" s="22" t="str">
        <f>IF(ISNA(VLOOKUP($C72,'Waterville Rev Tour NorAm Day 2'!$A$17:$H$100,8,FALSE))=TRUE,"0",VLOOKUP($C72,'Waterville Rev Tour NorAm Day 2'!$A$17:$H$100,8,FALSE))</f>
        <v>0</v>
      </c>
      <c r="P72" s="22" t="str">
        <f>IF(ISNA(VLOOKUP($C72,'MSLM TT DAY 1'!$A$17:$H$100,8,FALSE))=TRUE,"0",VLOOKUP($C72,'MSLM TT DAY 1'!$A$17:$H$100,8,FALSE))</f>
        <v>0</v>
      </c>
      <c r="Q72" s="22" t="str">
        <f>IF(ISNA(VLOOKUP($C72,'MSLM TT DAY 2'!$A$17:$H$100,8,FALSE))=TRUE,"0",VLOOKUP($C72,'MSLM TT DAY 2'!$A$17:$H$100,8,FALSE))</f>
        <v>0</v>
      </c>
      <c r="R72" s="22" t="str">
        <f>IF(ISNA(VLOOKUP($C72,'Silverstar Canada Cup'!$A$17:$H$65,8,FALSE))=TRUE,"0",VLOOKUP($C72,'Silverstar Canada Cup'!$A$17:$H$65,8,FALSE))</f>
        <v>0</v>
      </c>
      <c r="S72" s="114">
        <f>IF(ISNA(VLOOKUP($C72,'Craigleith Groms'!$A$17:$H$63,8,FALSE))=TRUE,"0",VLOOKUP($C72,'Craigleith Groms'!$A$17:$H$63,8,FALSE))</f>
        <v>100</v>
      </c>
      <c r="T72" s="22" t="str">
        <f>IF(ISNA(VLOOKUP($C72,'Beaver Valley TT'!$A$17:$H$69,8,FALSE))=TRUE,"0",VLOOKUP($C72,'Beaver Valley TT'!$A$17:$H$69,8,FALSE))</f>
        <v>0</v>
      </c>
      <c r="U72" s="22" t="str">
        <f>IF(ISNA(VLOOKUP($C72,'Calgary Nor AM SS'!$A$17:$H$66,8,FALSE))=TRUE,"0",VLOOKUP($C72,'Calgary Nor AM SS'!$A$17:$H$66,8,FALSE))</f>
        <v>0</v>
      </c>
      <c r="V72" s="22" t="str">
        <f>IF(ISNA(VLOOKUP($C72,'Fortune Fz'!$A$17:$H$66,8,FALSE))=TRUE,"0",VLOOKUP($C72,'Fortune Fz'!$A$17:$H$66,8,FALSE))</f>
        <v>0</v>
      </c>
      <c r="W72" s="114">
        <f>IF(ISNA(VLOOKUP($C72,'GEORGIAN PEAKS Groms'!$A$17:$H$63,8,FALSE))=TRUE,"0",VLOOKUP($C72,'GEORGIAN PEAKS Groms'!$A$17:$H$63,8,FALSE))</f>
        <v>100</v>
      </c>
      <c r="X72" s="114" t="str">
        <f>IF(ISNA(VLOOKUP($C72,'Aspen Open SS'!$A$17:$H$63,8,FALSE))=TRUE,"0",VLOOKUP($C72,'Aspen Open SS'!$A$17:$H$63,8,FALSE))</f>
        <v>0</v>
      </c>
      <c r="Y72" s="114" t="str">
        <f>IF(ISNA(VLOOKUP($C72,'Aspen Open BA'!$A$17:$H$63,8,FALSE))=TRUE,"0",VLOOKUP($C72,'Aspen Open BA'!$A$17:$H$63,8,FALSE))</f>
        <v>0</v>
      </c>
    </row>
    <row r="73" spans="1:25" ht="20" customHeight="1">
      <c r="A73" s="81" t="s">
        <v>138</v>
      </c>
      <c r="B73" s="81" t="s">
        <v>65</v>
      </c>
      <c r="C73" s="86" t="s">
        <v>149</v>
      </c>
      <c r="D73" s="81"/>
      <c r="E73" s="81">
        <f t="shared" si="19"/>
        <v>64</v>
      </c>
      <c r="F73" s="19">
        <f t="shared" si="17"/>
        <v>64</v>
      </c>
      <c r="G73" s="20">
        <f t="shared" si="18"/>
        <v>100</v>
      </c>
      <c r="H73" s="20">
        <f t="shared" si="16"/>
        <v>100</v>
      </c>
      <c r="I73" s="137">
        <v>0</v>
      </c>
      <c r="J73" s="19">
        <f t="shared" si="20"/>
        <v>200</v>
      </c>
      <c r="K73" s="21"/>
      <c r="L73" s="22" t="str">
        <f>IF(ISNA(VLOOKUP($C73,'Mt. Sima Canada Cup SS'!$A$17:$H$100,8,FALSE))=TRUE,"0",VLOOKUP($C73,'Mt. Sima Canada Cup SS'!$A$17:$H$100,8,FALSE))</f>
        <v>0</v>
      </c>
      <c r="M73" s="22" t="str">
        <f>IF(ISNA(VLOOKUP($C73,'Mt. Sima Canada Cup BA'!$A$17:$H$100,8,FALSE))=TRUE,"0",VLOOKUP($C73,'Mt. Sima Canada Cup BA'!$A$17:$H$100,8,FALSE))</f>
        <v>0</v>
      </c>
      <c r="N73" s="22" t="str">
        <f>IF(ISNA(VLOOKUP($C73,'Waterville Rev Tour NorAm Day 1'!$A$17:$H$100,8,FALSE))=TRUE,"0",VLOOKUP($C73,'Waterville Rev Tour NorAm Day 1'!$A$17:$H$100,8,FALSE))</f>
        <v>0</v>
      </c>
      <c r="O73" s="22" t="str">
        <f>IF(ISNA(VLOOKUP($C73,'Waterville Rev Tour NorAm Day 2'!$A$17:$H$100,8,FALSE))=TRUE,"0",VLOOKUP($C73,'Waterville Rev Tour NorAm Day 2'!$A$17:$H$100,8,FALSE))</f>
        <v>0</v>
      </c>
      <c r="P73" s="22" t="str">
        <f>IF(ISNA(VLOOKUP($C73,'MSLM TT DAY 1'!$A$17:$H$100,8,FALSE))=TRUE,"0",VLOOKUP($C73,'MSLM TT DAY 1'!$A$17:$H$100,8,FALSE))</f>
        <v>0</v>
      </c>
      <c r="Q73" s="22" t="str">
        <f>IF(ISNA(VLOOKUP($C73,'MSLM TT DAY 2'!$A$17:$H$100,8,FALSE))=TRUE,"0",VLOOKUP($C73,'MSLM TT DAY 2'!$A$17:$H$100,8,FALSE))</f>
        <v>0</v>
      </c>
      <c r="R73" s="22" t="str">
        <f>IF(ISNA(VLOOKUP($C73,'Silverstar Canada Cup'!$A$17:$H$65,8,FALSE))=TRUE,"0",VLOOKUP($C73,'Silverstar Canada Cup'!$A$17:$H$65,8,FALSE))</f>
        <v>0</v>
      </c>
      <c r="S73" s="114">
        <f>IF(ISNA(VLOOKUP($C73,'Craigleith Groms'!$A$17:$H$63,8,FALSE))=TRUE,"0",VLOOKUP($C73,'Craigleith Groms'!$A$17:$H$63,8,FALSE))</f>
        <v>100</v>
      </c>
      <c r="T73" s="22" t="str">
        <f>IF(ISNA(VLOOKUP($C73,'Beaver Valley TT'!$A$17:$H$69,8,FALSE))=TRUE,"0",VLOOKUP($C73,'Beaver Valley TT'!$A$17:$H$69,8,FALSE))</f>
        <v>0</v>
      </c>
      <c r="U73" s="22" t="str">
        <f>IF(ISNA(VLOOKUP($C73,'Calgary Nor AM SS'!$A$17:$H$66,8,FALSE))=TRUE,"0",VLOOKUP($C73,'Calgary Nor AM SS'!$A$17:$H$66,8,FALSE))</f>
        <v>0</v>
      </c>
      <c r="V73" s="22" t="str">
        <f>IF(ISNA(VLOOKUP($C73,'Fortune Fz'!$A$17:$H$66,8,FALSE))=TRUE,"0",VLOOKUP($C73,'Fortune Fz'!$A$17:$H$66,8,FALSE))</f>
        <v>0</v>
      </c>
      <c r="W73" s="114">
        <f>IF(ISNA(VLOOKUP($C73,'GEORGIAN PEAKS Groms'!$A$17:$H$63,8,FALSE))=TRUE,"0",VLOOKUP($C73,'GEORGIAN PEAKS Groms'!$A$17:$H$63,8,FALSE))</f>
        <v>100</v>
      </c>
      <c r="X73" s="114" t="str">
        <f>IF(ISNA(VLOOKUP($C73,'Aspen Open SS'!$A$17:$H$63,8,FALSE))=TRUE,"0",VLOOKUP($C73,'Aspen Open SS'!$A$17:$H$63,8,FALSE))</f>
        <v>0</v>
      </c>
      <c r="Y73" s="114" t="str">
        <f>IF(ISNA(VLOOKUP($C73,'Aspen Open BA'!$A$17:$H$63,8,FALSE))=TRUE,"0",VLOOKUP($C73,'Aspen Open BA'!$A$17:$H$63,8,FALSE))</f>
        <v>0</v>
      </c>
    </row>
    <row r="74" spans="1:25" ht="20" customHeight="1">
      <c r="A74" s="81" t="s">
        <v>138</v>
      </c>
      <c r="B74" s="81" t="s">
        <v>151</v>
      </c>
      <c r="C74" s="86" t="s">
        <v>150</v>
      </c>
      <c r="D74" s="81"/>
      <c r="E74" s="81">
        <f t="shared" si="19"/>
        <v>64</v>
      </c>
      <c r="F74" s="19">
        <f t="shared" si="17"/>
        <v>64</v>
      </c>
      <c r="G74" s="20">
        <f t="shared" si="18"/>
        <v>100</v>
      </c>
      <c r="H74" s="20">
        <f t="shared" si="16"/>
        <v>100</v>
      </c>
      <c r="I74" s="137">
        <v>0</v>
      </c>
      <c r="J74" s="19">
        <f t="shared" si="20"/>
        <v>200</v>
      </c>
      <c r="K74" s="21"/>
      <c r="L74" s="22" t="str">
        <f>IF(ISNA(VLOOKUP($C74,'Mt. Sima Canada Cup SS'!$A$17:$H$100,8,FALSE))=TRUE,"0",VLOOKUP($C74,'Mt. Sima Canada Cup SS'!$A$17:$H$100,8,FALSE))</f>
        <v>0</v>
      </c>
      <c r="M74" s="22" t="str">
        <f>IF(ISNA(VLOOKUP($C74,'Mt. Sima Canada Cup BA'!$A$17:$H$100,8,FALSE))=TRUE,"0",VLOOKUP($C74,'Mt. Sima Canada Cup BA'!$A$17:$H$100,8,FALSE))</f>
        <v>0</v>
      </c>
      <c r="N74" s="22" t="str">
        <f>IF(ISNA(VLOOKUP($C74,'Waterville Rev Tour NorAm Day 1'!$A$17:$H$100,8,FALSE))=TRUE,"0",VLOOKUP($C74,'Waterville Rev Tour NorAm Day 1'!$A$17:$H$100,8,FALSE))</f>
        <v>0</v>
      </c>
      <c r="O74" s="22" t="str">
        <f>IF(ISNA(VLOOKUP($C74,'Waterville Rev Tour NorAm Day 2'!$A$17:$H$100,8,FALSE))=TRUE,"0",VLOOKUP($C74,'Waterville Rev Tour NorAm Day 2'!$A$17:$H$100,8,FALSE))</f>
        <v>0</v>
      </c>
      <c r="P74" s="22" t="str">
        <f>IF(ISNA(VLOOKUP($C74,'MSLM TT DAY 1'!$A$17:$H$100,8,FALSE))=TRUE,"0",VLOOKUP($C74,'MSLM TT DAY 1'!$A$17:$H$100,8,FALSE))</f>
        <v>0</v>
      </c>
      <c r="Q74" s="22" t="str">
        <f>IF(ISNA(VLOOKUP($C74,'MSLM TT DAY 2'!$A$17:$H$100,8,FALSE))=TRUE,"0",VLOOKUP($C74,'MSLM TT DAY 2'!$A$17:$H$100,8,FALSE))</f>
        <v>0</v>
      </c>
      <c r="R74" s="22" t="str">
        <f>IF(ISNA(VLOOKUP($C74,'Silverstar Canada Cup'!$A$17:$H$65,8,FALSE))=TRUE,"0",VLOOKUP($C74,'Silverstar Canada Cup'!$A$17:$H$65,8,FALSE))</f>
        <v>0</v>
      </c>
      <c r="S74" s="114">
        <f>IF(ISNA(VLOOKUP($C74,'Craigleith Groms'!$A$17:$H$63,8,FALSE))=TRUE,"0",VLOOKUP($C74,'Craigleith Groms'!$A$17:$H$63,8,FALSE))</f>
        <v>100</v>
      </c>
      <c r="T74" s="22" t="str">
        <f>IF(ISNA(VLOOKUP($C74,'Beaver Valley TT'!$A$17:$H$69,8,FALSE))=TRUE,"0",VLOOKUP($C74,'Beaver Valley TT'!$A$17:$H$69,8,FALSE))</f>
        <v>0</v>
      </c>
      <c r="U74" s="22" t="str">
        <f>IF(ISNA(VLOOKUP($C74,'Calgary Nor AM SS'!$A$17:$H$66,8,FALSE))=TRUE,"0",VLOOKUP($C74,'Calgary Nor AM SS'!$A$17:$H$66,8,FALSE))</f>
        <v>0</v>
      </c>
      <c r="V74" s="22" t="str">
        <f>IF(ISNA(VLOOKUP($C74,'Fortune Fz'!$A$17:$H$66,8,FALSE))=TRUE,"0",VLOOKUP($C74,'Fortune Fz'!$A$17:$H$66,8,FALSE))</f>
        <v>0</v>
      </c>
      <c r="W74" s="114">
        <f>IF(ISNA(VLOOKUP($C74,'GEORGIAN PEAKS Groms'!$A$17:$H$63,8,FALSE))=TRUE,"0",VLOOKUP($C74,'GEORGIAN PEAKS Groms'!$A$17:$H$63,8,FALSE))</f>
        <v>100</v>
      </c>
      <c r="X74" s="114" t="str">
        <f>IF(ISNA(VLOOKUP($C74,'Aspen Open SS'!$A$17:$H$63,8,FALSE))=TRUE,"0",VLOOKUP($C74,'Aspen Open SS'!$A$17:$H$63,8,FALSE))</f>
        <v>0</v>
      </c>
      <c r="Y74" s="114" t="str">
        <f>IF(ISNA(VLOOKUP($C74,'Aspen Open BA'!$A$17:$H$63,8,FALSE))=TRUE,"0",VLOOKUP($C74,'Aspen Open BA'!$A$17:$H$63,8,FALSE))</f>
        <v>0</v>
      </c>
    </row>
    <row r="75" spans="1:25" ht="19.5" customHeight="1">
      <c r="A75" s="81" t="s">
        <v>138</v>
      </c>
      <c r="B75" s="81" t="s">
        <v>65</v>
      </c>
      <c r="C75" s="86" t="s">
        <v>152</v>
      </c>
      <c r="D75" s="81"/>
      <c r="E75" s="81">
        <f t="shared" si="19"/>
        <v>64</v>
      </c>
      <c r="F75" s="19">
        <f t="shared" si="17"/>
        <v>64</v>
      </c>
      <c r="G75" s="20">
        <f t="shared" si="18"/>
        <v>100</v>
      </c>
      <c r="H75" s="20">
        <f t="shared" si="16"/>
        <v>100</v>
      </c>
      <c r="I75" s="137">
        <v>0</v>
      </c>
      <c r="J75" s="19">
        <f t="shared" si="20"/>
        <v>200</v>
      </c>
      <c r="K75" s="21"/>
      <c r="L75" s="22" t="str">
        <f>IF(ISNA(VLOOKUP($C75,'Mt. Sima Canada Cup SS'!$A$17:$H$100,8,FALSE))=TRUE,"0",VLOOKUP($C75,'Mt. Sima Canada Cup SS'!$A$17:$H$100,8,FALSE))</f>
        <v>0</v>
      </c>
      <c r="M75" s="22" t="str">
        <f>IF(ISNA(VLOOKUP($C75,'Mt. Sima Canada Cup BA'!$A$17:$H$100,8,FALSE))=TRUE,"0",VLOOKUP($C75,'Mt. Sima Canada Cup BA'!$A$17:$H$100,8,FALSE))</f>
        <v>0</v>
      </c>
      <c r="N75" s="22" t="str">
        <f>IF(ISNA(VLOOKUP($C75,'Waterville Rev Tour NorAm Day 1'!$A$17:$H$100,8,FALSE))=TRUE,"0",VLOOKUP($C75,'Waterville Rev Tour NorAm Day 1'!$A$17:$H$100,8,FALSE))</f>
        <v>0</v>
      </c>
      <c r="O75" s="22" t="str">
        <f>IF(ISNA(VLOOKUP($C75,'Waterville Rev Tour NorAm Day 2'!$A$17:$H$100,8,FALSE))=TRUE,"0",VLOOKUP($C75,'Waterville Rev Tour NorAm Day 2'!$A$17:$H$100,8,FALSE))</f>
        <v>0</v>
      </c>
      <c r="P75" s="22" t="str">
        <f>IF(ISNA(VLOOKUP($C75,'MSLM TT DAY 1'!$A$17:$H$100,8,FALSE))=TRUE,"0",VLOOKUP($C75,'MSLM TT DAY 1'!$A$17:$H$100,8,FALSE))</f>
        <v>0</v>
      </c>
      <c r="Q75" s="22" t="str">
        <f>IF(ISNA(VLOOKUP($C75,'MSLM TT DAY 2'!$A$17:$H$100,8,FALSE))=TRUE,"0",VLOOKUP($C75,'MSLM TT DAY 2'!$A$17:$H$100,8,FALSE))</f>
        <v>0</v>
      </c>
      <c r="R75" s="22" t="str">
        <f>IF(ISNA(VLOOKUP($C75,'Silverstar Canada Cup'!$A$17:$H$65,8,FALSE))=TRUE,"0",VLOOKUP($C75,'Silverstar Canada Cup'!$A$17:$H$65,8,FALSE))</f>
        <v>0</v>
      </c>
      <c r="S75" s="114">
        <f>IF(ISNA(VLOOKUP($C75,'Craigleith Groms'!$A$17:$H$63,8,FALSE))=TRUE,"0",VLOOKUP($C75,'Craigleith Groms'!$A$17:$H$63,8,FALSE))</f>
        <v>100</v>
      </c>
      <c r="T75" s="22" t="str">
        <f>IF(ISNA(VLOOKUP($C75,'Beaver Valley TT'!$A$17:$H$69,8,FALSE))=TRUE,"0",VLOOKUP($C75,'Beaver Valley TT'!$A$17:$H$69,8,FALSE))</f>
        <v>0</v>
      </c>
      <c r="U75" s="22" t="str">
        <f>IF(ISNA(VLOOKUP($C75,'Calgary Nor AM SS'!$A$17:$H$66,8,FALSE))=TRUE,"0",VLOOKUP($C75,'Calgary Nor AM SS'!$A$17:$H$66,8,FALSE))</f>
        <v>0</v>
      </c>
      <c r="V75" s="22" t="str">
        <f>IF(ISNA(VLOOKUP($C75,'Fortune Fz'!$A$17:$H$66,8,FALSE))=TRUE,"0",VLOOKUP($C75,'Fortune Fz'!$A$17:$H$66,8,FALSE))</f>
        <v>0</v>
      </c>
      <c r="W75" s="114">
        <f>IF(ISNA(VLOOKUP($C75,'GEORGIAN PEAKS Groms'!$A$17:$H$63,8,FALSE))=TRUE,"0",VLOOKUP($C75,'GEORGIAN PEAKS Groms'!$A$17:$H$63,8,FALSE))</f>
        <v>100</v>
      </c>
      <c r="X75" s="114" t="str">
        <f>IF(ISNA(VLOOKUP($C75,'Aspen Open SS'!$A$17:$H$63,8,FALSE))=TRUE,"0",VLOOKUP($C75,'Aspen Open SS'!$A$17:$H$63,8,FALSE))</f>
        <v>0</v>
      </c>
      <c r="Y75" s="114" t="str">
        <f>IF(ISNA(VLOOKUP($C75,'Aspen Open BA'!$A$17:$H$63,8,FALSE))=TRUE,"0",VLOOKUP($C75,'Aspen Open BA'!$A$17:$H$63,8,FALSE))</f>
        <v>0</v>
      </c>
    </row>
    <row r="76" spans="1:25" ht="20" customHeight="1">
      <c r="A76" s="81" t="s">
        <v>154</v>
      </c>
      <c r="B76" s="81" t="s">
        <v>75</v>
      </c>
      <c r="C76" s="86" t="s">
        <v>153</v>
      </c>
      <c r="D76" s="81"/>
      <c r="E76" s="81">
        <f t="shared" si="19"/>
        <v>64</v>
      </c>
      <c r="F76" s="19">
        <f t="shared" si="17"/>
        <v>64</v>
      </c>
      <c r="G76" s="20">
        <f t="shared" si="18"/>
        <v>100</v>
      </c>
      <c r="H76" s="20">
        <f t="shared" si="16"/>
        <v>100</v>
      </c>
      <c r="I76" s="137">
        <v>0</v>
      </c>
      <c r="J76" s="19">
        <f t="shared" si="20"/>
        <v>200</v>
      </c>
      <c r="K76" s="21"/>
      <c r="L76" s="22" t="str">
        <f>IF(ISNA(VLOOKUP($C76,'Mt. Sima Canada Cup SS'!$A$17:$H$100,8,FALSE))=TRUE,"0",VLOOKUP($C76,'Mt. Sima Canada Cup SS'!$A$17:$H$100,8,FALSE))</f>
        <v>0</v>
      </c>
      <c r="M76" s="22" t="str">
        <f>IF(ISNA(VLOOKUP($C76,'Mt. Sima Canada Cup BA'!$A$17:$H$100,8,FALSE))=TRUE,"0",VLOOKUP($C76,'Mt. Sima Canada Cup BA'!$A$17:$H$100,8,FALSE))</f>
        <v>0</v>
      </c>
      <c r="N76" s="22" t="str">
        <f>IF(ISNA(VLOOKUP($C76,'Waterville Rev Tour NorAm Day 1'!$A$17:$H$100,8,FALSE))=TRUE,"0",VLOOKUP($C76,'Waterville Rev Tour NorAm Day 1'!$A$17:$H$100,8,FALSE))</f>
        <v>0</v>
      </c>
      <c r="O76" s="22" t="str">
        <f>IF(ISNA(VLOOKUP($C76,'Waterville Rev Tour NorAm Day 2'!$A$17:$H$100,8,FALSE))=TRUE,"0",VLOOKUP($C76,'Waterville Rev Tour NorAm Day 2'!$A$17:$H$100,8,FALSE))</f>
        <v>0</v>
      </c>
      <c r="P76" s="22" t="str">
        <f>IF(ISNA(VLOOKUP($C76,'MSLM TT DAY 1'!$A$17:$H$100,8,FALSE))=TRUE,"0",VLOOKUP($C76,'MSLM TT DAY 1'!$A$17:$H$100,8,FALSE))</f>
        <v>0</v>
      </c>
      <c r="Q76" s="22" t="str">
        <f>IF(ISNA(VLOOKUP($C76,'MSLM TT DAY 2'!$A$17:$H$100,8,FALSE))=TRUE,"0",VLOOKUP($C76,'MSLM TT DAY 2'!$A$17:$H$100,8,FALSE))</f>
        <v>0</v>
      </c>
      <c r="R76" s="22" t="str">
        <f>IF(ISNA(VLOOKUP($C76,'Silverstar Canada Cup'!$A$17:$H$65,8,FALSE))=TRUE,"0",VLOOKUP($C76,'Silverstar Canada Cup'!$A$17:$H$65,8,FALSE))</f>
        <v>0</v>
      </c>
      <c r="S76" s="114">
        <f>IF(ISNA(VLOOKUP($C76,'Craigleith Groms'!$A$17:$H$63,8,FALSE))=TRUE,"0",VLOOKUP($C76,'Craigleith Groms'!$A$17:$H$63,8,FALSE))</f>
        <v>100</v>
      </c>
      <c r="T76" s="22" t="str">
        <f>IF(ISNA(VLOOKUP($C76,'Beaver Valley TT'!$A$17:$H$69,8,FALSE))=TRUE,"0",VLOOKUP($C76,'Beaver Valley TT'!$A$17:$H$69,8,FALSE))</f>
        <v>0</v>
      </c>
      <c r="U76" s="22" t="str">
        <f>IF(ISNA(VLOOKUP($C76,'Calgary Nor AM SS'!$A$17:$H$66,8,FALSE))=TRUE,"0",VLOOKUP($C76,'Calgary Nor AM SS'!$A$17:$H$66,8,FALSE))</f>
        <v>0</v>
      </c>
      <c r="V76" s="22" t="str">
        <f>IF(ISNA(VLOOKUP($C76,'Fortune Fz'!$A$17:$H$66,8,FALSE))=TRUE,"0",VLOOKUP($C76,'Fortune Fz'!$A$17:$H$66,8,FALSE))</f>
        <v>0</v>
      </c>
      <c r="W76" s="114">
        <f>IF(ISNA(VLOOKUP($C76,'GEORGIAN PEAKS Groms'!$A$17:$H$63,8,FALSE))=TRUE,"0",VLOOKUP($C76,'GEORGIAN PEAKS Groms'!$A$17:$H$63,8,FALSE))</f>
        <v>100</v>
      </c>
      <c r="X76" s="114" t="str">
        <f>IF(ISNA(VLOOKUP($C76,'Aspen Open SS'!$A$17:$H$63,8,FALSE))=TRUE,"0",VLOOKUP($C76,'Aspen Open SS'!$A$17:$H$63,8,FALSE))</f>
        <v>0</v>
      </c>
      <c r="Y76" s="114" t="str">
        <f>IF(ISNA(VLOOKUP($C76,'Aspen Open BA'!$A$17:$H$63,8,FALSE))=TRUE,"0",VLOOKUP($C76,'Aspen Open BA'!$A$17:$H$63,8,FALSE))</f>
        <v>0</v>
      </c>
    </row>
    <row r="77" spans="1:25" ht="20" customHeight="1">
      <c r="A77" s="81" t="s">
        <v>94</v>
      </c>
      <c r="B77" s="81" t="s">
        <v>162</v>
      </c>
      <c r="C77" s="86" t="s">
        <v>161</v>
      </c>
      <c r="D77" s="81"/>
      <c r="E77" s="81">
        <f t="shared" si="19"/>
        <v>72</v>
      </c>
      <c r="F77" s="19">
        <f t="shared" si="17"/>
        <v>72</v>
      </c>
      <c r="G77" s="20">
        <f t="shared" si="18"/>
        <v>198.64559819413097</v>
      </c>
      <c r="H77" s="137">
        <v>0</v>
      </c>
      <c r="I77" s="137">
        <v>0</v>
      </c>
      <c r="J77" s="19">
        <f t="shared" si="20"/>
        <v>198.64559819413097</v>
      </c>
      <c r="K77" s="21"/>
      <c r="L77" s="22" t="str">
        <f>IF(ISNA(VLOOKUP($C77,'Mt. Sima Canada Cup SS'!$A$17:$H$100,8,FALSE))=TRUE,"0",VLOOKUP($C77,'Mt. Sima Canada Cup SS'!$A$17:$H$100,8,FALSE))</f>
        <v>0</v>
      </c>
      <c r="M77" s="22" t="str">
        <f>IF(ISNA(VLOOKUP($C77,'Mt. Sima Canada Cup BA'!$A$17:$H$100,8,FALSE))=TRUE,"0",VLOOKUP($C77,'Mt. Sima Canada Cup BA'!$A$17:$H$100,8,FALSE))</f>
        <v>0</v>
      </c>
      <c r="N77" s="22" t="str">
        <f>IF(ISNA(VLOOKUP($C77,'Waterville Rev Tour NorAm Day 1'!$A$17:$H$100,8,FALSE))=TRUE,"0",VLOOKUP($C77,'Waterville Rev Tour NorAm Day 1'!$A$17:$H$100,8,FALSE))</f>
        <v>0</v>
      </c>
      <c r="O77" s="22" t="str">
        <f>IF(ISNA(VLOOKUP($C77,'Waterville Rev Tour NorAm Day 2'!$A$17:$H$100,8,FALSE))=TRUE,"0",VLOOKUP($C77,'Waterville Rev Tour NorAm Day 2'!$A$17:$H$100,8,FALSE))</f>
        <v>0</v>
      </c>
      <c r="P77" s="22" t="str">
        <f>IF(ISNA(VLOOKUP($C77,'MSLM TT DAY 1'!$A$17:$H$100,8,FALSE))=TRUE,"0",VLOOKUP($C77,'MSLM TT DAY 1'!$A$17:$H$100,8,FALSE))</f>
        <v>0</v>
      </c>
      <c r="Q77" s="22" t="str">
        <f>IF(ISNA(VLOOKUP($C77,'MSLM TT DAY 2'!$A$17:$H$100,8,FALSE))=TRUE,"0",VLOOKUP($C77,'MSLM TT DAY 2'!$A$17:$H$100,8,FALSE))</f>
        <v>0</v>
      </c>
      <c r="R77" s="22" t="str">
        <f>IF(ISNA(VLOOKUP($C77,'Silverstar Canada Cup'!$A$17:$H$65,8,FALSE))=TRUE,"0",VLOOKUP($C77,'Silverstar Canada Cup'!$A$17:$H$65,8,FALSE))</f>
        <v>0</v>
      </c>
      <c r="S77" s="114" t="str">
        <f>IF(ISNA(VLOOKUP($C77,'Craigleith Groms'!$A$17:$H$63,8,FALSE))=TRUE,"0",VLOOKUP($C77,'Craigleith Groms'!$A$17:$H$63,8,FALSE))</f>
        <v>0</v>
      </c>
      <c r="T77" s="22">
        <f>IF(ISNA(VLOOKUP($C77,'Beaver Valley TT'!$A$17:$H$69,8,FALSE))=TRUE,"0",VLOOKUP($C77,'Beaver Valley TT'!$A$17:$H$69,8,FALSE))</f>
        <v>198.64559819413097</v>
      </c>
      <c r="U77" s="22" t="str">
        <f>IF(ISNA(VLOOKUP($C77,'Calgary Nor AM SS'!$A$17:$H$66,8,FALSE))=TRUE,"0",VLOOKUP($C77,'Calgary Nor AM SS'!$A$17:$H$66,8,FALSE))</f>
        <v>0</v>
      </c>
      <c r="V77" s="22" t="str">
        <f>IF(ISNA(VLOOKUP($C77,'Fortune Fz'!$A$17:$H$66,8,FALSE))=TRUE,"0",VLOOKUP($C77,'Fortune Fz'!$A$17:$H$66,8,FALSE))</f>
        <v>0</v>
      </c>
      <c r="W77" s="114" t="str">
        <f>IF(ISNA(VLOOKUP($C77,'GEORGIAN PEAKS Groms'!$A$17:$H$63,8,FALSE))=TRUE,"0",VLOOKUP($C77,'GEORGIAN PEAKS Groms'!$A$17:$H$63,8,FALSE))</f>
        <v>0</v>
      </c>
      <c r="X77" s="114" t="str">
        <f>IF(ISNA(VLOOKUP($C77,'Aspen Open SS'!$A$17:$H$63,8,FALSE))=TRUE,"0",VLOOKUP($C77,'Aspen Open SS'!$A$17:$H$63,8,FALSE))</f>
        <v>0</v>
      </c>
      <c r="Y77" s="114" t="str">
        <f>IF(ISNA(VLOOKUP($C77,'Aspen Open BA'!$A$17:$H$63,8,FALSE))=TRUE,"0",VLOOKUP($C77,'Aspen Open BA'!$A$17:$H$63,8,FALSE))</f>
        <v>0</v>
      </c>
    </row>
    <row r="78" spans="1:25" ht="20" customHeight="1">
      <c r="A78" s="81" t="s">
        <v>142</v>
      </c>
      <c r="B78" s="81" t="s">
        <v>162</v>
      </c>
      <c r="C78" s="86" t="s">
        <v>163</v>
      </c>
      <c r="D78" s="81"/>
      <c r="E78" s="81">
        <f t="shared" si="19"/>
        <v>73</v>
      </c>
      <c r="F78" s="19">
        <f t="shared" si="17"/>
        <v>73</v>
      </c>
      <c r="G78" s="20">
        <f t="shared" si="18"/>
        <v>178.32957110609482</v>
      </c>
      <c r="H78" s="137">
        <v>0</v>
      </c>
      <c r="I78" s="137">
        <v>0</v>
      </c>
      <c r="J78" s="19">
        <f t="shared" si="20"/>
        <v>178.32957110609482</v>
      </c>
      <c r="K78" s="21"/>
      <c r="L78" s="22" t="str">
        <f>IF(ISNA(VLOOKUP($C78,'Mt. Sima Canada Cup SS'!$A$17:$H$100,8,FALSE))=TRUE,"0",VLOOKUP($C78,'Mt. Sima Canada Cup SS'!$A$17:$H$100,8,FALSE))</f>
        <v>0</v>
      </c>
      <c r="M78" s="22" t="str">
        <f>IF(ISNA(VLOOKUP($C78,'Mt. Sima Canada Cup BA'!$A$17:$H$100,8,FALSE))=TRUE,"0",VLOOKUP($C78,'Mt. Sima Canada Cup BA'!$A$17:$H$100,8,FALSE))</f>
        <v>0</v>
      </c>
      <c r="N78" s="22" t="str">
        <f>IF(ISNA(VLOOKUP($C78,'Waterville Rev Tour NorAm Day 1'!$A$17:$H$100,8,FALSE))=TRUE,"0",VLOOKUP($C78,'Waterville Rev Tour NorAm Day 1'!$A$17:$H$100,8,FALSE))</f>
        <v>0</v>
      </c>
      <c r="O78" s="22" t="str">
        <f>IF(ISNA(VLOOKUP($C78,'Waterville Rev Tour NorAm Day 2'!$A$17:$H$100,8,FALSE))=TRUE,"0",VLOOKUP($C78,'Waterville Rev Tour NorAm Day 2'!$A$17:$H$100,8,FALSE))</f>
        <v>0</v>
      </c>
      <c r="P78" s="22" t="str">
        <f>IF(ISNA(VLOOKUP($C78,'MSLM TT DAY 1'!$A$17:$H$100,8,FALSE))=TRUE,"0",VLOOKUP($C78,'MSLM TT DAY 1'!$A$17:$H$100,8,FALSE))</f>
        <v>0</v>
      </c>
      <c r="Q78" s="22" t="str">
        <f>IF(ISNA(VLOOKUP($C78,'MSLM TT DAY 2'!$A$17:$H$100,8,FALSE))=TRUE,"0",VLOOKUP($C78,'MSLM TT DAY 2'!$A$17:$H$100,8,FALSE))</f>
        <v>0</v>
      </c>
      <c r="R78" s="22" t="str">
        <f>IF(ISNA(VLOOKUP($C78,'Silverstar Canada Cup'!$A$17:$H$65,8,FALSE))=TRUE,"0",VLOOKUP($C78,'Silverstar Canada Cup'!$A$17:$H$65,8,FALSE))</f>
        <v>0</v>
      </c>
      <c r="S78" s="114" t="str">
        <f>IF(ISNA(VLOOKUP($C78,'Craigleith Groms'!$A$17:$H$63,8,FALSE))=TRUE,"0",VLOOKUP($C78,'Craigleith Groms'!$A$17:$H$63,8,FALSE))</f>
        <v>0</v>
      </c>
      <c r="T78" s="22">
        <f>IF(ISNA(VLOOKUP($C78,'Beaver Valley TT'!$A$17:$H$69,8,FALSE))=TRUE,"0",VLOOKUP($C78,'Beaver Valley TT'!$A$17:$H$69,8,FALSE))</f>
        <v>178.32957110609482</v>
      </c>
      <c r="U78" s="22" t="str">
        <f>IF(ISNA(VLOOKUP($C78,'Calgary Nor AM SS'!$A$17:$H$66,8,FALSE))=TRUE,"0",VLOOKUP($C78,'Calgary Nor AM SS'!$A$17:$H$66,8,FALSE))</f>
        <v>0</v>
      </c>
      <c r="V78" s="22" t="str">
        <f>IF(ISNA(VLOOKUP($C78,'Fortune Fz'!$A$17:$H$66,8,FALSE))=TRUE,"0",VLOOKUP($C78,'Fortune Fz'!$A$17:$H$66,8,FALSE))</f>
        <v>0</v>
      </c>
      <c r="W78" s="114" t="str">
        <f>IF(ISNA(VLOOKUP($C78,'GEORGIAN PEAKS Groms'!$A$17:$H$63,8,FALSE))=TRUE,"0",VLOOKUP($C78,'GEORGIAN PEAKS Groms'!$A$17:$H$63,8,FALSE))</f>
        <v>0</v>
      </c>
      <c r="X78" s="114" t="str">
        <f>IF(ISNA(VLOOKUP($C78,'Aspen Open SS'!$A$17:$H$63,8,FALSE))=TRUE,"0",VLOOKUP($C78,'Aspen Open SS'!$A$17:$H$63,8,FALSE))</f>
        <v>0</v>
      </c>
      <c r="Y78" s="114" t="str">
        <f>IF(ISNA(VLOOKUP($C78,'Aspen Open BA'!$A$17:$H$63,8,FALSE))=TRUE,"0",VLOOKUP($C78,'Aspen Open BA'!$A$17:$H$63,8,FALSE))</f>
        <v>0</v>
      </c>
    </row>
    <row r="79" spans="1:25" ht="20" customHeight="1">
      <c r="A79" s="81" t="s">
        <v>165</v>
      </c>
      <c r="B79" s="81" t="s">
        <v>140</v>
      </c>
      <c r="C79" s="86" t="s">
        <v>164</v>
      </c>
      <c r="D79" s="81"/>
      <c r="E79" s="81">
        <f t="shared" si="19"/>
        <v>74</v>
      </c>
      <c r="F79" s="19">
        <f t="shared" si="17"/>
        <v>74</v>
      </c>
      <c r="G79" s="20">
        <f t="shared" si="18"/>
        <v>142.21218961625283</v>
      </c>
      <c r="H79" s="137">
        <v>0</v>
      </c>
      <c r="I79" s="137">
        <v>0</v>
      </c>
      <c r="J79" s="19">
        <f t="shared" si="20"/>
        <v>142.21218961625283</v>
      </c>
      <c r="K79" s="21"/>
      <c r="L79" s="22" t="str">
        <f>IF(ISNA(VLOOKUP($C79,'Mt. Sima Canada Cup SS'!$A$17:$H$100,8,FALSE))=TRUE,"0",VLOOKUP($C79,'Mt. Sima Canada Cup SS'!$A$17:$H$100,8,FALSE))</f>
        <v>0</v>
      </c>
      <c r="M79" s="22" t="str">
        <f>IF(ISNA(VLOOKUP($C79,'Mt. Sima Canada Cup BA'!$A$17:$H$100,8,FALSE))=TRUE,"0",VLOOKUP($C79,'Mt. Sima Canada Cup BA'!$A$17:$H$100,8,FALSE))</f>
        <v>0</v>
      </c>
      <c r="N79" s="22" t="str">
        <f>IF(ISNA(VLOOKUP($C79,'Waterville Rev Tour NorAm Day 1'!$A$17:$H$100,8,FALSE))=TRUE,"0",VLOOKUP($C79,'Waterville Rev Tour NorAm Day 1'!$A$17:$H$100,8,FALSE))</f>
        <v>0</v>
      </c>
      <c r="O79" s="22" t="str">
        <f>IF(ISNA(VLOOKUP($C79,'Waterville Rev Tour NorAm Day 2'!$A$17:$H$100,8,FALSE))=TRUE,"0",VLOOKUP($C79,'Waterville Rev Tour NorAm Day 2'!$A$17:$H$100,8,FALSE))</f>
        <v>0</v>
      </c>
      <c r="P79" s="22" t="str">
        <f>IF(ISNA(VLOOKUP($C79,'MSLM TT DAY 1'!$A$17:$H$100,8,FALSE))=TRUE,"0",VLOOKUP($C79,'MSLM TT DAY 1'!$A$17:$H$100,8,FALSE))</f>
        <v>0</v>
      </c>
      <c r="Q79" s="22" t="str">
        <f>IF(ISNA(VLOOKUP($C79,'MSLM TT DAY 2'!$A$17:$H$100,8,FALSE))=TRUE,"0",VLOOKUP($C79,'MSLM TT DAY 2'!$A$17:$H$100,8,FALSE))</f>
        <v>0</v>
      </c>
      <c r="R79" s="22" t="str">
        <f>IF(ISNA(VLOOKUP($C79,'Silverstar Canada Cup'!$A$17:$H$65,8,FALSE))=TRUE,"0",VLOOKUP($C79,'Silverstar Canada Cup'!$A$17:$H$65,8,FALSE))</f>
        <v>0</v>
      </c>
      <c r="S79" s="114" t="str">
        <f>IF(ISNA(VLOOKUP($C79,'Craigleith Groms'!$A$17:$H$63,8,FALSE))=TRUE,"0",VLOOKUP($C79,'Craigleith Groms'!$A$17:$H$63,8,FALSE))</f>
        <v>0</v>
      </c>
      <c r="T79" s="22">
        <f>IF(ISNA(VLOOKUP($C79,'Beaver Valley TT'!$A$17:$H$69,8,FALSE))=TRUE,"0",VLOOKUP($C79,'Beaver Valley TT'!$A$17:$H$69,8,FALSE))</f>
        <v>142.21218961625283</v>
      </c>
      <c r="U79" s="22" t="str">
        <f>IF(ISNA(VLOOKUP($C79,'Calgary Nor AM SS'!$A$17:$H$66,8,FALSE))=TRUE,"0",VLOOKUP($C79,'Calgary Nor AM SS'!$A$17:$H$66,8,FALSE))</f>
        <v>0</v>
      </c>
      <c r="V79" s="22" t="str">
        <f>IF(ISNA(VLOOKUP($C79,'Fortune Fz'!$A$17:$H$66,8,FALSE))=TRUE,"0",VLOOKUP($C79,'Fortune Fz'!$A$17:$H$66,8,FALSE))</f>
        <v>0</v>
      </c>
      <c r="W79" s="114" t="str">
        <f>IF(ISNA(VLOOKUP($C79,'GEORGIAN PEAKS Groms'!$A$17:$H$63,8,FALSE))=TRUE,"0",VLOOKUP($C79,'GEORGIAN PEAKS Groms'!$A$17:$H$63,8,FALSE))</f>
        <v>0</v>
      </c>
      <c r="X79" s="114" t="str">
        <f>IF(ISNA(VLOOKUP($C79,'Aspen Open SS'!$A$17:$H$63,8,FALSE))=TRUE,"0",VLOOKUP($C79,'Aspen Open SS'!$A$17:$H$63,8,FALSE))</f>
        <v>0</v>
      </c>
      <c r="Y79" s="114" t="str">
        <f>IF(ISNA(VLOOKUP($C79,'Aspen Open BA'!$A$17:$H$63,8,FALSE))=TRUE,"0",VLOOKUP($C79,'Aspen Open BA'!$A$17:$H$63,8,FALSE))</f>
        <v>0</v>
      </c>
    </row>
    <row r="80" spans="1:25" ht="20" customHeight="1">
      <c r="A80" s="81" t="s">
        <v>222</v>
      </c>
      <c r="B80" s="81" t="s">
        <v>97</v>
      </c>
      <c r="C80" s="86" t="s">
        <v>193</v>
      </c>
      <c r="D80" s="81"/>
      <c r="E80" s="81">
        <f t="shared" si="19"/>
        <v>75</v>
      </c>
      <c r="F80" s="19">
        <f t="shared" si="17"/>
        <v>75</v>
      </c>
      <c r="G80" s="20">
        <f t="shared" si="18"/>
        <v>100</v>
      </c>
      <c r="H80" s="137">
        <v>0</v>
      </c>
      <c r="I80" s="137">
        <v>0</v>
      </c>
      <c r="J80" s="19">
        <f t="shared" si="20"/>
        <v>100</v>
      </c>
      <c r="K80" s="21"/>
      <c r="L80" s="22" t="str">
        <f>IF(ISNA(VLOOKUP($C80,'Mt. Sima Canada Cup SS'!$A$17:$H$100,8,FALSE))=TRUE,"0",VLOOKUP($C80,'Mt. Sima Canada Cup SS'!$A$17:$H$100,8,FALSE))</f>
        <v>0</v>
      </c>
      <c r="M80" s="22" t="str">
        <f>IF(ISNA(VLOOKUP($C80,'Mt. Sima Canada Cup BA'!$A$17:$H$100,8,FALSE))=TRUE,"0",VLOOKUP($C80,'Mt. Sima Canada Cup BA'!$A$17:$H$100,8,FALSE))</f>
        <v>0</v>
      </c>
      <c r="N80" s="22" t="str">
        <f>IF(ISNA(VLOOKUP($C80,'Waterville Rev Tour NorAm Day 1'!$A$17:$H$100,8,FALSE))=TRUE,"0",VLOOKUP($C80,'Waterville Rev Tour NorAm Day 1'!$A$17:$H$100,8,FALSE))</f>
        <v>0</v>
      </c>
      <c r="O80" s="22" t="str">
        <f>IF(ISNA(VLOOKUP($C80,'Waterville Rev Tour NorAm Day 2'!$A$17:$H$100,8,FALSE))=TRUE,"0",VLOOKUP($C80,'Waterville Rev Tour NorAm Day 2'!$A$17:$H$100,8,FALSE))</f>
        <v>0</v>
      </c>
      <c r="P80" s="22" t="str">
        <f>IF(ISNA(VLOOKUP($C80,'MSLM TT DAY 1'!$A$17:$H$100,8,FALSE))=TRUE,"0",VLOOKUP($C80,'MSLM TT DAY 1'!$A$17:$H$100,8,FALSE))</f>
        <v>0</v>
      </c>
      <c r="Q80" s="22" t="str">
        <f>IF(ISNA(VLOOKUP($C80,'MSLM TT DAY 2'!$A$17:$H$100,8,FALSE))=TRUE,"0",VLOOKUP($C80,'MSLM TT DAY 2'!$A$17:$H$100,8,FALSE))</f>
        <v>0</v>
      </c>
      <c r="R80" s="22" t="str">
        <f>IF(ISNA(VLOOKUP($C80,'Silverstar Canada Cup'!$A$17:$H$65,8,FALSE))=TRUE,"0",VLOOKUP($C80,'Silverstar Canada Cup'!$A$17:$H$65,8,FALSE))</f>
        <v>0</v>
      </c>
      <c r="S80" s="114" t="str">
        <f>IF(ISNA(VLOOKUP($C80,'Craigleith Groms'!$A$17:$H$63,8,FALSE))=TRUE,"0",VLOOKUP($C80,'Craigleith Groms'!$A$17:$H$63,8,FALSE))</f>
        <v>0</v>
      </c>
      <c r="T80" s="22" t="str">
        <f>IF(ISNA(VLOOKUP($C80,'Beaver Valley TT'!$A$17:$H$69,8,FALSE))=TRUE,"0",VLOOKUP($C80,'Beaver Valley TT'!$A$17:$H$69,8,FALSE))</f>
        <v>0</v>
      </c>
      <c r="U80" s="22" t="str">
        <f>IF(ISNA(VLOOKUP($C80,'Calgary Nor AM SS'!$A$17:$H$66,8,FALSE))=TRUE,"0",VLOOKUP($C80,'Calgary Nor AM SS'!$A$17:$H$66,8,FALSE))</f>
        <v>0</v>
      </c>
      <c r="V80" s="22">
        <f>IF(ISNA(VLOOKUP($C80,'Fortune Fz'!$A$17:$H$66,8,FALSE))=TRUE,"0",VLOOKUP($C80,'Fortune Fz'!$A$17:$H$66,8,FALSE))</f>
        <v>100</v>
      </c>
      <c r="W80" s="114" t="str">
        <f>IF(ISNA(VLOOKUP($C80,'GEORGIAN PEAKS Groms'!$A$17:$H$63,8,FALSE))=TRUE,"0",VLOOKUP($C80,'GEORGIAN PEAKS Groms'!$A$17:$H$63,8,FALSE))</f>
        <v>0</v>
      </c>
      <c r="X80" s="114" t="str">
        <f>IF(ISNA(VLOOKUP($C80,'Aspen Open SS'!$A$17:$H$63,8,FALSE))=TRUE,"0",VLOOKUP($C80,'Aspen Open SS'!$A$17:$H$63,8,FALSE))</f>
        <v>0</v>
      </c>
      <c r="Y80" s="114" t="str">
        <f>IF(ISNA(VLOOKUP($C80,'Aspen Open BA'!$A$17:$H$63,8,FALSE))=TRUE,"0",VLOOKUP($C80,'Aspen Open BA'!$A$17:$H$63,8,FALSE))</f>
        <v>0</v>
      </c>
    </row>
    <row r="81" spans="1:25" ht="20" customHeight="1">
      <c r="A81" s="81" t="s">
        <v>222</v>
      </c>
      <c r="B81" s="81" t="s">
        <v>75</v>
      </c>
      <c r="C81" s="86" t="s">
        <v>174</v>
      </c>
      <c r="D81" s="81"/>
      <c r="E81" s="81">
        <f t="shared" si="19"/>
        <v>75</v>
      </c>
      <c r="F81" s="19">
        <f t="shared" si="17"/>
        <v>75</v>
      </c>
      <c r="G81" s="20">
        <f t="shared" si="18"/>
        <v>100</v>
      </c>
      <c r="H81" s="137">
        <v>0</v>
      </c>
      <c r="I81" s="137">
        <v>0</v>
      </c>
      <c r="J81" s="19">
        <f t="shared" si="20"/>
        <v>100</v>
      </c>
      <c r="K81" s="21"/>
      <c r="L81" s="22" t="str">
        <f>IF(ISNA(VLOOKUP($C81,'Mt. Sima Canada Cup SS'!$A$17:$H$100,8,FALSE))=TRUE,"0",VLOOKUP($C81,'Mt. Sima Canada Cup SS'!$A$17:$H$100,8,FALSE))</f>
        <v>0</v>
      </c>
      <c r="M81" s="22" t="str">
        <f>IF(ISNA(VLOOKUP($C81,'Mt. Sima Canada Cup BA'!$A$17:$H$100,8,FALSE))=TRUE,"0",VLOOKUP($C81,'Mt. Sima Canada Cup BA'!$A$17:$H$100,8,FALSE))</f>
        <v>0</v>
      </c>
      <c r="N81" s="22" t="str">
        <f>IF(ISNA(VLOOKUP($C81,'Waterville Rev Tour NorAm Day 1'!$A$17:$H$100,8,FALSE))=TRUE,"0",VLOOKUP($C81,'Waterville Rev Tour NorAm Day 1'!$A$17:$H$100,8,FALSE))</f>
        <v>0</v>
      </c>
      <c r="O81" s="22" t="str">
        <f>IF(ISNA(VLOOKUP($C81,'Waterville Rev Tour NorAm Day 2'!$A$17:$H$100,8,FALSE))=TRUE,"0",VLOOKUP($C81,'Waterville Rev Tour NorAm Day 2'!$A$17:$H$100,8,FALSE))</f>
        <v>0</v>
      </c>
      <c r="P81" s="22" t="str">
        <f>IF(ISNA(VLOOKUP($C81,'MSLM TT DAY 1'!$A$17:$H$100,8,FALSE))=TRUE,"0",VLOOKUP($C81,'MSLM TT DAY 1'!$A$17:$H$100,8,FALSE))</f>
        <v>0</v>
      </c>
      <c r="Q81" s="22" t="str">
        <f>IF(ISNA(VLOOKUP($C81,'MSLM TT DAY 2'!$A$17:$H$100,8,FALSE))=TRUE,"0",VLOOKUP($C81,'MSLM TT DAY 2'!$A$17:$H$100,8,FALSE))</f>
        <v>0</v>
      </c>
      <c r="R81" s="22" t="str">
        <f>IF(ISNA(VLOOKUP($C81,'Silverstar Canada Cup'!$A$17:$H$65,8,FALSE))=TRUE,"0",VLOOKUP($C81,'Silverstar Canada Cup'!$A$17:$H$65,8,FALSE))</f>
        <v>0</v>
      </c>
      <c r="S81" s="114" t="str">
        <f>IF(ISNA(VLOOKUP($C81,'Craigleith Groms'!$A$17:$H$63,8,FALSE))=TRUE,"0",VLOOKUP($C81,'Craigleith Groms'!$A$17:$H$63,8,FALSE))</f>
        <v>0</v>
      </c>
      <c r="T81" s="22" t="str">
        <f>IF(ISNA(VLOOKUP($C81,'Beaver Valley TT'!$A$17:$H$69,8,FALSE))=TRUE,"0",VLOOKUP($C81,'Beaver Valley TT'!$A$17:$H$69,8,FALSE))</f>
        <v>0</v>
      </c>
      <c r="U81" s="22" t="str">
        <f>IF(ISNA(VLOOKUP($C81,'Calgary Nor AM SS'!$A$17:$H$66,8,FALSE))=TRUE,"0",VLOOKUP($C81,'Calgary Nor AM SS'!$A$17:$H$66,8,FALSE))</f>
        <v>0</v>
      </c>
      <c r="V81" s="22">
        <f>IF(ISNA(VLOOKUP($C81,'Fortune Fz'!$A$17:$H$66,8,FALSE))=TRUE,"0",VLOOKUP($C81,'Fortune Fz'!$A$17:$H$66,8,FALSE))</f>
        <v>100</v>
      </c>
      <c r="W81" s="114" t="str">
        <f>IF(ISNA(VLOOKUP($C81,'GEORGIAN PEAKS Groms'!$A$17:$H$63,8,FALSE))=TRUE,"0",VLOOKUP($C81,'GEORGIAN PEAKS Groms'!$A$17:$H$63,8,FALSE))</f>
        <v>0</v>
      </c>
      <c r="X81" s="114" t="str">
        <f>IF(ISNA(VLOOKUP($C81,'Aspen Open SS'!$A$17:$H$63,8,FALSE))=TRUE,"0",VLOOKUP($C81,'Aspen Open SS'!$A$17:$H$63,8,FALSE))</f>
        <v>0</v>
      </c>
      <c r="Y81" s="114" t="str">
        <f>IF(ISNA(VLOOKUP($C81,'Aspen Open BA'!$A$17:$H$63,8,FALSE))=TRUE,"0",VLOOKUP($C81,'Aspen Open BA'!$A$17:$H$63,8,FALSE))</f>
        <v>0</v>
      </c>
    </row>
    <row r="82" spans="1:25" ht="20" customHeight="1">
      <c r="A82" s="81" t="s">
        <v>222</v>
      </c>
      <c r="B82" s="81" t="s">
        <v>65</v>
      </c>
      <c r="C82" s="86" t="s">
        <v>181</v>
      </c>
      <c r="D82" s="81"/>
      <c r="E82" s="81">
        <f t="shared" si="19"/>
        <v>75</v>
      </c>
      <c r="F82" s="19">
        <f t="shared" si="17"/>
        <v>75</v>
      </c>
      <c r="G82" s="20">
        <f t="shared" si="18"/>
        <v>100</v>
      </c>
      <c r="H82" s="137">
        <v>0</v>
      </c>
      <c r="I82" s="137">
        <v>0</v>
      </c>
      <c r="J82" s="19">
        <f t="shared" si="20"/>
        <v>100</v>
      </c>
      <c r="K82" s="21"/>
      <c r="L82" s="22" t="str">
        <f>IF(ISNA(VLOOKUP($C82,'Mt. Sima Canada Cup SS'!$A$17:$H$100,8,FALSE))=TRUE,"0",VLOOKUP($C82,'Mt. Sima Canada Cup SS'!$A$17:$H$100,8,FALSE))</f>
        <v>0</v>
      </c>
      <c r="M82" s="22" t="str">
        <f>IF(ISNA(VLOOKUP($C82,'Mt. Sima Canada Cup BA'!$A$17:$H$100,8,FALSE))=TRUE,"0",VLOOKUP($C82,'Mt. Sima Canada Cup BA'!$A$17:$H$100,8,FALSE))</f>
        <v>0</v>
      </c>
      <c r="N82" s="22" t="str">
        <f>IF(ISNA(VLOOKUP($C82,'Waterville Rev Tour NorAm Day 1'!$A$17:$H$100,8,FALSE))=TRUE,"0",VLOOKUP($C82,'Waterville Rev Tour NorAm Day 1'!$A$17:$H$100,8,FALSE))</f>
        <v>0</v>
      </c>
      <c r="O82" s="22" t="str">
        <f>IF(ISNA(VLOOKUP($C82,'Waterville Rev Tour NorAm Day 2'!$A$17:$H$100,8,FALSE))=TRUE,"0",VLOOKUP($C82,'Waterville Rev Tour NorAm Day 2'!$A$17:$H$100,8,FALSE))</f>
        <v>0</v>
      </c>
      <c r="P82" s="22" t="str">
        <f>IF(ISNA(VLOOKUP($C82,'MSLM TT DAY 1'!$A$17:$H$100,8,FALSE))=TRUE,"0",VLOOKUP($C82,'MSLM TT DAY 1'!$A$17:$H$100,8,FALSE))</f>
        <v>0</v>
      </c>
      <c r="Q82" s="22" t="str">
        <f>IF(ISNA(VLOOKUP($C82,'MSLM TT DAY 2'!$A$17:$H$100,8,FALSE))=TRUE,"0",VLOOKUP($C82,'MSLM TT DAY 2'!$A$17:$H$100,8,FALSE))</f>
        <v>0</v>
      </c>
      <c r="R82" s="22" t="str">
        <f>IF(ISNA(VLOOKUP($C82,'Silverstar Canada Cup'!$A$17:$H$65,8,FALSE))=TRUE,"0",VLOOKUP($C82,'Silverstar Canada Cup'!$A$17:$H$65,8,FALSE))</f>
        <v>0</v>
      </c>
      <c r="S82" s="114" t="str">
        <f>IF(ISNA(VLOOKUP($C82,'Craigleith Groms'!$A$17:$H$63,8,FALSE))=TRUE,"0",VLOOKUP($C82,'Craigleith Groms'!$A$17:$H$63,8,FALSE))</f>
        <v>0</v>
      </c>
      <c r="T82" s="22" t="str">
        <f>IF(ISNA(VLOOKUP($C82,'Beaver Valley TT'!$A$17:$H$69,8,FALSE))=TRUE,"0",VLOOKUP($C82,'Beaver Valley TT'!$A$17:$H$69,8,FALSE))</f>
        <v>0</v>
      </c>
      <c r="U82" s="22" t="str">
        <f>IF(ISNA(VLOOKUP($C82,'Calgary Nor AM SS'!$A$17:$H$66,8,FALSE))=TRUE,"0",VLOOKUP($C82,'Calgary Nor AM SS'!$A$17:$H$66,8,FALSE))</f>
        <v>0</v>
      </c>
      <c r="V82" s="22">
        <f>IF(ISNA(VLOOKUP($C82,'Fortune Fz'!$A$17:$H$66,8,FALSE))=TRUE,"0",VLOOKUP($C82,'Fortune Fz'!$A$17:$H$66,8,FALSE))</f>
        <v>100</v>
      </c>
      <c r="W82" s="114" t="str">
        <f>IF(ISNA(VLOOKUP($C82,'GEORGIAN PEAKS Groms'!$A$17:$H$63,8,FALSE))=TRUE,"0",VLOOKUP($C82,'GEORGIAN PEAKS Groms'!$A$17:$H$63,8,FALSE))</f>
        <v>0</v>
      </c>
      <c r="X82" s="114" t="str">
        <f>IF(ISNA(VLOOKUP($C82,'Aspen Open SS'!$A$17:$H$63,8,FALSE))=TRUE,"0",VLOOKUP($C82,'Aspen Open SS'!$A$17:$H$63,8,FALSE))</f>
        <v>0</v>
      </c>
      <c r="Y82" s="114" t="str">
        <f>IF(ISNA(VLOOKUP($C82,'Aspen Open BA'!$A$17:$H$63,8,FALSE))=TRUE,"0",VLOOKUP($C82,'Aspen Open BA'!$A$17:$H$63,8,FALSE))</f>
        <v>0</v>
      </c>
    </row>
    <row r="83" spans="1:25" ht="20" customHeight="1">
      <c r="A83" s="81" t="s">
        <v>222</v>
      </c>
      <c r="B83" s="81" t="s">
        <v>65</v>
      </c>
      <c r="C83" s="86" t="s">
        <v>218</v>
      </c>
      <c r="D83" s="81"/>
      <c r="E83" s="81">
        <f t="shared" si="19"/>
        <v>75</v>
      </c>
      <c r="F83" s="19">
        <f t="shared" si="17"/>
        <v>75</v>
      </c>
      <c r="G83" s="20">
        <f t="shared" si="18"/>
        <v>100</v>
      </c>
      <c r="H83" s="137">
        <v>0</v>
      </c>
      <c r="I83" s="137">
        <v>0</v>
      </c>
      <c r="J83" s="19">
        <f t="shared" si="20"/>
        <v>100</v>
      </c>
      <c r="K83" s="21"/>
      <c r="L83" s="22" t="str">
        <f>IF(ISNA(VLOOKUP($C83,'Mt. Sima Canada Cup SS'!$A$17:$H$100,8,FALSE))=TRUE,"0",VLOOKUP($C83,'Mt. Sima Canada Cup SS'!$A$17:$H$100,8,FALSE))</f>
        <v>0</v>
      </c>
      <c r="M83" s="22" t="str">
        <f>IF(ISNA(VLOOKUP($C83,'Mt. Sima Canada Cup BA'!$A$17:$H$100,8,FALSE))=TRUE,"0",VLOOKUP($C83,'Mt. Sima Canada Cup BA'!$A$17:$H$100,8,FALSE))</f>
        <v>0</v>
      </c>
      <c r="N83" s="22" t="str">
        <f>IF(ISNA(VLOOKUP($C83,'Waterville Rev Tour NorAm Day 1'!$A$17:$H$100,8,FALSE))=TRUE,"0",VLOOKUP($C83,'Waterville Rev Tour NorAm Day 1'!$A$17:$H$100,8,FALSE))</f>
        <v>0</v>
      </c>
      <c r="O83" s="22" t="str">
        <f>IF(ISNA(VLOOKUP($C83,'Waterville Rev Tour NorAm Day 2'!$A$17:$H$100,8,FALSE))=TRUE,"0",VLOOKUP($C83,'Waterville Rev Tour NorAm Day 2'!$A$17:$H$100,8,FALSE))</f>
        <v>0</v>
      </c>
      <c r="P83" s="22" t="str">
        <f>IF(ISNA(VLOOKUP($C83,'MSLM TT DAY 1'!$A$17:$H$100,8,FALSE))=TRUE,"0",VLOOKUP($C83,'MSLM TT DAY 1'!$A$17:$H$100,8,FALSE))</f>
        <v>0</v>
      </c>
      <c r="Q83" s="22" t="str">
        <f>IF(ISNA(VLOOKUP($C83,'MSLM TT DAY 2'!$A$17:$H$100,8,FALSE))=TRUE,"0",VLOOKUP($C83,'MSLM TT DAY 2'!$A$17:$H$100,8,FALSE))</f>
        <v>0</v>
      </c>
      <c r="R83" s="22" t="str">
        <f>IF(ISNA(VLOOKUP($C83,'Silverstar Canada Cup'!$A$17:$H$65,8,FALSE))=TRUE,"0",VLOOKUP($C83,'Silverstar Canada Cup'!$A$17:$H$65,8,FALSE))</f>
        <v>0</v>
      </c>
      <c r="S83" s="114" t="str">
        <f>IF(ISNA(VLOOKUP($C83,'Craigleith Groms'!$A$17:$H$63,8,FALSE))=TRUE,"0",VLOOKUP($C83,'Craigleith Groms'!$A$17:$H$63,8,FALSE))</f>
        <v>0</v>
      </c>
      <c r="T83" s="22" t="str">
        <f>IF(ISNA(VLOOKUP($C83,'Beaver Valley TT'!$A$17:$H$69,8,FALSE))=TRUE,"0",VLOOKUP($C83,'Beaver Valley TT'!$A$17:$H$69,8,FALSE))</f>
        <v>0</v>
      </c>
      <c r="U83" s="22" t="str">
        <f>IF(ISNA(VLOOKUP($C83,'Calgary Nor AM SS'!$A$17:$H$66,8,FALSE))=TRUE,"0",VLOOKUP($C83,'Calgary Nor AM SS'!$A$17:$H$66,8,FALSE))</f>
        <v>0</v>
      </c>
      <c r="V83" s="22">
        <f>IF(ISNA(VLOOKUP($C83,'Fortune Fz'!$A$17:$H$66,8,FALSE))=TRUE,"0",VLOOKUP($C83,'Fortune Fz'!$A$17:$H$66,8,FALSE))</f>
        <v>100</v>
      </c>
      <c r="W83" s="114" t="str">
        <f>IF(ISNA(VLOOKUP($C83,'GEORGIAN PEAKS Groms'!$A$17:$H$63,8,FALSE))=TRUE,"0",VLOOKUP($C83,'GEORGIAN PEAKS Groms'!$A$17:$H$63,8,FALSE))</f>
        <v>0</v>
      </c>
      <c r="X83" s="114" t="str">
        <f>IF(ISNA(VLOOKUP($C83,'Aspen Open SS'!$A$17:$H$63,8,FALSE))=TRUE,"0",VLOOKUP($C83,'Aspen Open SS'!$A$17:$H$63,8,FALSE))</f>
        <v>0</v>
      </c>
      <c r="Y83" s="114" t="str">
        <f>IF(ISNA(VLOOKUP($C83,'Aspen Open BA'!$A$17:$H$63,8,FALSE))=TRUE,"0",VLOOKUP($C83,'Aspen Open BA'!$A$17:$H$63,8,FALSE))</f>
        <v>0</v>
      </c>
    </row>
    <row r="84" spans="1:25" ht="20" customHeight="1">
      <c r="A84" s="81" t="s">
        <v>222</v>
      </c>
      <c r="B84" s="81" t="s">
        <v>65</v>
      </c>
      <c r="C84" s="86" t="s">
        <v>219</v>
      </c>
      <c r="D84" s="81"/>
      <c r="E84" s="81">
        <f t="shared" si="19"/>
        <v>75</v>
      </c>
      <c r="F84" s="19">
        <f t="shared" si="17"/>
        <v>75</v>
      </c>
      <c r="G84" s="20">
        <f t="shared" si="18"/>
        <v>100</v>
      </c>
      <c r="H84" s="137">
        <v>0</v>
      </c>
      <c r="I84" s="137">
        <v>0</v>
      </c>
      <c r="J84" s="19">
        <f t="shared" si="20"/>
        <v>100</v>
      </c>
      <c r="K84" s="21"/>
      <c r="L84" s="22" t="str">
        <f>IF(ISNA(VLOOKUP($C84,'Mt. Sima Canada Cup SS'!$A$17:$H$100,8,FALSE))=TRUE,"0",VLOOKUP($C84,'Mt. Sima Canada Cup SS'!$A$17:$H$100,8,FALSE))</f>
        <v>0</v>
      </c>
      <c r="M84" s="22" t="str">
        <f>IF(ISNA(VLOOKUP($C84,'Mt. Sima Canada Cup BA'!$A$17:$H$100,8,FALSE))=TRUE,"0",VLOOKUP($C84,'Mt. Sima Canada Cup BA'!$A$17:$H$100,8,FALSE))</f>
        <v>0</v>
      </c>
      <c r="N84" s="22" t="str">
        <f>IF(ISNA(VLOOKUP($C84,'Waterville Rev Tour NorAm Day 1'!$A$17:$H$100,8,FALSE))=TRUE,"0",VLOOKUP($C84,'Waterville Rev Tour NorAm Day 1'!$A$17:$H$100,8,FALSE))</f>
        <v>0</v>
      </c>
      <c r="O84" s="22" t="str">
        <f>IF(ISNA(VLOOKUP($C84,'Waterville Rev Tour NorAm Day 2'!$A$17:$H$100,8,FALSE))=TRUE,"0",VLOOKUP($C84,'Waterville Rev Tour NorAm Day 2'!$A$17:$H$100,8,FALSE))</f>
        <v>0</v>
      </c>
      <c r="P84" s="22" t="str">
        <f>IF(ISNA(VLOOKUP($C84,'MSLM TT DAY 1'!$A$17:$H$100,8,FALSE))=TRUE,"0",VLOOKUP($C84,'MSLM TT DAY 1'!$A$17:$H$100,8,FALSE))</f>
        <v>0</v>
      </c>
      <c r="Q84" s="22" t="str">
        <f>IF(ISNA(VLOOKUP($C84,'MSLM TT DAY 2'!$A$17:$H$100,8,FALSE))=TRUE,"0",VLOOKUP($C84,'MSLM TT DAY 2'!$A$17:$H$100,8,FALSE))</f>
        <v>0</v>
      </c>
      <c r="R84" s="22" t="str">
        <f>IF(ISNA(VLOOKUP($C84,'Silverstar Canada Cup'!$A$17:$H$65,8,FALSE))=TRUE,"0",VLOOKUP($C84,'Silverstar Canada Cup'!$A$17:$H$65,8,FALSE))</f>
        <v>0</v>
      </c>
      <c r="S84" s="114" t="str">
        <f>IF(ISNA(VLOOKUP($C84,'Craigleith Groms'!$A$17:$H$63,8,FALSE))=TRUE,"0",VLOOKUP($C84,'Craigleith Groms'!$A$17:$H$63,8,FALSE))</f>
        <v>0</v>
      </c>
      <c r="T84" s="22" t="str">
        <f>IF(ISNA(VLOOKUP($C84,'Beaver Valley TT'!$A$17:$H$69,8,FALSE))=TRUE,"0",VLOOKUP($C84,'Beaver Valley TT'!$A$17:$H$69,8,FALSE))</f>
        <v>0</v>
      </c>
      <c r="U84" s="22" t="str">
        <f>IF(ISNA(VLOOKUP($C84,'Calgary Nor AM SS'!$A$17:$H$66,8,FALSE))=TRUE,"0",VLOOKUP($C84,'Calgary Nor AM SS'!$A$17:$H$66,8,FALSE))</f>
        <v>0</v>
      </c>
      <c r="V84" s="22">
        <f>IF(ISNA(VLOOKUP($C84,'Fortune Fz'!$A$17:$H$66,8,FALSE))=TRUE,"0",VLOOKUP($C84,'Fortune Fz'!$A$17:$H$66,8,FALSE))</f>
        <v>100</v>
      </c>
      <c r="W84" s="114" t="str">
        <f>IF(ISNA(VLOOKUP($C84,'GEORGIAN PEAKS Groms'!$A$17:$H$63,8,FALSE))=TRUE,"0",VLOOKUP($C84,'GEORGIAN PEAKS Groms'!$A$17:$H$63,8,FALSE))</f>
        <v>0</v>
      </c>
      <c r="X84" s="114" t="str">
        <f>IF(ISNA(VLOOKUP($C84,'Aspen Open SS'!$A$17:$H$63,8,FALSE))=TRUE,"0",VLOOKUP($C84,'Aspen Open SS'!$A$17:$H$63,8,FALSE))</f>
        <v>0</v>
      </c>
      <c r="Y84" s="114" t="str">
        <f>IF(ISNA(VLOOKUP($C84,'Aspen Open BA'!$A$17:$H$63,8,FALSE))=TRUE,"0",VLOOKUP($C84,'Aspen Open BA'!$A$17:$H$63,8,FALSE))</f>
        <v>0</v>
      </c>
    </row>
    <row r="85" spans="1:25" ht="20" customHeight="1">
      <c r="A85" s="81" t="s">
        <v>222</v>
      </c>
      <c r="B85" s="81" t="s">
        <v>65</v>
      </c>
      <c r="C85" s="86" t="s">
        <v>176</v>
      </c>
      <c r="D85" s="81"/>
      <c r="E85" s="81">
        <f t="shared" si="19"/>
        <v>75</v>
      </c>
      <c r="F85" s="19">
        <f t="shared" si="17"/>
        <v>75</v>
      </c>
      <c r="G85" s="20">
        <f t="shared" si="18"/>
        <v>100</v>
      </c>
      <c r="H85" s="137">
        <v>0</v>
      </c>
      <c r="I85" s="137">
        <v>0</v>
      </c>
      <c r="J85" s="19">
        <f t="shared" si="20"/>
        <v>100</v>
      </c>
      <c r="K85" s="21"/>
      <c r="L85" s="22" t="str">
        <f>IF(ISNA(VLOOKUP($C85,'Mt. Sima Canada Cup SS'!$A$17:$H$100,8,FALSE))=TRUE,"0",VLOOKUP($C85,'Mt. Sima Canada Cup SS'!$A$17:$H$100,8,FALSE))</f>
        <v>0</v>
      </c>
      <c r="M85" s="22" t="str">
        <f>IF(ISNA(VLOOKUP($C85,'Mt. Sima Canada Cup BA'!$A$17:$H$100,8,FALSE))=TRUE,"0",VLOOKUP($C85,'Mt. Sima Canada Cup BA'!$A$17:$H$100,8,FALSE))</f>
        <v>0</v>
      </c>
      <c r="N85" s="22" t="str">
        <f>IF(ISNA(VLOOKUP($C85,'Waterville Rev Tour NorAm Day 1'!$A$17:$H$100,8,FALSE))=TRUE,"0",VLOOKUP($C85,'Waterville Rev Tour NorAm Day 1'!$A$17:$H$100,8,FALSE))</f>
        <v>0</v>
      </c>
      <c r="O85" s="22" t="str">
        <f>IF(ISNA(VLOOKUP($C85,'Waterville Rev Tour NorAm Day 2'!$A$17:$H$100,8,FALSE))=TRUE,"0",VLOOKUP($C85,'Waterville Rev Tour NorAm Day 2'!$A$17:$H$100,8,FALSE))</f>
        <v>0</v>
      </c>
      <c r="P85" s="22" t="str">
        <f>IF(ISNA(VLOOKUP($C85,'MSLM TT DAY 1'!$A$17:$H$100,8,FALSE))=TRUE,"0",VLOOKUP($C85,'MSLM TT DAY 1'!$A$17:$H$100,8,FALSE))</f>
        <v>0</v>
      </c>
      <c r="Q85" s="22" t="str">
        <f>IF(ISNA(VLOOKUP($C85,'MSLM TT DAY 2'!$A$17:$H$100,8,FALSE))=TRUE,"0",VLOOKUP($C85,'MSLM TT DAY 2'!$A$17:$H$100,8,FALSE))</f>
        <v>0</v>
      </c>
      <c r="R85" s="22" t="str">
        <f>IF(ISNA(VLOOKUP($C85,'Silverstar Canada Cup'!$A$17:$H$65,8,FALSE))=TRUE,"0",VLOOKUP($C85,'Silverstar Canada Cup'!$A$17:$H$65,8,FALSE))</f>
        <v>0</v>
      </c>
      <c r="S85" s="114" t="str">
        <f>IF(ISNA(VLOOKUP($C85,'Craigleith Groms'!$A$17:$H$63,8,FALSE))=TRUE,"0",VLOOKUP($C85,'Craigleith Groms'!$A$17:$H$63,8,FALSE))</f>
        <v>0</v>
      </c>
      <c r="T85" s="22" t="str">
        <f>IF(ISNA(VLOOKUP($C85,'Beaver Valley TT'!$A$17:$H$69,8,FALSE))=TRUE,"0",VLOOKUP($C85,'Beaver Valley TT'!$A$17:$H$69,8,FALSE))</f>
        <v>0</v>
      </c>
      <c r="U85" s="22" t="str">
        <f>IF(ISNA(VLOOKUP($C85,'Calgary Nor AM SS'!$A$17:$H$66,8,FALSE))=TRUE,"0",VLOOKUP($C85,'Calgary Nor AM SS'!$A$17:$H$66,8,FALSE))</f>
        <v>0</v>
      </c>
      <c r="V85" s="22">
        <f>IF(ISNA(VLOOKUP($C85,'Fortune Fz'!$A$17:$H$66,8,FALSE))=TRUE,"0",VLOOKUP($C85,'Fortune Fz'!$A$17:$H$66,8,FALSE))</f>
        <v>100</v>
      </c>
      <c r="W85" s="114" t="str">
        <f>IF(ISNA(VLOOKUP($C85,'GEORGIAN PEAKS Groms'!$A$17:$H$63,8,FALSE))=TRUE,"0",VLOOKUP($C85,'GEORGIAN PEAKS Groms'!$A$17:$H$63,8,FALSE))</f>
        <v>0</v>
      </c>
      <c r="X85" s="114" t="str">
        <f>IF(ISNA(VLOOKUP($C85,'Aspen Open SS'!$A$17:$H$63,8,FALSE))=TRUE,"0",VLOOKUP($C85,'Aspen Open SS'!$A$17:$H$63,8,FALSE))</f>
        <v>0</v>
      </c>
      <c r="Y85" s="114" t="str">
        <f>IF(ISNA(VLOOKUP($C85,'Aspen Open BA'!$A$17:$H$63,8,FALSE))=TRUE,"0",VLOOKUP($C85,'Aspen Open BA'!$A$17:$H$63,8,FALSE))</f>
        <v>0</v>
      </c>
    </row>
    <row r="86" spans="1:25" ht="20" customHeight="1">
      <c r="A86" s="81" t="s">
        <v>222</v>
      </c>
      <c r="B86" s="81" t="s">
        <v>75</v>
      </c>
      <c r="C86" s="86" t="s">
        <v>214</v>
      </c>
      <c r="D86" s="81"/>
      <c r="E86" s="81">
        <f t="shared" si="19"/>
        <v>75</v>
      </c>
      <c r="F86" s="19">
        <f t="shared" si="17"/>
        <v>75</v>
      </c>
      <c r="G86" s="20">
        <f t="shared" si="18"/>
        <v>100</v>
      </c>
      <c r="H86" s="137">
        <v>0</v>
      </c>
      <c r="I86" s="137">
        <v>0</v>
      </c>
      <c r="J86" s="19">
        <f t="shared" si="20"/>
        <v>100</v>
      </c>
      <c r="K86" s="21"/>
      <c r="L86" s="22" t="str">
        <f>IF(ISNA(VLOOKUP($C86,'Mt. Sima Canada Cup SS'!$A$17:$H$100,8,FALSE))=TRUE,"0",VLOOKUP($C86,'Mt. Sima Canada Cup SS'!$A$17:$H$100,8,FALSE))</f>
        <v>0</v>
      </c>
      <c r="M86" s="22" t="str">
        <f>IF(ISNA(VLOOKUP($C86,'Mt. Sima Canada Cup BA'!$A$17:$H$100,8,FALSE))=TRUE,"0",VLOOKUP($C86,'Mt. Sima Canada Cup BA'!$A$17:$H$100,8,FALSE))</f>
        <v>0</v>
      </c>
      <c r="N86" s="22" t="str">
        <f>IF(ISNA(VLOOKUP($C86,'Waterville Rev Tour NorAm Day 1'!$A$17:$H$100,8,FALSE))=TRUE,"0",VLOOKUP($C86,'Waterville Rev Tour NorAm Day 1'!$A$17:$H$100,8,FALSE))</f>
        <v>0</v>
      </c>
      <c r="O86" s="22" t="str">
        <f>IF(ISNA(VLOOKUP($C86,'Waterville Rev Tour NorAm Day 2'!$A$17:$H$100,8,FALSE))=TRUE,"0",VLOOKUP($C86,'Waterville Rev Tour NorAm Day 2'!$A$17:$H$100,8,FALSE))</f>
        <v>0</v>
      </c>
      <c r="P86" s="22" t="str">
        <f>IF(ISNA(VLOOKUP($C86,'MSLM TT DAY 1'!$A$17:$H$100,8,FALSE))=TRUE,"0",VLOOKUP($C86,'MSLM TT DAY 1'!$A$17:$H$100,8,FALSE))</f>
        <v>0</v>
      </c>
      <c r="Q86" s="22" t="str">
        <f>IF(ISNA(VLOOKUP($C86,'MSLM TT DAY 2'!$A$17:$H$100,8,FALSE))=TRUE,"0",VLOOKUP($C86,'MSLM TT DAY 2'!$A$17:$H$100,8,FALSE))</f>
        <v>0</v>
      </c>
      <c r="R86" s="22" t="str">
        <f>IF(ISNA(VLOOKUP($C86,'Silverstar Canada Cup'!$A$17:$H$65,8,FALSE))=TRUE,"0",VLOOKUP($C86,'Silverstar Canada Cup'!$A$17:$H$65,8,FALSE))</f>
        <v>0</v>
      </c>
      <c r="S86" s="114" t="str">
        <f>IF(ISNA(VLOOKUP($C86,'Craigleith Groms'!$A$17:$H$63,8,FALSE))=TRUE,"0",VLOOKUP($C86,'Craigleith Groms'!$A$17:$H$63,8,FALSE))</f>
        <v>0</v>
      </c>
      <c r="T86" s="22" t="str">
        <f>IF(ISNA(VLOOKUP($C86,'Beaver Valley TT'!$A$17:$H$69,8,FALSE))=TRUE,"0",VLOOKUP($C86,'Beaver Valley TT'!$A$17:$H$69,8,FALSE))</f>
        <v>0</v>
      </c>
      <c r="U86" s="22" t="str">
        <f>IF(ISNA(VLOOKUP($C86,'Calgary Nor AM SS'!$A$17:$H$66,8,FALSE))=TRUE,"0",VLOOKUP($C86,'Calgary Nor AM SS'!$A$17:$H$66,8,FALSE))</f>
        <v>0</v>
      </c>
      <c r="V86" s="22">
        <f>IF(ISNA(VLOOKUP($C86,'Fortune Fz'!$A$17:$H$66,8,FALSE))=TRUE,"0",VLOOKUP($C86,'Fortune Fz'!$A$17:$H$66,8,FALSE))</f>
        <v>100</v>
      </c>
      <c r="W86" s="114" t="str">
        <f>IF(ISNA(VLOOKUP($C86,'GEORGIAN PEAKS Groms'!$A$17:$H$63,8,FALSE))=TRUE,"0",VLOOKUP($C86,'GEORGIAN PEAKS Groms'!$A$17:$H$63,8,FALSE))</f>
        <v>0</v>
      </c>
      <c r="X86" s="114" t="str">
        <f>IF(ISNA(VLOOKUP($C86,'Aspen Open SS'!$A$17:$H$63,8,FALSE))=TRUE,"0",VLOOKUP($C86,'Aspen Open SS'!$A$17:$H$63,8,FALSE))</f>
        <v>0</v>
      </c>
      <c r="Y86" s="114" t="str">
        <f>IF(ISNA(VLOOKUP($C86,'Aspen Open BA'!$A$17:$H$63,8,FALSE))=TRUE,"0",VLOOKUP($C86,'Aspen Open BA'!$A$17:$H$63,8,FALSE))</f>
        <v>0</v>
      </c>
    </row>
    <row r="87" spans="1:25" ht="20" customHeight="1">
      <c r="A87" s="81" t="s">
        <v>222</v>
      </c>
      <c r="B87" s="81" t="s">
        <v>75</v>
      </c>
      <c r="C87" s="86" t="s">
        <v>175</v>
      </c>
      <c r="D87" s="81"/>
      <c r="E87" s="81">
        <f t="shared" si="19"/>
        <v>75</v>
      </c>
      <c r="F87" s="19">
        <f t="shared" si="17"/>
        <v>75</v>
      </c>
      <c r="G87" s="20">
        <f t="shared" si="18"/>
        <v>100</v>
      </c>
      <c r="H87" s="137">
        <v>0</v>
      </c>
      <c r="I87" s="137">
        <v>0</v>
      </c>
      <c r="J87" s="19">
        <f t="shared" si="20"/>
        <v>100</v>
      </c>
      <c r="K87" s="21"/>
      <c r="L87" s="22" t="str">
        <f>IF(ISNA(VLOOKUP($C87,'Mt. Sima Canada Cup SS'!$A$17:$H$100,8,FALSE))=TRUE,"0",VLOOKUP($C87,'Mt. Sima Canada Cup SS'!$A$17:$H$100,8,FALSE))</f>
        <v>0</v>
      </c>
      <c r="M87" s="22" t="str">
        <f>IF(ISNA(VLOOKUP($C87,'Mt. Sima Canada Cup BA'!$A$17:$H$100,8,FALSE))=TRUE,"0",VLOOKUP($C87,'Mt. Sima Canada Cup BA'!$A$17:$H$100,8,FALSE))</f>
        <v>0</v>
      </c>
      <c r="N87" s="22" t="str">
        <f>IF(ISNA(VLOOKUP($C87,'Waterville Rev Tour NorAm Day 1'!$A$17:$H$100,8,FALSE))=TRUE,"0",VLOOKUP($C87,'Waterville Rev Tour NorAm Day 1'!$A$17:$H$100,8,FALSE))</f>
        <v>0</v>
      </c>
      <c r="O87" s="22" t="str">
        <f>IF(ISNA(VLOOKUP($C87,'Waterville Rev Tour NorAm Day 2'!$A$17:$H$100,8,FALSE))=TRUE,"0",VLOOKUP($C87,'Waterville Rev Tour NorAm Day 2'!$A$17:$H$100,8,FALSE))</f>
        <v>0</v>
      </c>
      <c r="P87" s="22" t="str">
        <f>IF(ISNA(VLOOKUP($C87,'MSLM TT DAY 1'!$A$17:$H$100,8,FALSE))=TRUE,"0",VLOOKUP($C87,'MSLM TT DAY 1'!$A$17:$H$100,8,FALSE))</f>
        <v>0</v>
      </c>
      <c r="Q87" s="22" t="str">
        <f>IF(ISNA(VLOOKUP($C87,'MSLM TT DAY 2'!$A$17:$H$100,8,FALSE))=TRUE,"0",VLOOKUP($C87,'MSLM TT DAY 2'!$A$17:$H$100,8,FALSE))</f>
        <v>0</v>
      </c>
      <c r="R87" s="22" t="str">
        <f>IF(ISNA(VLOOKUP($C87,'Silverstar Canada Cup'!$A$17:$H$65,8,FALSE))=TRUE,"0",VLOOKUP($C87,'Silverstar Canada Cup'!$A$17:$H$65,8,FALSE))</f>
        <v>0</v>
      </c>
      <c r="S87" s="114" t="str">
        <f>IF(ISNA(VLOOKUP($C87,'Craigleith Groms'!$A$17:$H$63,8,FALSE))=TRUE,"0",VLOOKUP($C87,'Craigleith Groms'!$A$17:$H$63,8,FALSE))</f>
        <v>0</v>
      </c>
      <c r="T87" s="22" t="str">
        <f>IF(ISNA(VLOOKUP($C87,'Beaver Valley TT'!$A$17:$H$69,8,FALSE))=TRUE,"0",VLOOKUP($C87,'Beaver Valley TT'!$A$17:$H$69,8,FALSE))</f>
        <v>0</v>
      </c>
      <c r="U87" s="22" t="str">
        <f>IF(ISNA(VLOOKUP($C87,'Calgary Nor AM SS'!$A$17:$H$66,8,FALSE))=TRUE,"0",VLOOKUP($C87,'Calgary Nor AM SS'!$A$17:$H$66,8,FALSE))</f>
        <v>0</v>
      </c>
      <c r="V87" s="22">
        <f>IF(ISNA(VLOOKUP($C87,'Fortune Fz'!$A$17:$H$66,8,FALSE))=TRUE,"0",VLOOKUP($C87,'Fortune Fz'!$A$17:$H$66,8,FALSE))</f>
        <v>100</v>
      </c>
      <c r="W87" s="114" t="str">
        <f>IF(ISNA(VLOOKUP($C87,'GEORGIAN PEAKS Groms'!$A$17:$H$63,8,FALSE))=TRUE,"0",VLOOKUP($C87,'GEORGIAN PEAKS Groms'!$A$17:$H$63,8,FALSE))</f>
        <v>0</v>
      </c>
      <c r="X87" s="114" t="str">
        <f>IF(ISNA(VLOOKUP($C87,'Aspen Open SS'!$A$17:$H$63,8,FALSE))=TRUE,"0",VLOOKUP($C87,'Aspen Open SS'!$A$17:$H$63,8,FALSE))</f>
        <v>0</v>
      </c>
      <c r="Y87" s="114" t="str">
        <f>IF(ISNA(VLOOKUP($C87,'Aspen Open BA'!$A$17:$H$63,8,FALSE))=TRUE,"0",VLOOKUP($C87,'Aspen Open BA'!$A$17:$H$63,8,FALSE))</f>
        <v>0</v>
      </c>
    </row>
    <row r="88" spans="1:25" ht="20" customHeight="1">
      <c r="A88" s="81" t="s">
        <v>222</v>
      </c>
      <c r="B88" s="81" t="s">
        <v>74</v>
      </c>
      <c r="C88" s="86" t="s">
        <v>195</v>
      </c>
      <c r="D88" s="81"/>
      <c r="E88" s="81">
        <f t="shared" si="19"/>
        <v>75</v>
      </c>
      <c r="F88" s="19">
        <f t="shared" si="17"/>
        <v>75</v>
      </c>
      <c r="G88" s="20">
        <f t="shared" si="18"/>
        <v>100</v>
      </c>
      <c r="H88" s="137">
        <v>0</v>
      </c>
      <c r="I88" s="137">
        <v>0</v>
      </c>
      <c r="J88" s="19">
        <f t="shared" si="20"/>
        <v>100</v>
      </c>
      <c r="K88" s="21"/>
      <c r="L88" s="22" t="str">
        <f>IF(ISNA(VLOOKUP($C88,'Mt. Sima Canada Cup SS'!$A$17:$H$100,8,FALSE))=TRUE,"0",VLOOKUP($C88,'Mt. Sima Canada Cup SS'!$A$17:$H$100,8,FALSE))</f>
        <v>0</v>
      </c>
      <c r="M88" s="22" t="str">
        <f>IF(ISNA(VLOOKUP($C88,'Mt. Sima Canada Cup BA'!$A$17:$H$100,8,FALSE))=TRUE,"0",VLOOKUP($C88,'Mt. Sima Canada Cup BA'!$A$17:$H$100,8,FALSE))</f>
        <v>0</v>
      </c>
      <c r="N88" s="22" t="str">
        <f>IF(ISNA(VLOOKUP($C88,'Waterville Rev Tour NorAm Day 1'!$A$17:$H$100,8,FALSE))=TRUE,"0",VLOOKUP($C88,'Waterville Rev Tour NorAm Day 1'!$A$17:$H$100,8,FALSE))</f>
        <v>0</v>
      </c>
      <c r="O88" s="22" t="str">
        <f>IF(ISNA(VLOOKUP($C88,'Waterville Rev Tour NorAm Day 2'!$A$17:$H$100,8,FALSE))=TRUE,"0",VLOOKUP($C88,'Waterville Rev Tour NorAm Day 2'!$A$17:$H$100,8,FALSE))</f>
        <v>0</v>
      </c>
      <c r="P88" s="22" t="str">
        <f>IF(ISNA(VLOOKUP($C88,'MSLM TT DAY 1'!$A$17:$H$100,8,FALSE))=TRUE,"0",VLOOKUP($C88,'MSLM TT DAY 1'!$A$17:$H$100,8,FALSE))</f>
        <v>0</v>
      </c>
      <c r="Q88" s="22" t="str">
        <f>IF(ISNA(VLOOKUP($C88,'MSLM TT DAY 2'!$A$17:$H$100,8,FALSE))=TRUE,"0",VLOOKUP($C88,'MSLM TT DAY 2'!$A$17:$H$100,8,FALSE))</f>
        <v>0</v>
      </c>
      <c r="R88" s="22" t="str">
        <f>IF(ISNA(VLOOKUP($C88,'Silverstar Canada Cup'!$A$17:$H$65,8,FALSE))=TRUE,"0",VLOOKUP($C88,'Silverstar Canada Cup'!$A$17:$H$65,8,FALSE))</f>
        <v>0</v>
      </c>
      <c r="S88" s="114" t="str">
        <f>IF(ISNA(VLOOKUP($C88,'Craigleith Groms'!$A$17:$H$63,8,FALSE))=TRUE,"0",VLOOKUP($C88,'Craigleith Groms'!$A$17:$H$63,8,FALSE))</f>
        <v>0</v>
      </c>
      <c r="T88" s="22" t="str">
        <f>IF(ISNA(VLOOKUP($C88,'Beaver Valley TT'!$A$17:$H$69,8,FALSE))=TRUE,"0",VLOOKUP($C88,'Beaver Valley TT'!$A$17:$H$69,8,FALSE))</f>
        <v>0</v>
      </c>
      <c r="U88" s="22" t="str">
        <f>IF(ISNA(VLOOKUP($C88,'Calgary Nor AM SS'!$A$17:$H$66,8,FALSE))=TRUE,"0",VLOOKUP($C88,'Calgary Nor AM SS'!$A$17:$H$66,8,FALSE))</f>
        <v>0</v>
      </c>
      <c r="V88" s="22">
        <f>IF(ISNA(VLOOKUP($C88,'Fortune Fz'!$A$17:$H$66,8,FALSE))=TRUE,"0",VLOOKUP($C88,'Fortune Fz'!$A$17:$H$66,8,FALSE))</f>
        <v>100</v>
      </c>
      <c r="W88" s="114" t="str">
        <f>IF(ISNA(VLOOKUP($C88,'GEORGIAN PEAKS Groms'!$A$17:$H$63,8,FALSE))=TRUE,"0",VLOOKUP($C88,'GEORGIAN PEAKS Groms'!$A$17:$H$63,8,FALSE))</f>
        <v>0</v>
      </c>
      <c r="X88" s="114" t="str">
        <f>IF(ISNA(VLOOKUP($C88,'Aspen Open SS'!$A$17:$H$63,8,FALSE))=TRUE,"0",VLOOKUP($C88,'Aspen Open SS'!$A$17:$H$63,8,FALSE))</f>
        <v>0</v>
      </c>
      <c r="Y88" s="114" t="str">
        <f>IF(ISNA(VLOOKUP($C88,'Aspen Open BA'!$A$17:$H$63,8,FALSE))=TRUE,"0",VLOOKUP($C88,'Aspen Open BA'!$A$17:$H$63,8,FALSE))</f>
        <v>0</v>
      </c>
    </row>
    <row r="89" spans="1:25" ht="20" customHeight="1">
      <c r="A89" s="81" t="s">
        <v>222</v>
      </c>
      <c r="B89" s="81" t="s">
        <v>75</v>
      </c>
      <c r="C89" s="86" t="s">
        <v>221</v>
      </c>
      <c r="D89" s="81"/>
      <c r="E89" s="81">
        <f t="shared" si="19"/>
        <v>75</v>
      </c>
      <c r="F89" s="19">
        <f t="shared" si="17"/>
        <v>75</v>
      </c>
      <c r="G89" s="20">
        <f t="shared" si="18"/>
        <v>100</v>
      </c>
      <c r="H89" s="137">
        <v>0</v>
      </c>
      <c r="I89" s="137">
        <v>0</v>
      </c>
      <c r="J89" s="19">
        <f t="shared" si="20"/>
        <v>100</v>
      </c>
      <c r="K89" s="21"/>
      <c r="L89" s="22" t="str">
        <f>IF(ISNA(VLOOKUP($C89,'Mt. Sima Canada Cup SS'!$A$17:$H$100,8,FALSE))=TRUE,"0",VLOOKUP($C89,'Mt. Sima Canada Cup SS'!$A$17:$H$100,8,FALSE))</f>
        <v>0</v>
      </c>
      <c r="M89" s="22" t="str">
        <f>IF(ISNA(VLOOKUP($C89,'Mt. Sima Canada Cup BA'!$A$17:$H$100,8,FALSE))=TRUE,"0",VLOOKUP($C89,'Mt. Sima Canada Cup BA'!$A$17:$H$100,8,FALSE))</f>
        <v>0</v>
      </c>
      <c r="N89" s="22" t="str">
        <f>IF(ISNA(VLOOKUP($C89,'Waterville Rev Tour NorAm Day 1'!$A$17:$H$100,8,FALSE))=TRUE,"0",VLOOKUP($C89,'Waterville Rev Tour NorAm Day 1'!$A$17:$H$100,8,FALSE))</f>
        <v>0</v>
      </c>
      <c r="O89" s="22" t="str">
        <f>IF(ISNA(VLOOKUP($C89,'Waterville Rev Tour NorAm Day 2'!$A$17:$H$100,8,FALSE))=TRUE,"0",VLOOKUP($C89,'Waterville Rev Tour NorAm Day 2'!$A$17:$H$100,8,FALSE))</f>
        <v>0</v>
      </c>
      <c r="P89" s="22" t="str">
        <f>IF(ISNA(VLOOKUP($C89,'MSLM TT DAY 1'!$A$17:$H$100,8,FALSE))=TRUE,"0",VLOOKUP($C89,'MSLM TT DAY 1'!$A$17:$H$100,8,FALSE))</f>
        <v>0</v>
      </c>
      <c r="Q89" s="22" t="str">
        <f>IF(ISNA(VLOOKUP($C89,'MSLM TT DAY 2'!$A$17:$H$100,8,FALSE))=TRUE,"0",VLOOKUP($C89,'MSLM TT DAY 2'!$A$17:$H$100,8,FALSE))</f>
        <v>0</v>
      </c>
      <c r="R89" s="22" t="str">
        <f>IF(ISNA(VLOOKUP($C89,'Silverstar Canada Cup'!$A$17:$H$65,8,FALSE))=TRUE,"0",VLOOKUP($C89,'Silverstar Canada Cup'!$A$17:$H$65,8,FALSE))</f>
        <v>0</v>
      </c>
      <c r="S89" s="114" t="str">
        <f>IF(ISNA(VLOOKUP($C89,'Craigleith Groms'!$A$17:$H$63,8,FALSE))=TRUE,"0",VLOOKUP($C89,'Craigleith Groms'!$A$17:$H$63,8,FALSE))</f>
        <v>0</v>
      </c>
      <c r="T89" s="22" t="str">
        <f>IF(ISNA(VLOOKUP($C89,'Beaver Valley TT'!$A$17:$H$69,8,FALSE))=TRUE,"0",VLOOKUP($C89,'Beaver Valley TT'!$A$17:$H$69,8,FALSE))</f>
        <v>0</v>
      </c>
      <c r="U89" s="22" t="str">
        <f>IF(ISNA(VLOOKUP($C89,'Calgary Nor AM SS'!$A$17:$H$66,8,FALSE))=TRUE,"0",VLOOKUP($C89,'Calgary Nor AM SS'!$A$17:$H$66,8,FALSE))</f>
        <v>0</v>
      </c>
      <c r="V89" s="22">
        <f>IF(ISNA(VLOOKUP($C89,'Fortune Fz'!$A$17:$H$66,8,FALSE))=TRUE,"0",VLOOKUP($C89,'Fortune Fz'!$A$17:$H$66,8,FALSE))</f>
        <v>100</v>
      </c>
      <c r="W89" s="114" t="str">
        <f>IF(ISNA(VLOOKUP($C89,'GEORGIAN PEAKS Groms'!$A$17:$H$63,8,FALSE))=TRUE,"0",VLOOKUP($C89,'GEORGIAN PEAKS Groms'!$A$17:$H$63,8,FALSE))</f>
        <v>0</v>
      </c>
      <c r="X89" s="114" t="str">
        <f>IF(ISNA(VLOOKUP($C89,'Aspen Open SS'!$A$17:$H$63,8,FALSE))=TRUE,"0",VLOOKUP($C89,'Aspen Open SS'!$A$17:$H$63,8,FALSE))</f>
        <v>0</v>
      </c>
      <c r="Y89" s="114" t="str">
        <f>IF(ISNA(VLOOKUP($C89,'Aspen Open BA'!$A$17:$H$63,8,FALSE))=TRUE,"0",VLOOKUP($C89,'Aspen Open BA'!$A$17:$H$63,8,FALSE))</f>
        <v>0</v>
      </c>
    </row>
    <row r="90" spans="1:25" ht="20" customHeight="1">
      <c r="A90" s="81" t="s">
        <v>222</v>
      </c>
      <c r="B90" s="81" t="s">
        <v>75</v>
      </c>
      <c r="C90" s="86" t="s">
        <v>178</v>
      </c>
      <c r="D90" s="81"/>
      <c r="E90" s="81">
        <f t="shared" si="19"/>
        <v>75</v>
      </c>
      <c r="F90" s="19">
        <f t="shared" si="17"/>
        <v>75</v>
      </c>
      <c r="G90" s="20">
        <f t="shared" si="18"/>
        <v>100</v>
      </c>
      <c r="H90" s="137">
        <v>0</v>
      </c>
      <c r="I90" s="137">
        <v>0</v>
      </c>
      <c r="J90" s="19">
        <f t="shared" si="20"/>
        <v>100</v>
      </c>
      <c r="K90" s="21"/>
      <c r="L90" s="22" t="str">
        <f>IF(ISNA(VLOOKUP($C90,'Mt. Sima Canada Cup SS'!$A$17:$H$100,8,FALSE))=TRUE,"0",VLOOKUP($C90,'Mt. Sima Canada Cup SS'!$A$17:$H$100,8,FALSE))</f>
        <v>0</v>
      </c>
      <c r="M90" s="22" t="str">
        <f>IF(ISNA(VLOOKUP($C90,'Mt. Sima Canada Cup BA'!$A$17:$H$100,8,FALSE))=TRUE,"0",VLOOKUP($C90,'Mt. Sima Canada Cup BA'!$A$17:$H$100,8,FALSE))</f>
        <v>0</v>
      </c>
      <c r="N90" s="22" t="str">
        <f>IF(ISNA(VLOOKUP($C90,'Waterville Rev Tour NorAm Day 1'!$A$17:$H$100,8,FALSE))=TRUE,"0",VLOOKUP($C90,'Waterville Rev Tour NorAm Day 1'!$A$17:$H$100,8,FALSE))</f>
        <v>0</v>
      </c>
      <c r="O90" s="22" t="str">
        <f>IF(ISNA(VLOOKUP($C90,'Waterville Rev Tour NorAm Day 2'!$A$17:$H$100,8,FALSE))=TRUE,"0",VLOOKUP($C90,'Waterville Rev Tour NorAm Day 2'!$A$17:$H$100,8,FALSE))</f>
        <v>0</v>
      </c>
      <c r="P90" s="22" t="str">
        <f>IF(ISNA(VLOOKUP($C90,'MSLM TT DAY 1'!$A$17:$H$100,8,FALSE))=TRUE,"0",VLOOKUP($C90,'MSLM TT DAY 1'!$A$17:$H$100,8,FALSE))</f>
        <v>0</v>
      </c>
      <c r="Q90" s="22" t="str">
        <f>IF(ISNA(VLOOKUP($C90,'MSLM TT DAY 2'!$A$17:$H$100,8,FALSE))=TRUE,"0",VLOOKUP($C90,'MSLM TT DAY 2'!$A$17:$H$100,8,FALSE))</f>
        <v>0</v>
      </c>
      <c r="R90" s="22" t="str">
        <f>IF(ISNA(VLOOKUP($C90,'Silverstar Canada Cup'!$A$17:$H$65,8,FALSE))=TRUE,"0",VLOOKUP($C90,'Silverstar Canada Cup'!$A$17:$H$65,8,FALSE))</f>
        <v>0</v>
      </c>
      <c r="S90" s="114" t="str">
        <f>IF(ISNA(VLOOKUP($C90,'Craigleith Groms'!$A$17:$H$63,8,FALSE))=TRUE,"0",VLOOKUP($C90,'Craigleith Groms'!$A$17:$H$63,8,FALSE))</f>
        <v>0</v>
      </c>
      <c r="T90" s="22" t="str">
        <f>IF(ISNA(VLOOKUP($C90,'Beaver Valley TT'!$A$17:$H$69,8,FALSE))=TRUE,"0",VLOOKUP($C90,'Beaver Valley TT'!$A$17:$H$69,8,FALSE))</f>
        <v>0</v>
      </c>
      <c r="U90" s="22" t="str">
        <f>IF(ISNA(VLOOKUP($C90,'Calgary Nor AM SS'!$A$17:$H$66,8,FALSE))=TRUE,"0",VLOOKUP($C90,'Calgary Nor AM SS'!$A$17:$H$66,8,FALSE))</f>
        <v>0</v>
      </c>
      <c r="V90" s="22">
        <f>IF(ISNA(VLOOKUP($C90,'Fortune Fz'!$A$17:$H$66,8,FALSE))=TRUE,"0",VLOOKUP($C90,'Fortune Fz'!$A$17:$H$66,8,FALSE))</f>
        <v>100</v>
      </c>
      <c r="W90" s="114" t="str">
        <f>IF(ISNA(VLOOKUP($C90,'GEORGIAN PEAKS Groms'!$A$17:$H$63,8,FALSE))=TRUE,"0",VLOOKUP($C90,'GEORGIAN PEAKS Groms'!$A$17:$H$63,8,FALSE))</f>
        <v>0</v>
      </c>
      <c r="X90" s="114" t="str">
        <f>IF(ISNA(VLOOKUP($C90,'Aspen Open SS'!$A$17:$H$63,8,FALSE))=TRUE,"0",VLOOKUP($C90,'Aspen Open SS'!$A$17:$H$63,8,FALSE))</f>
        <v>0</v>
      </c>
      <c r="Y90" s="114" t="str">
        <f>IF(ISNA(VLOOKUP($C90,'Aspen Open BA'!$A$17:$H$63,8,FALSE))=TRUE,"0",VLOOKUP($C90,'Aspen Open BA'!$A$17:$H$63,8,FALSE))</f>
        <v>0</v>
      </c>
    </row>
    <row r="91" spans="1:25" ht="20" customHeight="1">
      <c r="A91" s="81" t="s">
        <v>222</v>
      </c>
      <c r="B91" s="81" t="s">
        <v>74</v>
      </c>
      <c r="C91" s="86" t="s">
        <v>185</v>
      </c>
      <c r="D91" s="81"/>
      <c r="E91" s="81">
        <f t="shared" si="19"/>
        <v>75</v>
      </c>
      <c r="F91" s="19">
        <f t="shared" si="17"/>
        <v>75</v>
      </c>
      <c r="G91" s="20">
        <f t="shared" si="18"/>
        <v>100</v>
      </c>
      <c r="H91" s="137">
        <v>0</v>
      </c>
      <c r="I91" s="137">
        <v>0</v>
      </c>
      <c r="J91" s="19">
        <f t="shared" si="20"/>
        <v>100</v>
      </c>
      <c r="K91" s="21"/>
      <c r="L91" s="22" t="str">
        <f>IF(ISNA(VLOOKUP($C91,'Mt. Sima Canada Cup SS'!$A$17:$H$100,8,FALSE))=TRUE,"0",VLOOKUP($C91,'Mt. Sima Canada Cup SS'!$A$17:$H$100,8,FALSE))</f>
        <v>0</v>
      </c>
      <c r="M91" s="22" t="str">
        <f>IF(ISNA(VLOOKUP($C91,'Mt. Sima Canada Cup BA'!$A$17:$H$100,8,FALSE))=TRUE,"0",VLOOKUP($C91,'Mt. Sima Canada Cup BA'!$A$17:$H$100,8,FALSE))</f>
        <v>0</v>
      </c>
      <c r="N91" s="22" t="str">
        <f>IF(ISNA(VLOOKUP($C91,'Waterville Rev Tour NorAm Day 1'!$A$17:$H$100,8,FALSE))=TRUE,"0",VLOOKUP($C91,'Waterville Rev Tour NorAm Day 1'!$A$17:$H$100,8,FALSE))</f>
        <v>0</v>
      </c>
      <c r="O91" s="22" t="str">
        <f>IF(ISNA(VLOOKUP($C91,'Waterville Rev Tour NorAm Day 2'!$A$17:$H$100,8,FALSE))=TRUE,"0",VLOOKUP($C91,'Waterville Rev Tour NorAm Day 2'!$A$17:$H$100,8,FALSE))</f>
        <v>0</v>
      </c>
      <c r="P91" s="22" t="str">
        <f>IF(ISNA(VLOOKUP($C91,'MSLM TT DAY 1'!$A$17:$H$100,8,FALSE))=TRUE,"0",VLOOKUP($C91,'MSLM TT DAY 1'!$A$17:$H$100,8,FALSE))</f>
        <v>0</v>
      </c>
      <c r="Q91" s="22" t="str">
        <f>IF(ISNA(VLOOKUP($C91,'MSLM TT DAY 2'!$A$17:$H$100,8,FALSE))=TRUE,"0",VLOOKUP($C91,'MSLM TT DAY 2'!$A$17:$H$100,8,FALSE))</f>
        <v>0</v>
      </c>
      <c r="R91" s="22" t="str">
        <f>IF(ISNA(VLOOKUP($C91,'Silverstar Canada Cup'!$A$17:$H$65,8,FALSE))=TRUE,"0",VLOOKUP($C91,'Silverstar Canada Cup'!$A$17:$H$65,8,FALSE))</f>
        <v>0</v>
      </c>
      <c r="S91" s="114" t="str">
        <f>IF(ISNA(VLOOKUP($C91,'Craigleith Groms'!$A$17:$H$63,8,FALSE))=TRUE,"0",VLOOKUP($C91,'Craigleith Groms'!$A$17:$H$63,8,FALSE))</f>
        <v>0</v>
      </c>
      <c r="T91" s="22" t="str">
        <f>IF(ISNA(VLOOKUP($C91,'Beaver Valley TT'!$A$17:$H$69,8,FALSE))=TRUE,"0",VLOOKUP($C91,'Beaver Valley TT'!$A$17:$H$69,8,FALSE))</f>
        <v>0</v>
      </c>
      <c r="U91" s="22" t="str">
        <f>IF(ISNA(VLOOKUP($C91,'Calgary Nor AM SS'!$A$17:$H$66,8,FALSE))=TRUE,"0",VLOOKUP($C91,'Calgary Nor AM SS'!$A$17:$H$66,8,FALSE))</f>
        <v>0</v>
      </c>
      <c r="V91" s="22">
        <f>IF(ISNA(VLOOKUP($C91,'Fortune Fz'!$A$17:$H$66,8,FALSE))=TRUE,"0",VLOOKUP($C91,'Fortune Fz'!$A$17:$H$66,8,FALSE))</f>
        <v>100</v>
      </c>
      <c r="W91" s="114" t="str">
        <f>IF(ISNA(VLOOKUP($C91,'GEORGIAN PEAKS Groms'!$A$17:$H$63,8,FALSE))=TRUE,"0",VLOOKUP($C91,'GEORGIAN PEAKS Groms'!$A$17:$H$63,8,FALSE))</f>
        <v>0</v>
      </c>
      <c r="X91" s="114" t="str">
        <f>IF(ISNA(VLOOKUP($C91,'Aspen Open SS'!$A$17:$H$63,8,FALSE))=TRUE,"0",VLOOKUP($C91,'Aspen Open SS'!$A$17:$H$63,8,FALSE))</f>
        <v>0</v>
      </c>
      <c r="Y91" s="114" t="str">
        <f>IF(ISNA(VLOOKUP($C91,'Aspen Open BA'!$A$17:$H$63,8,FALSE))=TRUE,"0",VLOOKUP($C91,'Aspen Open BA'!$A$17:$H$63,8,FALSE))</f>
        <v>0</v>
      </c>
    </row>
    <row r="92" spans="1:25" ht="20" customHeight="1">
      <c r="A92" s="81" t="s">
        <v>222</v>
      </c>
      <c r="B92" s="81" t="s">
        <v>74</v>
      </c>
      <c r="C92" s="86" t="s">
        <v>202</v>
      </c>
      <c r="D92" s="81"/>
      <c r="E92" s="81">
        <f t="shared" si="19"/>
        <v>75</v>
      </c>
      <c r="F92" s="19">
        <f t="shared" si="17"/>
        <v>75</v>
      </c>
      <c r="G92" s="20">
        <f t="shared" si="18"/>
        <v>100</v>
      </c>
      <c r="H92" s="137">
        <v>0</v>
      </c>
      <c r="I92" s="137">
        <v>0</v>
      </c>
      <c r="J92" s="19">
        <f t="shared" si="20"/>
        <v>100</v>
      </c>
      <c r="K92" s="21"/>
      <c r="L92" s="22" t="str">
        <f>IF(ISNA(VLOOKUP($C92,'Mt. Sima Canada Cup SS'!$A$17:$H$100,8,FALSE))=TRUE,"0",VLOOKUP($C92,'Mt. Sima Canada Cup SS'!$A$17:$H$100,8,FALSE))</f>
        <v>0</v>
      </c>
      <c r="M92" s="22" t="str">
        <f>IF(ISNA(VLOOKUP($C92,'Mt. Sima Canada Cup BA'!$A$17:$H$100,8,FALSE))=TRUE,"0",VLOOKUP($C92,'Mt. Sima Canada Cup BA'!$A$17:$H$100,8,FALSE))</f>
        <v>0</v>
      </c>
      <c r="N92" s="22" t="str">
        <f>IF(ISNA(VLOOKUP($C92,'Waterville Rev Tour NorAm Day 1'!$A$17:$H$100,8,FALSE))=TRUE,"0",VLOOKUP($C92,'Waterville Rev Tour NorAm Day 1'!$A$17:$H$100,8,FALSE))</f>
        <v>0</v>
      </c>
      <c r="O92" s="22" t="str">
        <f>IF(ISNA(VLOOKUP($C92,'Waterville Rev Tour NorAm Day 2'!$A$17:$H$100,8,FALSE))=TRUE,"0",VLOOKUP($C92,'Waterville Rev Tour NorAm Day 2'!$A$17:$H$100,8,FALSE))</f>
        <v>0</v>
      </c>
      <c r="P92" s="22" t="str">
        <f>IF(ISNA(VLOOKUP($C92,'MSLM TT DAY 1'!$A$17:$H$100,8,FALSE))=TRUE,"0",VLOOKUP($C92,'MSLM TT DAY 1'!$A$17:$H$100,8,FALSE))</f>
        <v>0</v>
      </c>
      <c r="Q92" s="22" t="str">
        <f>IF(ISNA(VLOOKUP($C92,'MSLM TT DAY 2'!$A$17:$H$100,8,FALSE))=TRUE,"0",VLOOKUP($C92,'MSLM TT DAY 2'!$A$17:$H$100,8,FALSE))</f>
        <v>0</v>
      </c>
      <c r="R92" s="22" t="str">
        <f>IF(ISNA(VLOOKUP($C92,'Silverstar Canada Cup'!$A$17:$H$65,8,FALSE))=TRUE,"0",VLOOKUP($C92,'Silverstar Canada Cup'!$A$17:$H$65,8,FALSE))</f>
        <v>0</v>
      </c>
      <c r="S92" s="114" t="str">
        <f>IF(ISNA(VLOOKUP($C92,'Craigleith Groms'!$A$17:$H$63,8,FALSE))=TRUE,"0",VLOOKUP($C92,'Craigleith Groms'!$A$17:$H$63,8,FALSE))</f>
        <v>0</v>
      </c>
      <c r="T92" s="22" t="str">
        <f>IF(ISNA(VLOOKUP($C92,'Beaver Valley TT'!$A$17:$H$69,8,FALSE))=TRUE,"0",VLOOKUP($C92,'Beaver Valley TT'!$A$17:$H$69,8,FALSE))</f>
        <v>0</v>
      </c>
      <c r="U92" s="22" t="str">
        <f>IF(ISNA(VLOOKUP($C92,'Calgary Nor AM SS'!$A$17:$H$66,8,FALSE))=TRUE,"0",VLOOKUP($C92,'Calgary Nor AM SS'!$A$17:$H$66,8,FALSE))</f>
        <v>0</v>
      </c>
      <c r="V92" s="22">
        <f>IF(ISNA(VLOOKUP($C92,'Fortune Fz'!$A$17:$H$66,8,FALSE))=TRUE,"0",VLOOKUP($C92,'Fortune Fz'!$A$17:$H$66,8,FALSE))</f>
        <v>100</v>
      </c>
      <c r="W92" s="114" t="str">
        <f>IF(ISNA(VLOOKUP($C92,'GEORGIAN PEAKS Groms'!$A$17:$H$63,8,FALSE))=TRUE,"0",VLOOKUP($C92,'GEORGIAN PEAKS Groms'!$A$17:$H$63,8,FALSE))</f>
        <v>0</v>
      </c>
      <c r="X92" s="114" t="str">
        <f>IF(ISNA(VLOOKUP($C92,'Aspen Open SS'!$A$17:$H$63,8,FALSE))=TRUE,"0",VLOOKUP($C92,'Aspen Open SS'!$A$17:$H$63,8,FALSE))</f>
        <v>0</v>
      </c>
      <c r="Y92" s="114" t="str">
        <f>IF(ISNA(VLOOKUP($C92,'Aspen Open BA'!$A$17:$H$63,8,FALSE))=TRUE,"0",VLOOKUP($C92,'Aspen Open BA'!$A$17:$H$63,8,FALSE))</f>
        <v>0</v>
      </c>
    </row>
    <row r="93" spans="1:25" ht="20" customHeight="1">
      <c r="A93" s="81" t="s">
        <v>222</v>
      </c>
      <c r="B93" s="81" t="s">
        <v>97</v>
      </c>
      <c r="C93" s="86" t="s">
        <v>194</v>
      </c>
      <c r="D93" s="81"/>
      <c r="E93" s="81">
        <f t="shared" si="19"/>
        <v>75</v>
      </c>
      <c r="F93" s="19">
        <f t="shared" si="17"/>
        <v>75</v>
      </c>
      <c r="G93" s="20">
        <f t="shared" si="18"/>
        <v>100</v>
      </c>
      <c r="H93" s="137">
        <v>0</v>
      </c>
      <c r="I93" s="137">
        <v>0</v>
      </c>
      <c r="J93" s="19">
        <f t="shared" si="20"/>
        <v>100</v>
      </c>
      <c r="K93" s="21"/>
      <c r="L93" s="22" t="str">
        <f>IF(ISNA(VLOOKUP($C93,'Mt. Sima Canada Cup SS'!$A$17:$H$100,8,FALSE))=TRUE,"0",VLOOKUP($C93,'Mt. Sima Canada Cup SS'!$A$17:$H$100,8,FALSE))</f>
        <v>0</v>
      </c>
      <c r="M93" s="22" t="str">
        <f>IF(ISNA(VLOOKUP($C93,'Mt. Sima Canada Cup BA'!$A$17:$H$100,8,FALSE))=TRUE,"0",VLOOKUP($C93,'Mt. Sima Canada Cup BA'!$A$17:$H$100,8,FALSE))</f>
        <v>0</v>
      </c>
      <c r="N93" s="22" t="str">
        <f>IF(ISNA(VLOOKUP($C93,'Waterville Rev Tour NorAm Day 1'!$A$17:$H$100,8,FALSE))=TRUE,"0",VLOOKUP($C93,'Waterville Rev Tour NorAm Day 1'!$A$17:$H$100,8,FALSE))</f>
        <v>0</v>
      </c>
      <c r="O93" s="22" t="str">
        <f>IF(ISNA(VLOOKUP($C93,'Waterville Rev Tour NorAm Day 2'!$A$17:$H$100,8,FALSE))=TRUE,"0",VLOOKUP($C93,'Waterville Rev Tour NorAm Day 2'!$A$17:$H$100,8,FALSE))</f>
        <v>0</v>
      </c>
      <c r="P93" s="22" t="str">
        <f>IF(ISNA(VLOOKUP($C93,'MSLM TT DAY 1'!$A$17:$H$100,8,FALSE))=TRUE,"0",VLOOKUP($C93,'MSLM TT DAY 1'!$A$17:$H$100,8,FALSE))</f>
        <v>0</v>
      </c>
      <c r="Q93" s="22" t="str">
        <f>IF(ISNA(VLOOKUP($C93,'MSLM TT DAY 2'!$A$17:$H$100,8,FALSE))=TRUE,"0",VLOOKUP($C93,'MSLM TT DAY 2'!$A$17:$H$100,8,FALSE))</f>
        <v>0</v>
      </c>
      <c r="R93" s="22" t="str">
        <f>IF(ISNA(VLOOKUP($C93,'Silverstar Canada Cup'!$A$17:$H$65,8,FALSE))=TRUE,"0",VLOOKUP($C93,'Silverstar Canada Cup'!$A$17:$H$65,8,FALSE))</f>
        <v>0</v>
      </c>
      <c r="S93" s="114" t="str">
        <f>IF(ISNA(VLOOKUP($C93,'Craigleith Groms'!$A$17:$H$63,8,FALSE))=TRUE,"0",VLOOKUP($C93,'Craigleith Groms'!$A$17:$H$63,8,FALSE))</f>
        <v>0</v>
      </c>
      <c r="T93" s="22" t="str">
        <f>IF(ISNA(VLOOKUP($C93,'Beaver Valley TT'!$A$17:$H$69,8,FALSE))=TRUE,"0",VLOOKUP($C93,'Beaver Valley TT'!$A$17:$H$69,8,FALSE))</f>
        <v>0</v>
      </c>
      <c r="U93" s="22" t="str">
        <f>IF(ISNA(VLOOKUP($C93,'Calgary Nor AM SS'!$A$17:$H$66,8,FALSE))=TRUE,"0",VLOOKUP($C93,'Calgary Nor AM SS'!$A$17:$H$66,8,FALSE))</f>
        <v>0</v>
      </c>
      <c r="V93" s="22">
        <f>IF(ISNA(VLOOKUP($C93,'Fortune Fz'!$A$17:$H$66,8,FALSE))=TRUE,"0",VLOOKUP($C93,'Fortune Fz'!$A$17:$H$66,8,FALSE))</f>
        <v>100</v>
      </c>
      <c r="W93" s="114" t="str">
        <f>IF(ISNA(VLOOKUP($C93,'GEORGIAN PEAKS Groms'!$A$17:$H$63,8,FALSE))=TRUE,"0",VLOOKUP($C93,'GEORGIAN PEAKS Groms'!$A$17:$H$63,8,FALSE))</f>
        <v>0</v>
      </c>
      <c r="X93" s="114" t="str">
        <f>IF(ISNA(VLOOKUP($C93,'Aspen Open SS'!$A$17:$H$63,8,FALSE))=TRUE,"0",VLOOKUP($C93,'Aspen Open SS'!$A$17:$H$63,8,FALSE))</f>
        <v>0</v>
      </c>
      <c r="Y93" s="114" t="str">
        <f>IF(ISNA(VLOOKUP($C93,'Aspen Open BA'!$A$17:$H$63,8,FALSE))=TRUE,"0",VLOOKUP($C93,'Aspen Open BA'!$A$17:$H$63,8,FALSE))</f>
        <v>0</v>
      </c>
    </row>
    <row r="94" spans="1:25" ht="20" customHeight="1">
      <c r="A94" s="81" t="s">
        <v>222</v>
      </c>
      <c r="B94" s="81" t="s">
        <v>65</v>
      </c>
      <c r="C94" s="86" t="s">
        <v>205</v>
      </c>
      <c r="D94" s="81"/>
      <c r="E94" s="81">
        <f t="shared" si="19"/>
        <v>75</v>
      </c>
      <c r="F94" s="19">
        <f t="shared" si="17"/>
        <v>75</v>
      </c>
      <c r="G94" s="20">
        <f t="shared" si="18"/>
        <v>100</v>
      </c>
      <c r="H94" s="137">
        <v>0</v>
      </c>
      <c r="I94" s="137">
        <v>0</v>
      </c>
      <c r="J94" s="19">
        <f t="shared" si="20"/>
        <v>100</v>
      </c>
      <c r="K94" s="21"/>
      <c r="L94" s="22" t="str">
        <f>IF(ISNA(VLOOKUP($C94,'Mt. Sima Canada Cup SS'!$A$17:$H$100,8,FALSE))=TRUE,"0",VLOOKUP($C94,'Mt. Sima Canada Cup SS'!$A$17:$H$100,8,FALSE))</f>
        <v>0</v>
      </c>
      <c r="M94" s="22" t="str">
        <f>IF(ISNA(VLOOKUP($C94,'Mt. Sima Canada Cup BA'!$A$17:$H$100,8,FALSE))=TRUE,"0",VLOOKUP($C94,'Mt. Sima Canada Cup BA'!$A$17:$H$100,8,FALSE))</f>
        <v>0</v>
      </c>
      <c r="N94" s="22" t="str">
        <f>IF(ISNA(VLOOKUP($C94,'Waterville Rev Tour NorAm Day 1'!$A$17:$H$100,8,FALSE))=TRUE,"0",VLOOKUP($C94,'Waterville Rev Tour NorAm Day 1'!$A$17:$H$100,8,FALSE))</f>
        <v>0</v>
      </c>
      <c r="O94" s="22" t="str">
        <f>IF(ISNA(VLOOKUP($C94,'Waterville Rev Tour NorAm Day 2'!$A$17:$H$100,8,FALSE))=TRUE,"0",VLOOKUP($C94,'Waterville Rev Tour NorAm Day 2'!$A$17:$H$100,8,FALSE))</f>
        <v>0</v>
      </c>
      <c r="P94" s="22" t="str">
        <f>IF(ISNA(VLOOKUP($C94,'MSLM TT DAY 1'!$A$17:$H$100,8,FALSE))=TRUE,"0",VLOOKUP($C94,'MSLM TT DAY 1'!$A$17:$H$100,8,FALSE))</f>
        <v>0</v>
      </c>
      <c r="Q94" s="22" t="str">
        <f>IF(ISNA(VLOOKUP($C94,'MSLM TT DAY 2'!$A$17:$H$100,8,FALSE))=TRUE,"0",VLOOKUP($C94,'MSLM TT DAY 2'!$A$17:$H$100,8,FALSE))</f>
        <v>0</v>
      </c>
      <c r="R94" s="22" t="str">
        <f>IF(ISNA(VLOOKUP($C94,'Silverstar Canada Cup'!$A$17:$H$65,8,FALSE))=TRUE,"0",VLOOKUP($C94,'Silverstar Canada Cup'!$A$17:$H$65,8,FALSE))</f>
        <v>0</v>
      </c>
      <c r="S94" s="114" t="str">
        <f>IF(ISNA(VLOOKUP($C94,'Craigleith Groms'!$A$17:$H$63,8,FALSE))=TRUE,"0",VLOOKUP($C94,'Craigleith Groms'!$A$17:$H$63,8,FALSE))</f>
        <v>0</v>
      </c>
      <c r="T94" s="22" t="str">
        <f>IF(ISNA(VLOOKUP($C94,'Beaver Valley TT'!$A$17:$H$69,8,FALSE))=TRUE,"0",VLOOKUP($C94,'Beaver Valley TT'!$A$17:$H$69,8,FALSE))</f>
        <v>0</v>
      </c>
      <c r="U94" s="22" t="str">
        <f>IF(ISNA(VLOOKUP($C94,'Calgary Nor AM SS'!$A$17:$H$66,8,FALSE))=TRUE,"0",VLOOKUP($C94,'Calgary Nor AM SS'!$A$17:$H$66,8,FALSE))</f>
        <v>0</v>
      </c>
      <c r="V94" s="22">
        <f>IF(ISNA(VLOOKUP($C94,'Fortune Fz'!$A$17:$H$66,8,FALSE))=TRUE,"0",VLOOKUP($C94,'Fortune Fz'!$A$17:$H$66,8,FALSE))</f>
        <v>100</v>
      </c>
      <c r="W94" s="114" t="str">
        <f>IF(ISNA(VLOOKUP($C94,'GEORGIAN PEAKS Groms'!$A$17:$H$63,8,FALSE))=TRUE,"0",VLOOKUP($C94,'GEORGIAN PEAKS Groms'!$A$17:$H$63,8,FALSE))</f>
        <v>0</v>
      </c>
      <c r="X94" s="114" t="str">
        <f>IF(ISNA(VLOOKUP($C94,'Aspen Open SS'!$A$17:$H$63,8,FALSE))=TRUE,"0",VLOOKUP($C94,'Aspen Open SS'!$A$17:$H$63,8,FALSE))</f>
        <v>0</v>
      </c>
      <c r="Y94" s="114" t="str">
        <f>IF(ISNA(VLOOKUP($C94,'Aspen Open BA'!$A$17:$H$63,8,FALSE))=TRUE,"0",VLOOKUP($C94,'Aspen Open BA'!$A$17:$H$63,8,FALSE))</f>
        <v>0</v>
      </c>
    </row>
    <row r="95" spans="1:25" ht="20" customHeight="1">
      <c r="A95" s="81" t="s">
        <v>222</v>
      </c>
      <c r="B95" s="81" t="s">
        <v>74</v>
      </c>
      <c r="C95" s="86" t="s">
        <v>203</v>
      </c>
      <c r="D95" s="81"/>
      <c r="E95" s="81">
        <f t="shared" si="19"/>
        <v>75</v>
      </c>
      <c r="F95" s="19">
        <f t="shared" si="17"/>
        <v>75</v>
      </c>
      <c r="G95" s="20">
        <f t="shared" si="18"/>
        <v>100</v>
      </c>
      <c r="H95" s="137">
        <v>0</v>
      </c>
      <c r="I95" s="137">
        <v>0</v>
      </c>
      <c r="J95" s="19">
        <f t="shared" si="20"/>
        <v>100</v>
      </c>
      <c r="K95" s="21"/>
      <c r="L95" s="22" t="str">
        <f>IF(ISNA(VLOOKUP($C95,'Mt. Sima Canada Cup SS'!$A$17:$H$100,8,FALSE))=TRUE,"0",VLOOKUP($C95,'Mt. Sima Canada Cup SS'!$A$17:$H$100,8,FALSE))</f>
        <v>0</v>
      </c>
      <c r="M95" s="22" t="str">
        <f>IF(ISNA(VLOOKUP($C95,'Mt. Sima Canada Cup BA'!$A$17:$H$100,8,FALSE))=TRUE,"0",VLOOKUP($C95,'Mt. Sima Canada Cup BA'!$A$17:$H$100,8,FALSE))</f>
        <v>0</v>
      </c>
      <c r="N95" s="22" t="str">
        <f>IF(ISNA(VLOOKUP($C95,'Waterville Rev Tour NorAm Day 1'!$A$17:$H$100,8,FALSE))=TRUE,"0",VLOOKUP($C95,'Waterville Rev Tour NorAm Day 1'!$A$17:$H$100,8,FALSE))</f>
        <v>0</v>
      </c>
      <c r="O95" s="22" t="str">
        <f>IF(ISNA(VLOOKUP($C95,'Waterville Rev Tour NorAm Day 2'!$A$17:$H$100,8,FALSE))=TRUE,"0",VLOOKUP($C95,'Waterville Rev Tour NorAm Day 2'!$A$17:$H$100,8,FALSE))</f>
        <v>0</v>
      </c>
      <c r="P95" s="22" t="str">
        <f>IF(ISNA(VLOOKUP($C95,'MSLM TT DAY 1'!$A$17:$H$100,8,FALSE))=TRUE,"0",VLOOKUP($C95,'MSLM TT DAY 1'!$A$17:$H$100,8,FALSE))</f>
        <v>0</v>
      </c>
      <c r="Q95" s="22" t="str">
        <f>IF(ISNA(VLOOKUP($C95,'MSLM TT DAY 2'!$A$17:$H$100,8,FALSE))=TRUE,"0",VLOOKUP($C95,'MSLM TT DAY 2'!$A$17:$H$100,8,FALSE))</f>
        <v>0</v>
      </c>
      <c r="R95" s="22" t="str">
        <f>IF(ISNA(VLOOKUP($C95,'Silverstar Canada Cup'!$A$17:$H$65,8,FALSE))=TRUE,"0",VLOOKUP($C95,'Silverstar Canada Cup'!$A$17:$H$65,8,FALSE))</f>
        <v>0</v>
      </c>
      <c r="S95" s="114" t="str">
        <f>IF(ISNA(VLOOKUP($C95,'Craigleith Groms'!$A$17:$H$63,8,FALSE))=TRUE,"0",VLOOKUP($C95,'Craigleith Groms'!$A$17:$H$63,8,FALSE))</f>
        <v>0</v>
      </c>
      <c r="T95" s="22" t="str">
        <f>IF(ISNA(VLOOKUP($C95,'Beaver Valley TT'!$A$17:$H$69,8,FALSE))=TRUE,"0",VLOOKUP($C95,'Beaver Valley TT'!$A$17:$H$69,8,FALSE))</f>
        <v>0</v>
      </c>
      <c r="U95" s="22" t="str">
        <f>IF(ISNA(VLOOKUP($C95,'Calgary Nor AM SS'!$A$17:$H$66,8,FALSE))=TRUE,"0",VLOOKUP($C95,'Calgary Nor AM SS'!$A$17:$H$66,8,FALSE))</f>
        <v>0</v>
      </c>
      <c r="V95" s="22">
        <f>IF(ISNA(VLOOKUP($C95,'Fortune Fz'!$A$17:$H$66,8,FALSE))=TRUE,"0",VLOOKUP($C95,'Fortune Fz'!$A$17:$H$66,8,FALSE))</f>
        <v>100</v>
      </c>
      <c r="W95" s="114" t="str">
        <f>IF(ISNA(VLOOKUP($C95,'GEORGIAN PEAKS Groms'!$A$17:$H$63,8,FALSE))=TRUE,"0",VLOOKUP($C95,'GEORGIAN PEAKS Groms'!$A$17:$H$63,8,FALSE))</f>
        <v>0</v>
      </c>
      <c r="X95" s="114" t="str">
        <f>IF(ISNA(VLOOKUP($C95,'Aspen Open SS'!$A$17:$H$63,8,FALSE))=TRUE,"0",VLOOKUP($C95,'Aspen Open SS'!$A$17:$H$63,8,FALSE))</f>
        <v>0</v>
      </c>
      <c r="Y95" s="114" t="str">
        <f>IF(ISNA(VLOOKUP($C95,'Aspen Open BA'!$A$17:$H$63,8,FALSE))=TRUE,"0",VLOOKUP($C95,'Aspen Open BA'!$A$17:$H$63,8,FALSE))</f>
        <v>0</v>
      </c>
    </row>
    <row r="96" spans="1:25" ht="20" customHeight="1">
      <c r="A96" s="81" t="s">
        <v>222</v>
      </c>
      <c r="B96" s="81" t="s">
        <v>75</v>
      </c>
      <c r="C96" s="86" t="s">
        <v>179</v>
      </c>
      <c r="D96" s="81"/>
      <c r="E96" s="81">
        <f t="shared" si="19"/>
        <v>75</v>
      </c>
      <c r="F96" s="19">
        <f t="shared" si="17"/>
        <v>75</v>
      </c>
      <c r="G96" s="20">
        <f t="shared" si="18"/>
        <v>100</v>
      </c>
      <c r="H96" s="137">
        <v>0</v>
      </c>
      <c r="I96" s="137">
        <v>0</v>
      </c>
      <c r="J96" s="19">
        <f t="shared" si="20"/>
        <v>100</v>
      </c>
      <c r="K96" s="21"/>
      <c r="L96" s="22" t="str">
        <f>IF(ISNA(VLOOKUP($C96,'Mt. Sima Canada Cup SS'!$A$17:$H$100,8,FALSE))=TRUE,"0",VLOOKUP($C96,'Mt. Sima Canada Cup SS'!$A$17:$H$100,8,FALSE))</f>
        <v>0</v>
      </c>
      <c r="M96" s="22" t="str">
        <f>IF(ISNA(VLOOKUP($C96,'Mt. Sima Canada Cup BA'!$A$17:$H$100,8,FALSE))=TRUE,"0",VLOOKUP($C96,'Mt. Sima Canada Cup BA'!$A$17:$H$100,8,FALSE))</f>
        <v>0</v>
      </c>
      <c r="N96" s="22" t="str">
        <f>IF(ISNA(VLOOKUP($C96,'Waterville Rev Tour NorAm Day 1'!$A$17:$H$100,8,FALSE))=TRUE,"0",VLOOKUP($C96,'Waterville Rev Tour NorAm Day 1'!$A$17:$H$100,8,FALSE))</f>
        <v>0</v>
      </c>
      <c r="O96" s="22" t="str">
        <f>IF(ISNA(VLOOKUP($C96,'Waterville Rev Tour NorAm Day 2'!$A$17:$H$100,8,FALSE))=TRUE,"0",VLOOKUP($C96,'Waterville Rev Tour NorAm Day 2'!$A$17:$H$100,8,FALSE))</f>
        <v>0</v>
      </c>
      <c r="P96" s="22" t="str">
        <f>IF(ISNA(VLOOKUP($C96,'MSLM TT DAY 1'!$A$17:$H$100,8,FALSE))=TRUE,"0",VLOOKUP($C96,'MSLM TT DAY 1'!$A$17:$H$100,8,FALSE))</f>
        <v>0</v>
      </c>
      <c r="Q96" s="22" t="str">
        <f>IF(ISNA(VLOOKUP($C96,'MSLM TT DAY 2'!$A$17:$H$100,8,FALSE))=TRUE,"0",VLOOKUP($C96,'MSLM TT DAY 2'!$A$17:$H$100,8,FALSE))</f>
        <v>0</v>
      </c>
      <c r="R96" s="22" t="str">
        <f>IF(ISNA(VLOOKUP($C96,'Silverstar Canada Cup'!$A$17:$H$65,8,FALSE))=TRUE,"0",VLOOKUP($C96,'Silverstar Canada Cup'!$A$17:$H$65,8,FALSE))</f>
        <v>0</v>
      </c>
      <c r="S96" s="114" t="str">
        <f>IF(ISNA(VLOOKUP($C96,'Craigleith Groms'!$A$17:$H$63,8,FALSE))=TRUE,"0",VLOOKUP($C96,'Craigleith Groms'!$A$17:$H$63,8,FALSE))</f>
        <v>0</v>
      </c>
      <c r="T96" s="22" t="str">
        <f>IF(ISNA(VLOOKUP($C96,'Beaver Valley TT'!$A$17:$H$69,8,FALSE))=TRUE,"0",VLOOKUP($C96,'Beaver Valley TT'!$A$17:$H$69,8,FALSE))</f>
        <v>0</v>
      </c>
      <c r="U96" s="22" t="str">
        <f>IF(ISNA(VLOOKUP($C96,'Calgary Nor AM SS'!$A$17:$H$66,8,FALSE))=TRUE,"0",VLOOKUP($C96,'Calgary Nor AM SS'!$A$17:$H$66,8,FALSE))</f>
        <v>0</v>
      </c>
      <c r="V96" s="22">
        <f>IF(ISNA(VLOOKUP($C96,'Fortune Fz'!$A$17:$H$66,8,FALSE))=TRUE,"0",VLOOKUP($C96,'Fortune Fz'!$A$17:$H$66,8,FALSE))</f>
        <v>100</v>
      </c>
      <c r="W96" s="114" t="str">
        <f>IF(ISNA(VLOOKUP($C96,'GEORGIAN PEAKS Groms'!$A$17:$H$63,8,FALSE))=TRUE,"0",VLOOKUP($C96,'GEORGIAN PEAKS Groms'!$A$17:$H$63,8,FALSE))</f>
        <v>0</v>
      </c>
      <c r="X96" s="114" t="str">
        <f>IF(ISNA(VLOOKUP($C96,'Aspen Open SS'!$A$17:$H$63,8,FALSE))=TRUE,"0",VLOOKUP($C96,'Aspen Open SS'!$A$17:$H$63,8,FALSE))</f>
        <v>0</v>
      </c>
      <c r="Y96" s="114" t="str">
        <f>IF(ISNA(VLOOKUP($C96,'Aspen Open BA'!$A$17:$H$63,8,FALSE))=TRUE,"0",VLOOKUP($C96,'Aspen Open BA'!$A$17:$H$63,8,FALSE))</f>
        <v>0</v>
      </c>
    </row>
    <row r="97" spans="1:25" ht="20" customHeight="1">
      <c r="A97" s="81" t="s">
        <v>222</v>
      </c>
      <c r="B97" s="81" t="s">
        <v>75</v>
      </c>
      <c r="C97" s="86" t="s">
        <v>186</v>
      </c>
      <c r="D97" s="81"/>
      <c r="E97" s="81">
        <f t="shared" si="19"/>
        <v>75</v>
      </c>
      <c r="F97" s="19">
        <f t="shared" si="17"/>
        <v>75</v>
      </c>
      <c r="G97" s="20">
        <f t="shared" si="18"/>
        <v>100</v>
      </c>
      <c r="H97" s="137">
        <v>0</v>
      </c>
      <c r="I97" s="137">
        <v>0</v>
      </c>
      <c r="J97" s="19">
        <f t="shared" si="20"/>
        <v>100</v>
      </c>
      <c r="K97" s="21"/>
      <c r="L97" s="22" t="str">
        <f>IF(ISNA(VLOOKUP($C97,'Mt. Sima Canada Cup SS'!$A$17:$H$100,8,FALSE))=TRUE,"0",VLOOKUP($C97,'Mt. Sima Canada Cup SS'!$A$17:$H$100,8,FALSE))</f>
        <v>0</v>
      </c>
      <c r="M97" s="22" t="str">
        <f>IF(ISNA(VLOOKUP($C97,'Mt. Sima Canada Cup BA'!$A$17:$H$100,8,FALSE))=TRUE,"0",VLOOKUP($C97,'Mt. Sima Canada Cup BA'!$A$17:$H$100,8,FALSE))</f>
        <v>0</v>
      </c>
      <c r="N97" s="22" t="str">
        <f>IF(ISNA(VLOOKUP($C97,'Waterville Rev Tour NorAm Day 1'!$A$17:$H$100,8,FALSE))=TRUE,"0",VLOOKUP($C97,'Waterville Rev Tour NorAm Day 1'!$A$17:$H$100,8,FALSE))</f>
        <v>0</v>
      </c>
      <c r="O97" s="22" t="str">
        <f>IF(ISNA(VLOOKUP($C97,'Waterville Rev Tour NorAm Day 2'!$A$17:$H$100,8,FALSE))=TRUE,"0",VLOOKUP($C97,'Waterville Rev Tour NorAm Day 2'!$A$17:$H$100,8,FALSE))</f>
        <v>0</v>
      </c>
      <c r="P97" s="22" t="str">
        <f>IF(ISNA(VLOOKUP($C97,'MSLM TT DAY 1'!$A$17:$H$100,8,FALSE))=TRUE,"0",VLOOKUP($C97,'MSLM TT DAY 1'!$A$17:$H$100,8,FALSE))</f>
        <v>0</v>
      </c>
      <c r="Q97" s="22" t="str">
        <f>IF(ISNA(VLOOKUP($C97,'MSLM TT DAY 2'!$A$17:$H$100,8,FALSE))=TRUE,"0",VLOOKUP($C97,'MSLM TT DAY 2'!$A$17:$H$100,8,FALSE))</f>
        <v>0</v>
      </c>
      <c r="R97" s="22" t="str">
        <f>IF(ISNA(VLOOKUP($C97,'Silverstar Canada Cup'!$A$17:$H$65,8,FALSE))=TRUE,"0",VLOOKUP($C97,'Silverstar Canada Cup'!$A$17:$H$65,8,FALSE))</f>
        <v>0</v>
      </c>
      <c r="S97" s="114" t="str">
        <f>IF(ISNA(VLOOKUP($C97,'Craigleith Groms'!$A$17:$H$63,8,FALSE))=TRUE,"0",VLOOKUP($C97,'Craigleith Groms'!$A$17:$H$63,8,FALSE))</f>
        <v>0</v>
      </c>
      <c r="T97" s="22" t="str">
        <f>IF(ISNA(VLOOKUP($C97,'Beaver Valley TT'!$A$17:$H$69,8,FALSE))=TRUE,"0",VLOOKUP($C97,'Beaver Valley TT'!$A$17:$H$69,8,FALSE))</f>
        <v>0</v>
      </c>
      <c r="U97" s="22" t="str">
        <f>IF(ISNA(VLOOKUP($C97,'Calgary Nor AM SS'!$A$17:$H$66,8,FALSE))=TRUE,"0",VLOOKUP($C97,'Calgary Nor AM SS'!$A$17:$H$66,8,FALSE))</f>
        <v>0</v>
      </c>
      <c r="V97" s="22">
        <f>IF(ISNA(VLOOKUP($C97,'Fortune Fz'!$A$17:$H$66,8,FALSE))=TRUE,"0",VLOOKUP($C97,'Fortune Fz'!$A$17:$H$66,8,FALSE))</f>
        <v>100</v>
      </c>
      <c r="W97" s="114" t="str">
        <f>IF(ISNA(VLOOKUP($C97,'GEORGIAN PEAKS Groms'!$A$17:$H$63,8,FALSE))=TRUE,"0",VLOOKUP($C97,'GEORGIAN PEAKS Groms'!$A$17:$H$63,8,FALSE))</f>
        <v>0</v>
      </c>
      <c r="X97" s="114" t="str">
        <f>IF(ISNA(VLOOKUP($C97,'Aspen Open SS'!$A$17:$H$63,8,FALSE))=TRUE,"0",VLOOKUP($C97,'Aspen Open SS'!$A$17:$H$63,8,FALSE))</f>
        <v>0</v>
      </c>
      <c r="Y97" s="114" t="str">
        <f>IF(ISNA(VLOOKUP($C97,'Aspen Open BA'!$A$17:$H$63,8,FALSE))=TRUE,"0",VLOOKUP($C97,'Aspen Open BA'!$A$17:$H$63,8,FALSE))</f>
        <v>0</v>
      </c>
    </row>
    <row r="98" spans="1:25" ht="20" customHeight="1">
      <c r="A98" s="81" t="s">
        <v>222</v>
      </c>
      <c r="B98" s="81" t="s">
        <v>65</v>
      </c>
      <c r="C98" s="86" t="s">
        <v>220</v>
      </c>
      <c r="D98" s="81"/>
      <c r="E98" s="81">
        <f t="shared" si="19"/>
        <v>75</v>
      </c>
      <c r="F98" s="19">
        <f t="shared" si="17"/>
        <v>75</v>
      </c>
      <c r="G98" s="20">
        <f t="shared" si="18"/>
        <v>100</v>
      </c>
      <c r="H98" s="137">
        <v>0</v>
      </c>
      <c r="I98" s="137">
        <v>0</v>
      </c>
      <c r="J98" s="19">
        <f t="shared" si="20"/>
        <v>100</v>
      </c>
      <c r="K98" s="21"/>
      <c r="L98" s="22" t="str">
        <f>IF(ISNA(VLOOKUP($C98,'Mt. Sima Canada Cup SS'!$A$17:$H$100,8,FALSE))=TRUE,"0",VLOOKUP($C98,'Mt. Sima Canada Cup SS'!$A$17:$H$100,8,FALSE))</f>
        <v>0</v>
      </c>
      <c r="M98" s="22" t="str">
        <f>IF(ISNA(VLOOKUP($C98,'Mt. Sima Canada Cup BA'!$A$17:$H$100,8,FALSE))=TRUE,"0",VLOOKUP($C98,'Mt. Sima Canada Cup BA'!$A$17:$H$100,8,FALSE))</f>
        <v>0</v>
      </c>
      <c r="N98" s="22" t="str">
        <f>IF(ISNA(VLOOKUP($C98,'Waterville Rev Tour NorAm Day 1'!$A$17:$H$100,8,FALSE))=TRUE,"0",VLOOKUP($C98,'Waterville Rev Tour NorAm Day 1'!$A$17:$H$100,8,FALSE))</f>
        <v>0</v>
      </c>
      <c r="O98" s="22" t="str">
        <f>IF(ISNA(VLOOKUP($C98,'Waterville Rev Tour NorAm Day 2'!$A$17:$H$100,8,FALSE))=TRUE,"0",VLOOKUP($C98,'Waterville Rev Tour NorAm Day 2'!$A$17:$H$100,8,FALSE))</f>
        <v>0</v>
      </c>
      <c r="P98" s="22" t="str">
        <f>IF(ISNA(VLOOKUP($C98,'MSLM TT DAY 1'!$A$17:$H$100,8,FALSE))=TRUE,"0",VLOOKUP($C98,'MSLM TT DAY 1'!$A$17:$H$100,8,FALSE))</f>
        <v>0</v>
      </c>
      <c r="Q98" s="22" t="str">
        <f>IF(ISNA(VLOOKUP($C98,'MSLM TT DAY 2'!$A$17:$H$100,8,FALSE))=TRUE,"0",VLOOKUP($C98,'MSLM TT DAY 2'!$A$17:$H$100,8,FALSE))</f>
        <v>0</v>
      </c>
      <c r="R98" s="22" t="str">
        <f>IF(ISNA(VLOOKUP($C98,'Silverstar Canada Cup'!$A$17:$H$65,8,FALSE))=TRUE,"0",VLOOKUP($C98,'Silverstar Canada Cup'!$A$17:$H$65,8,FALSE))</f>
        <v>0</v>
      </c>
      <c r="S98" s="114" t="str">
        <f>IF(ISNA(VLOOKUP($C98,'Craigleith Groms'!$A$17:$H$63,8,FALSE))=TRUE,"0",VLOOKUP($C98,'Craigleith Groms'!$A$17:$H$63,8,FALSE))</f>
        <v>0</v>
      </c>
      <c r="T98" s="22" t="str">
        <f>IF(ISNA(VLOOKUP($C98,'Beaver Valley TT'!$A$17:$H$69,8,FALSE))=TRUE,"0",VLOOKUP($C98,'Beaver Valley TT'!$A$17:$H$69,8,FALSE))</f>
        <v>0</v>
      </c>
      <c r="U98" s="22" t="str">
        <f>IF(ISNA(VLOOKUP($C98,'Calgary Nor AM SS'!$A$17:$H$66,8,FALSE))=TRUE,"0",VLOOKUP($C98,'Calgary Nor AM SS'!$A$17:$H$66,8,FALSE))</f>
        <v>0</v>
      </c>
      <c r="V98" s="22">
        <f>IF(ISNA(VLOOKUP($C98,'Fortune Fz'!$A$17:$H$66,8,FALSE))=TRUE,"0",VLOOKUP($C98,'Fortune Fz'!$A$17:$H$66,8,FALSE))</f>
        <v>100</v>
      </c>
      <c r="W98" s="114" t="str">
        <f>IF(ISNA(VLOOKUP($C98,'GEORGIAN PEAKS Groms'!$A$17:$H$63,8,FALSE))=TRUE,"0",VLOOKUP($C98,'GEORGIAN PEAKS Groms'!$A$17:$H$63,8,FALSE))</f>
        <v>0</v>
      </c>
      <c r="X98" s="114" t="str">
        <f>IF(ISNA(VLOOKUP($C98,'Aspen Open SS'!$A$17:$H$63,8,FALSE))=TRUE,"0",VLOOKUP($C98,'Aspen Open SS'!$A$17:$H$63,8,FALSE))</f>
        <v>0</v>
      </c>
      <c r="Y98" s="114" t="str">
        <f>IF(ISNA(VLOOKUP($C98,'Aspen Open BA'!$A$17:$H$63,8,FALSE))=TRUE,"0",VLOOKUP($C98,'Aspen Open BA'!$A$17:$H$63,8,FALSE))</f>
        <v>0</v>
      </c>
    </row>
    <row r="99" spans="1:25" ht="20" customHeight="1">
      <c r="A99" s="81" t="s">
        <v>222</v>
      </c>
      <c r="B99" s="81" t="s">
        <v>74</v>
      </c>
      <c r="C99" s="86" t="s">
        <v>184</v>
      </c>
      <c r="D99" s="81"/>
      <c r="E99" s="81">
        <f t="shared" si="19"/>
        <v>75</v>
      </c>
      <c r="F99" s="19">
        <f t="shared" si="17"/>
        <v>75</v>
      </c>
      <c r="G99" s="20">
        <f t="shared" si="18"/>
        <v>100</v>
      </c>
      <c r="H99" s="137">
        <v>0</v>
      </c>
      <c r="I99" s="137">
        <v>0</v>
      </c>
      <c r="J99" s="19">
        <f t="shared" si="20"/>
        <v>100</v>
      </c>
      <c r="K99" s="21"/>
      <c r="L99" s="22" t="str">
        <f>IF(ISNA(VLOOKUP($C99,'Mt. Sima Canada Cup SS'!$A$17:$H$100,8,FALSE))=TRUE,"0",VLOOKUP($C99,'Mt. Sima Canada Cup SS'!$A$17:$H$100,8,FALSE))</f>
        <v>0</v>
      </c>
      <c r="M99" s="22" t="str">
        <f>IF(ISNA(VLOOKUP($C99,'Mt. Sima Canada Cup BA'!$A$17:$H$100,8,FALSE))=TRUE,"0",VLOOKUP($C99,'Mt. Sima Canada Cup BA'!$A$17:$H$100,8,FALSE))</f>
        <v>0</v>
      </c>
      <c r="N99" s="22" t="str">
        <f>IF(ISNA(VLOOKUP($C99,'Waterville Rev Tour NorAm Day 1'!$A$17:$H$100,8,FALSE))=TRUE,"0",VLOOKUP($C99,'Waterville Rev Tour NorAm Day 1'!$A$17:$H$100,8,FALSE))</f>
        <v>0</v>
      </c>
      <c r="O99" s="22" t="str">
        <f>IF(ISNA(VLOOKUP($C99,'Waterville Rev Tour NorAm Day 2'!$A$17:$H$100,8,FALSE))=TRUE,"0",VLOOKUP($C99,'Waterville Rev Tour NorAm Day 2'!$A$17:$H$100,8,FALSE))</f>
        <v>0</v>
      </c>
      <c r="P99" s="22" t="str">
        <f>IF(ISNA(VLOOKUP($C99,'MSLM TT DAY 1'!$A$17:$H$100,8,FALSE))=TRUE,"0",VLOOKUP($C99,'MSLM TT DAY 1'!$A$17:$H$100,8,FALSE))</f>
        <v>0</v>
      </c>
      <c r="Q99" s="22" t="str">
        <f>IF(ISNA(VLOOKUP($C99,'MSLM TT DAY 2'!$A$17:$H$100,8,FALSE))=TRUE,"0",VLOOKUP($C99,'MSLM TT DAY 2'!$A$17:$H$100,8,FALSE))</f>
        <v>0</v>
      </c>
      <c r="R99" s="22" t="str">
        <f>IF(ISNA(VLOOKUP($C99,'Silverstar Canada Cup'!$A$17:$H$65,8,FALSE))=TRUE,"0",VLOOKUP($C99,'Silverstar Canada Cup'!$A$17:$H$65,8,FALSE))</f>
        <v>0</v>
      </c>
      <c r="S99" s="114" t="str">
        <f>IF(ISNA(VLOOKUP($C99,'Craigleith Groms'!$A$17:$H$63,8,FALSE))=TRUE,"0",VLOOKUP($C99,'Craigleith Groms'!$A$17:$H$63,8,FALSE))</f>
        <v>0</v>
      </c>
      <c r="T99" s="22" t="str">
        <f>IF(ISNA(VLOOKUP($C99,'Beaver Valley TT'!$A$17:$H$69,8,FALSE))=TRUE,"0",VLOOKUP($C99,'Beaver Valley TT'!$A$17:$H$69,8,FALSE))</f>
        <v>0</v>
      </c>
      <c r="U99" s="22" t="str">
        <f>IF(ISNA(VLOOKUP($C99,'Calgary Nor AM SS'!$A$17:$H$66,8,FALSE))=TRUE,"0",VLOOKUP($C99,'Calgary Nor AM SS'!$A$17:$H$66,8,FALSE))</f>
        <v>0</v>
      </c>
      <c r="V99" s="22">
        <f>IF(ISNA(VLOOKUP($C99,'Fortune Fz'!$A$17:$H$66,8,FALSE))=TRUE,"0",VLOOKUP($C99,'Fortune Fz'!$A$17:$H$66,8,FALSE))</f>
        <v>100</v>
      </c>
      <c r="W99" s="114" t="str">
        <f>IF(ISNA(VLOOKUP($C99,'GEORGIAN PEAKS Groms'!$A$17:$H$63,8,FALSE))=TRUE,"0",VLOOKUP($C99,'GEORGIAN PEAKS Groms'!$A$17:$H$63,8,FALSE))</f>
        <v>0</v>
      </c>
      <c r="X99" s="114" t="str">
        <f>IF(ISNA(VLOOKUP($C99,'Aspen Open SS'!$A$17:$H$63,8,FALSE))=TRUE,"0",VLOOKUP($C99,'Aspen Open SS'!$A$17:$H$63,8,FALSE))</f>
        <v>0</v>
      </c>
      <c r="Y99" s="114" t="str">
        <f>IF(ISNA(VLOOKUP($C99,'Aspen Open BA'!$A$17:$H$63,8,FALSE))=TRUE,"0",VLOOKUP($C99,'Aspen Open BA'!$A$17:$H$63,8,FALSE))</f>
        <v>0</v>
      </c>
    </row>
    <row r="100" spans="1:25" ht="20" customHeight="1">
      <c r="A100" s="81" t="s">
        <v>222</v>
      </c>
      <c r="B100" s="81" t="s">
        <v>65</v>
      </c>
      <c r="C100" s="86" t="s">
        <v>215</v>
      </c>
      <c r="D100" s="81"/>
      <c r="E100" s="81">
        <f t="shared" si="19"/>
        <v>75</v>
      </c>
      <c r="F100" s="19">
        <f t="shared" si="17"/>
        <v>75</v>
      </c>
      <c r="G100" s="20">
        <f t="shared" si="18"/>
        <v>100</v>
      </c>
      <c r="H100" s="137">
        <v>0</v>
      </c>
      <c r="I100" s="137">
        <v>0</v>
      </c>
      <c r="J100" s="19">
        <f t="shared" si="20"/>
        <v>100</v>
      </c>
      <c r="K100" s="21"/>
      <c r="L100" s="22" t="str">
        <f>IF(ISNA(VLOOKUP($C100,'Mt. Sima Canada Cup SS'!$A$17:$H$100,8,FALSE))=TRUE,"0",VLOOKUP($C100,'Mt. Sima Canada Cup SS'!$A$17:$H$100,8,FALSE))</f>
        <v>0</v>
      </c>
      <c r="M100" s="22" t="str">
        <f>IF(ISNA(VLOOKUP($C100,'Mt. Sima Canada Cup BA'!$A$17:$H$100,8,FALSE))=TRUE,"0",VLOOKUP($C100,'Mt. Sima Canada Cup BA'!$A$17:$H$100,8,FALSE))</f>
        <v>0</v>
      </c>
      <c r="N100" s="22" t="str">
        <f>IF(ISNA(VLOOKUP($C100,'Waterville Rev Tour NorAm Day 1'!$A$17:$H$100,8,FALSE))=TRUE,"0",VLOOKUP($C100,'Waterville Rev Tour NorAm Day 1'!$A$17:$H$100,8,FALSE))</f>
        <v>0</v>
      </c>
      <c r="O100" s="22" t="str">
        <f>IF(ISNA(VLOOKUP($C100,'Waterville Rev Tour NorAm Day 2'!$A$17:$H$100,8,FALSE))=TRUE,"0",VLOOKUP($C100,'Waterville Rev Tour NorAm Day 2'!$A$17:$H$100,8,FALSE))</f>
        <v>0</v>
      </c>
      <c r="P100" s="22" t="str">
        <f>IF(ISNA(VLOOKUP($C100,'MSLM TT DAY 1'!$A$17:$H$100,8,FALSE))=TRUE,"0",VLOOKUP($C100,'MSLM TT DAY 1'!$A$17:$H$100,8,FALSE))</f>
        <v>0</v>
      </c>
      <c r="Q100" s="22" t="str">
        <f>IF(ISNA(VLOOKUP($C100,'MSLM TT DAY 2'!$A$17:$H$100,8,FALSE))=TRUE,"0",VLOOKUP($C100,'MSLM TT DAY 2'!$A$17:$H$100,8,FALSE))</f>
        <v>0</v>
      </c>
      <c r="R100" s="22" t="str">
        <f>IF(ISNA(VLOOKUP($C100,'Silverstar Canada Cup'!$A$17:$H$65,8,FALSE))=TRUE,"0",VLOOKUP($C100,'Silverstar Canada Cup'!$A$17:$H$65,8,FALSE))</f>
        <v>0</v>
      </c>
      <c r="S100" s="114" t="str">
        <f>IF(ISNA(VLOOKUP($C100,'Craigleith Groms'!$A$17:$H$63,8,FALSE))=TRUE,"0",VLOOKUP($C100,'Craigleith Groms'!$A$17:$H$63,8,FALSE))</f>
        <v>0</v>
      </c>
      <c r="T100" s="22" t="str">
        <f>IF(ISNA(VLOOKUP($C100,'Beaver Valley TT'!$A$17:$H$69,8,FALSE))=TRUE,"0",VLOOKUP($C100,'Beaver Valley TT'!$A$17:$H$69,8,FALSE))</f>
        <v>0</v>
      </c>
      <c r="U100" s="22" t="str">
        <f>IF(ISNA(VLOOKUP($C100,'Calgary Nor AM SS'!$A$17:$H$66,8,FALSE))=TRUE,"0",VLOOKUP($C100,'Calgary Nor AM SS'!$A$17:$H$66,8,FALSE))</f>
        <v>0</v>
      </c>
      <c r="V100" s="22">
        <f>IF(ISNA(VLOOKUP($C100,'Fortune Fz'!$A$17:$H$66,8,FALSE))=TRUE,"0",VLOOKUP($C100,'Fortune Fz'!$A$17:$H$66,8,FALSE))</f>
        <v>100</v>
      </c>
      <c r="W100" s="114" t="str">
        <f>IF(ISNA(VLOOKUP($C100,'GEORGIAN PEAKS Groms'!$A$17:$H$63,8,FALSE))=TRUE,"0",VLOOKUP($C100,'GEORGIAN PEAKS Groms'!$A$17:$H$63,8,FALSE))</f>
        <v>0</v>
      </c>
      <c r="X100" s="114" t="str">
        <f>IF(ISNA(VLOOKUP($C100,'Aspen Open SS'!$A$17:$H$63,8,FALSE))=TRUE,"0",VLOOKUP($C100,'Aspen Open SS'!$A$17:$H$63,8,FALSE))</f>
        <v>0</v>
      </c>
      <c r="Y100" s="114" t="str">
        <f>IF(ISNA(VLOOKUP($C100,'Aspen Open BA'!$A$17:$H$63,8,FALSE))=TRUE,"0",VLOOKUP($C100,'Aspen Open BA'!$A$17:$H$63,8,FALSE))</f>
        <v>0</v>
      </c>
    </row>
    <row r="101" spans="1:25" ht="20" customHeight="1">
      <c r="A101" s="81" t="s">
        <v>222</v>
      </c>
      <c r="B101" s="81" t="s">
        <v>75</v>
      </c>
      <c r="C101" s="86" t="s">
        <v>198</v>
      </c>
      <c r="D101" s="81"/>
      <c r="E101" s="81">
        <f t="shared" si="19"/>
        <v>75</v>
      </c>
      <c r="F101" s="19">
        <f t="shared" si="17"/>
        <v>75</v>
      </c>
      <c r="G101" s="20">
        <f t="shared" si="18"/>
        <v>100</v>
      </c>
      <c r="H101" s="137">
        <v>0</v>
      </c>
      <c r="I101" s="137">
        <v>0</v>
      </c>
      <c r="J101" s="19">
        <f t="shared" si="20"/>
        <v>100</v>
      </c>
      <c r="K101" s="21"/>
      <c r="L101" s="22" t="str">
        <f>IF(ISNA(VLOOKUP($C101,'Mt. Sima Canada Cup SS'!$A$17:$H$100,8,FALSE))=TRUE,"0",VLOOKUP($C101,'Mt. Sima Canada Cup SS'!$A$17:$H$100,8,FALSE))</f>
        <v>0</v>
      </c>
      <c r="M101" s="22" t="str">
        <f>IF(ISNA(VLOOKUP($C101,'Mt. Sima Canada Cup BA'!$A$17:$H$100,8,FALSE))=TRUE,"0",VLOOKUP($C101,'Mt. Sima Canada Cup BA'!$A$17:$H$100,8,FALSE))</f>
        <v>0</v>
      </c>
      <c r="N101" s="22" t="str">
        <f>IF(ISNA(VLOOKUP($C101,'Waterville Rev Tour NorAm Day 1'!$A$17:$H$100,8,FALSE))=TRUE,"0",VLOOKUP($C101,'Waterville Rev Tour NorAm Day 1'!$A$17:$H$100,8,FALSE))</f>
        <v>0</v>
      </c>
      <c r="O101" s="22" t="str">
        <f>IF(ISNA(VLOOKUP($C101,'Waterville Rev Tour NorAm Day 2'!$A$17:$H$100,8,FALSE))=TRUE,"0",VLOOKUP($C101,'Waterville Rev Tour NorAm Day 2'!$A$17:$H$100,8,FALSE))</f>
        <v>0</v>
      </c>
      <c r="P101" s="22" t="str">
        <f>IF(ISNA(VLOOKUP($C101,'MSLM TT DAY 1'!$A$17:$H$100,8,FALSE))=TRUE,"0",VLOOKUP($C101,'MSLM TT DAY 1'!$A$17:$H$100,8,FALSE))</f>
        <v>0</v>
      </c>
      <c r="Q101" s="22" t="str">
        <f>IF(ISNA(VLOOKUP($C101,'MSLM TT DAY 2'!$A$17:$H$100,8,FALSE))=TRUE,"0",VLOOKUP($C101,'MSLM TT DAY 2'!$A$17:$H$100,8,FALSE))</f>
        <v>0</v>
      </c>
      <c r="R101" s="22" t="str">
        <f>IF(ISNA(VLOOKUP($C101,'Silverstar Canada Cup'!$A$17:$H$65,8,FALSE))=TRUE,"0",VLOOKUP($C101,'Silverstar Canada Cup'!$A$17:$H$65,8,FALSE))</f>
        <v>0</v>
      </c>
      <c r="S101" s="114" t="str">
        <f>IF(ISNA(VLOOKUP($C101,'Craigleith Groms'!$A$17:$H$63,8,FALSE))=TRUE,"0",VLOOKUP($C101,'Craigleith Groms'!$A$17:$H$63,8,FALSE))</f>
        <v>0</v>
      </c>
      <c r="T101" s="22" t="str">
        <f>IF(ISNA(VLOOKUP($C101,'Beaver Valley TT'!$A$17:$H$69,8,FALSE))=TRUE,"0",VLOOKUP($C101,'Beaver Valley TT'!$A$17:$H$69,8,FALSE))</f>
        <v>0</v>
      </c>
      <c r="U101" s="22" t="str">
        <f>IF(ISNA(VLOOKUP($C101,'Calgary Nor AM SS'!$A$17:$H$66,8,FALSE))=TRUE,"0",VLOOKUP($C101,'Calgary Nor AM SS'!$A$17:$H$66,8,FALSE))</f>
        <v>0</v>
      </c>
      <c r="V101" s="22">
        <f>IF(ISNA(VLOOKUP($C101,'Fortune Fz'!$A$17:$H$66,8,FALSE))=TRUE,"0",VLOOKUP($C101,'Fortune Fz'!$A$17:$H$66,8,FALSE))</f>
        <v>100</v>
      </c>
      <c r="W101" s="114" t="str">
        <f>IF(ISNA(VLOOKUP($C101,'GEORGIAN PEAKS Groms'!$A$17:$H$63,8,FALSE))=TRUE,"0",VLOOKUP($C101,'GEORGIAN PEAKS Groms'!$A$17:$H$63,8,FALSE))</f>
        <v>0</v>
      </c>
      <c r="X101" s="114" t="str">
        <f>IF(ISNA(VLOOKUP($C101,'Aspen Open SS'!$A$17:$H$63,8,FALSE))=TRUE,"0",VLOOKUP($C101,'Aspen Open SS'!$A$17:$H$63,8,FALSE))</f>
        <v>0</v>
      </c>
      <c r="Y101" s="114" t="str">
        <f>IF(ISNA(VLOOKUP($C101,'Aspen Open BA'!$A$17:$H$63,8,FALSE))=TRUE,"0",VLOOKUP($C101,'Aspen Open BA'!$A$17:$H$63,8,FALSE))</f>
        <v>0</v>
      </c>
    </row>
    <row r="102" spans="1:25" ht="20" customHeight="1">
      <c r="A102" s="81" t="s">
        <v>222</v>
      </c>
      <c r="B102" s="81" t="s">
        <v>65</v>
      </c>
      <c r="C102" s="86" t="s">
        <v>188</v>
      </c>
      <c r="D102" s="81"/>
      <c r="E102" s="81">
        <f t="shared" si="19"/>
        <v>75</v>
      </c>
      <c r="F102" s="19">
        <f t="shared" ref="F102:F129" si="21">RANK(J102,$J$6:$J$129,0)</f>
        <v>75</v>
      </c>
      <c r="G102" s="20">
        <f t="shared" ref="G102:G129" si="22">LARGE(($L102:$Y102),1)</f>
        <v>100</v>
      </c>
      <c r="H102" s="137">
        <v>0</v>
      </c>
      <c r="I102" s="137">
        <v>0</v>
      </c>
      <c r="J102" s="19">
        <f t="shared" si="20"/>
        <v>100</v>
      </c>
      <c r="K102" s="21"/>
      <c r="L102" s="22" t="str">
        <f>IF(ISNA(VLOOKUP($C102,'Mt. Sima Canada Cup SS'!$A$17:$H$100,8,FALSE))=TRUE,"0",VLOOKUP($C102,'Mt. Sima Canada Cup SS'!$A$17:$H$100,8,FALSE))</f>
        <v>0</v>
      </c>
      <c r="M102" s="22" t="str">
        <f>IF(ISNA(VLOOKUP($C102,'Mt. Sima Canada Cup BA'!$A$17:$H$100,8,FALSE))=TRUE,"0",VLOOKUP($C102,'Mt. Sima Canada Cup BA'!$A$17:$H$100,8,FALSE))</f>
        <v>0</v>
      </c>
      <c r="N102" s="22" t="str">
        <f>IF(ISNA(VLOOKUP($C102,'Waterville Rev Tour NorAm Day 1'!$A$17:$H$100,8,FALSE))=TRUE,"0",VLOOKUP($C102,'Waterville Rev Tour NorAm Day 1'!$A$17:$H$100,8,FALSE))</f>
        <v>0</v>
      </c>
      <c r="O102" s="22" t="str">
        <f>IF(ISNA(VLOOKUP($C102,'Waterville Rev Tour NorAm Day 2'!$A$17:$H$100,8,FALSE))=TRUE,"0",VLOOKUP($C102,'Waterville Rev Tour NorAm Day 2'!$A$17:$H$100,8,FALSE))</f>
        <v>0</v>
      </c>
      <c r="P102" s="22" t="str">
        <f>IF(ISNA(VLOOKUP($C102,'MSLM TT DAY 1'!$A$17:$H$100,8,FALSE))=TRUE,"0",VLOOKUP($C102,'MSLM TT DAY 1'!$A$17:$H$100,8,FALSE))</f>
        <v>0</v>
      </c>
      <c r="Q102" s="22" t="str">
        <f>IF(ISNA(VLOOKUP($C102,'MSLM TT DAY 2'!$A$17:$H$100,8,FALSE))=TRUE,"0",VLOOKUP($C102,'MSLM TT DAY 2'!$A$17:$H$100,8,FALSE))</f>
        <v>0</v>
      </c>
      <c r="R102" s="22" t="str">
        <f>IF(ISNA(VLOOKUP($C102,'Silverstar Canada Cup'!$A$17:$H$65,8,FALSE))=TRUE,"0",VLOOKUP($C102,'Silverstar Canada Cup'!$A$17:$H$65,8,FALSE))</f>
        <v>0</v>
      </c>
      <c r="S102" s="114" t="str">
        <f>IF(ISNA(VLOOKUP($C102,'Craigleith Groms'!$A$17:$H$63,8,FALSE))=TRUE,"0",VLOOKUP($C102,'Craigleith Groms'!$A$17:$H$63,8,FALSE))</f>
        <v>0</v>
      </c>
      <c r="T102" s="22" t="str">
        <f>IF(ISNA(VLOOKUP($C102,'Beaver Valley TT'!$A$17:$H$69,8,FALSE))=TRUE,"0",VLOOKUP($C102,'Beaver Valley TT'!$A$17:$H$69,8,FALSE))</f>
        <v>0</v>
      </c>
      <c r="U102" s="22" t="str">
        <f>IF(ISNA(VLOOKUP($C102,'Calgary Nor AM SS'!$A$17:$H$66,8,FALSE))=TRUE,"0",VLOOKUP($C102,'Calgary Nor AM SS'!$A$17:$H$66,8,FALSE))</f>
        <v>0</v>
      </c>
      <c r="V102" s="22">
        <f>IF(ISNA(VLOOKUP($C102,'Fortune Fz'!$A$17:$H$66,8,FALSE))=TRUE,"0",VLOOKUP($C102,'Fortune Fz'!$A$17:$H$66,8,FALSE))</f>
        <v>100</v>
      </c>
      <c r="W102" s="114" t="str">
        <f>IF(ISNA(VLOOKUP($C102,'GEORGIAN PEAKS Groms'!$A$17:$H$63,8,FALSE))=TRUE,"0",VLOOKUP($C102,'GEORGIAN PEAKS Groms'!$A$17:$H$63,8,FALSE))</f>
        <v>0</v>
      </c>
      <c r="X102" s="114" t="str">
        <f>IF(ISNA(VLOOKUP($C102,'Aspen Open SS'!$A$17:$H$63,8,FALSE))=TRUE,"0",VLOOKUP($C102,'Aspen Open SS'!$A$17:$H$63,8,FALSE))</f>
        <v>0</v>
      </c>
      <c r="Y102" s="114" t="str">
        <f>IF(ISNA(VLOOKUP($C102,'Aspen Open BA'!$A$17:$H$63,8,FALSE))=TRUE,"0",VLOOKUP($C102,'Aspen Open BA'!$A$17:$H$63,8,FALSE))</f>
        <v>0</v>
      </c>
    </row>
    <row r="103" spans="1:25" ht="20" customHeight="1">
      <c r="A103" s="81" t="s">
        <v>222</v>
      </c>
      <c r="B103" s="81" t="s">
        <v>74</v>
      </c>
      <c r="C103" s="86" t="s">
        <v>189</v>
      </c>
      <c r="D103" s="81"/>
      <c r="E103" s="81">
        <f t="shared" ref="E103:E129" si="23">F103</f>
        <v>75</v>
      </c>
      <c r="F103" s="19">
        <f t="shared" si="21"/>
        <v>75</v>
      </c>
      <c r="G103" s="20">
        <f t="shared" si="22"/>
        <v>100</v>
      </c>
      <c r="H103" s="137">
        <v>0</v>
      </c>
      <c r="I103" s="137">
        <v>0</v>
      </c>
      <c r="J103" s="19">
        <f t="shared" ref="J103:J129" si="24">SUM(G103+H103+I103)</f>
        <v>100</v>
      </c>
      <c r="K103" s="21"/>
      <c r="L103" s="22" t="str">
        <f>IF(ISNA(VLOOKUP($C103,'Mt. Sima Canada Cup SS'!$A$17:$H$100,8,FALSE))=TRUE,"0",VLOOKUP($C103,'Mt. Sima Canada Cup SS'!$A$17:$H$100,8,FALSE))</f>
        <v>0</v>
      </c>
      <c r="M103" s="22" t="str">
        <f>IF(ISNA(VLOOKUP($C103,'Mt. Sima Canada Cup BA'!$A$17:$H$100,8,FALSE))=TRUE,"0",VLOOKUP($C103,'Mt. Sima Canada Cup BA'!$A$17:$H$100,8,FALSE))</f>
        <v>0</v>
      </c>
      <c r="N103" s="22" t="str">
        <f>IF(ISNA(VLOOKUP($C103,'Waterville Rev Tour NorAm Day 1'!$A$17:$H$100,8,FALSE))=TRUE,"0",VLOOKUP($C103,'Waterville Rev Tour NorAm Day 1'!$A$17:$H$100,8,FALSE))</f>
        <v>0</v>
      </c>
      <c r="O103" s="22" t="str">
        <f>IF(ISNA(VLOOKUP($C103,'Waterville Rev Tour NorAm Day 2'!$A$17:$H$100,8,FALSE))=TRUE,"0",VLOOKUP($C103,'Waterville Rev Tour NorAm Day 2'!$A$17:$H$100,8,FALSE))</f>
        <v>0</v>
      </c>
      <c r="P103" s="22" t="str">
        <f>IF(ISNA(VLOOKUP($C103,'MSLM TT DAY 1'!$A$17:$H$100,8,FALSE))=TRUE,"0",VLOOKUP($C103,'MSLM TT DAY 1'!$A$17:$H$100,8,FALSE))</f>
        <v>0</v>
      </c>
      <c r="Q103" s="22" t="str">
        <f>IF(ISNA(VLOOKUP($C103,'MSLM TT DAY 2'!$A$17:$H$100,8,FALSE))=TRUE,"0",VLOOKUP($C103,'MSLM TT DAY 2'!$A$17:$H$100,8,FALSE))</f>
        <v>0</v>
      </c>
      <c r="R103" s="22" t="str">
        <f>IF(ISNA(VLOOKUP($C103,'Silverstar Canada Cup'!$A$17:$H$65,8,FALSE))=TRUE,"0",VLOOKUP($C103,'Silverstar Canada Cup'!$A$17:$H$65,8,FALSE))</f>
        <v>0</v>
      </c>
      <c r="S103" s="114" t="str">
        <f>IF(ISNA(VLOOKUP($C103,'Craigleith Groms'!$A$17:$H$63,8,FALSE))=TRUE,"0",VLOOKUP($C103,'Craigleith Groms'!$A$17:$H$63,8,FALSE))</f>
        <v>0</v>
      </c>
      <c r="T103" s="22" t="str">
        <f>IF(ISNA(VLOOKUP($C103,'Beaver Valley TT'!$A$17:$H$69,8,FALSE))=TRUE,"0",VLOOKUP($C103,'Beaver Valley TT'!$A$17:$H$69,8,FALSE))</f>
        <v>0</v>
      </c>
      <c r="U103" s="22" t="str">
        <f>IF(ISNA(VLOOKUP($C103,'Calgary Nor AM SS'!$A$17:$H$66,8,FALSE))=TRUE,"0",VLOOKUP($C103,'Calgary Nor AM SS'!$A$17:$H$66,8,FALSE))</f>
        <v>0</v>
      </c>
      <c r="V103" s="22">
        <f>IF(ISNA(VLOOKUP($C103,'Fortune Fz'!$A$17:$H$66,8,FALSE))=TRUE,"0",VLOOKUP($C103,'Fortune Fz'!$A$17:$H$66,8,FALSE))</f>
        <v>100</v>
      </c>
      <c r="W103" s="114" t="str">
        <f>IF(ISNA(VLOOKUP($C103,'GEORGIAN PEAKS Groms'!$A$17:$H$63,8,FALSE))=TRUE,"0",VLOOKUP($C103,'GEORGIAN PEAKS Groms'!$A$17:$H$63,8,FALSE))</f>
        <v>0</v>
      </c>
      <c r="X103" s="114" t="str">
        <f>IF(ISNA(VLOOKUP($C103,'Aspen Open SS'!$A$17:$H$63,8,FALSE))=TRUE,"0",VLOOKUP($C103,'Aspen Open SS'!$A$17:$H$63,8,FALSE))</f>
        <v>0</v>
      </c>
      <c r="Y103" s="114" t="str">
        <f>IF(ISNA(VLOOKUP($C103,'Aspen Open BA'!$A$17:$H$63,8,FALSE))=TRUE,"0",VLOOKUP($C103,'Aspen Open BA'!$A$17:$H$63,8,FALSE))</f>
        <v>0</v>
      </c>
    </row>
    <row r="104" spans="1:25" ht="20" customHeight="1">
      <c r="A104" s="81" t="s">
        <v>222</v>
      </c>
      <c r="B104" s="81" t="s">
        <v>75</v>
      </c>
      <c r="C104" s="86" t="s">
        <v>177</v>
      </c>
      <c r="D104" s="81"/>
      <c r="E104" s="81">
        <f t="shared" si="23"/>
        <v>75</v>
      </c>
      <c r="F104" s="19">
        <f t="shared" si="21"/>
        <v>75</v>
      </c>
      <c r="G104" s="20">
        <f t="shared" si="22"/>
        <v>100</v>
      </c>
      <c r="H104" s="137">
        <v>0</v>
      </c>
      <c r="I104" s="137">
        <v>0</v>
      </c>
      <c r="J104" s="19">
        <f t="shared" si="24"/>
        <v>100</v>
      </c>
      <c r="K104" s="21"/>
      <c r="L104" s="22" t="str">
        <f>IF(ISNA(VLOOKUP($C104,'Mt. Sima Canada Cup SS'!$A$17:$H$100,8,FALSE))=TRUE,"0",VLOOKUP($C104,'Mt. Sima Canada Cup SS'!$A$17:$H$100,8,FALSE))</f>
        <v>0</v>
      </c>
      <c r="M104" s="22" t="str">
        <f>IF(ISNA(VLOOKUP($C104,'Mt. Sima Canada Cup BA'!$A$17:$H$100,8,FALSE))=TRUE,"0",VLOOKUP($C104,'Mt. Sima Canada Cup BA'!$A$17:$H$100,8,FALSE))</f>
        <v>0</v>
      </c>
      <c r="N104" s="22" t="str">
        <f>IF(ISNA(VLOOKUP($C104,'Waterville Rev Tour NorAm Day 1'!$A$17:$H$100,8,FALSE))=TRUE,"0",VLOOKUP($C104,'Waterville Rev Tour NorAm Day 1'!$A$17:$H$100,8,FALSE))</f>
        <v>0</v>
      </c>
      <c r="O104" s="22" t="str">
        <f>IF(ISNA(VLOOKUP($C104,'Waterville Rev Tour NorAm Day 2'!$A$17:$H$100,8,FALSE))=TRUE,"0",VLOOKUP($C104,'Waterville Rev Tour NorAm Day 2'!$A$17:$H$100,8,FALSE))</f>
        <v>0</v>
      </c>
      <c r="P104" s="22" t="str">
        <f>IF(ISNA(VLOOKUP($C104,'MSLM TT DAY 1'!$A$17:$H$100,8,FALSE))=TRUE,"0",VLOOKUP($C104,'MSLM TT DAY 1'!$A$17:$H$100,8,FALSE))</f>
        <v>0</v>
      </c>
      <c r="Q104" s="22" t="str">
        <f>IF(ISNA(VLOOKUP($C104,'MSLM TT DAY 2'!$A$17:$H$100,8,FALSE))=TRUE,"0",VLOOKUP($C104,'MSLM TT DAY 2'!$A$17:$H$100,8,FALSE))</f>
        <v>0</v>
      </c>
      <c r="R104" s="22" t="str">
        <f>IF(ISNA(VLOOKUP($C104,'Silverstar Canada Cup'!$A$17:$H$65,8,FALSE))=TRUE,"0",VLOOKUP($C104,'Silverstar Canada Cup'!$A$17:$H$65,8,FALSE))</f>
        <v>0</v>
      </c>
      <c r="S104" s="114" t="str">
        <f>IF(ISNA(VLOOKUP($C104,'Craigleith Groms'!$A$17:$H$63,8,FALSE))=TRUE,"0",VLOOKUP($C104,'Craigleith Groms'!$A$17:$H$63,8,FALSE))</f>
        <v>0</v>
      </c>
      <c r="T104" s="22" t="str">
        <f>IF(ISNA(VLOOKUP($C104,'Beaver Valley TT'!$A$17:$H$69,8,FALSE))=TRUE,"0",VLOOKUP($C104,'Beaver Valley TT'!$A$17:$H$69,8,FALSE))</f>
        <v>0</v>
      </c>
      <c r="U104" s="22" t="str">
        <f>IF(ISNA(VLOOKUP($C104,'Calgary Nor AM SS'!$A$17:$H$66,8,FALSE))=TRUE,"0",VLOOKUP($C104,'Calgary Nor AM SS'!$A$17:$H$66,8,FALSE))</f>
        <v>0</v>
      </c>
      <c r="V104" s="22">
        <f>IF(ISNA(VLOOKUP($C104,'Fortune Fz'!$A$17:$H$66,8,FALSE))=TRUE,"0",VLOOKUP($C104,'Fortune Fz'!$A$17:$H$66,8,FALSE))</f>
        <v>100</v>
      </c>
      <c r="W104" s="114" t="str">
        <f>IF(ISNA(VLOOKUP($C104,'GEORGIAN PEAKS Groms'!$A$17:$H$63,8,FALSE))=TRUE,"0",VLOOKUP($C104,'GEORGIAN PEAKS Groms'!$A$17:$H$63,8,FALSE))</f>
        <v>0</v>
      </c>
      <c r="X104" s="114" t="str">
        <f>IF(ISNA(VLOOKUP($C104,'Aspen Open SS'!$A$17:$H$63,8,FALSE))=TRUE,"0",VLOOKUP($C104,'Aspen Open SS'!$A$17:$H$63,8,FALSE))</f>
        <v>0</v>
      </c>
      <c r="Y104" s="114" t="str">
        <f>IF(ISNA(VLOOKUP($C104,'Aspen Open BA'!$A$17:$H$63,8,FALSE))=TRUE,"0",VLOOKUP($C104,'Aspen Open BA'!$A$17:$H$63,8,FALSE))</f>
        <v>0</v>
      </c>
    </row>
    <row r="105" spans="1:25" ht="20" customHeight="1">
      <c r="A105" s="81" t="s">
        <v>222</v>
      </c>
      <c r="B105" s="81" t="s">
        <v>75</v>
      </c>
      <c r="C105" s="86" t="s">
        <v>180</v>
      </c>
      <c r="D105" s="81"/>
      <c r="E105" s="81">
        <f t="shared" si="23"/>
        <v>75</v>
      </c>
      <c r="F105" s="19">
        <f t="shared" si="21"/>
        <v>75</v>
      </c>
      <c r="G105" s="20">
        <f t="shared" si="22"/>
        <v>100</v>
      </c>
      <c r="H105" s="137">
        <v>0</v>
      </c>
      <c r="I105" s="137">
        <v>0</v>
      </c>
      <c r="J105" s="19">
        <f t="shared" si="24"/>
        <v>100</v>
      </c>
      <c r="K105" s="21"/>
      <c r="L105" s="22" t="str">
        <f>IF(ISNA(VLOOKUP($C105,'Mt. Sima Canada Cup SS'!$A$17:$H$100,8,FALSE))=TRUE,"0",VLOOKUP($C105,'Mt. Sima Canada Cup SS'!$A$17:$H$100,8,FALSE))</f>
        <v>0</v>
      </c>
      <c r="M105" s="22" t="str">
        <f>IF(ISNA(VLOOKUP($C105,'Mt. Sima Canada Cup BA'!$A$17:$H$100,8,FALSE))=TRUE,"0",VLOOKUP($C105,'Mt. Sima Canada Cup BA'!$A$17:$H$100,8,FALSE))</f>
        <v>0</v>
      </c>
      <c r="N105" s="22" t="str">
        <f>IF(ISNA(VLOOKUP($C105,'Waterville Rev Tour NorAm Day 1'!$A$17:$H$100,8,FALSE))=TRUE,"0",VLOOKUP($C105,'Waterville Rev Tour NorAm Day 1'!$A$17:$H$100,8,FALSE))</f>
        <v>0</v>
      </c>
      <c r="O105" s="22" t="str">
        <f>IF(ISNA(VLOOKUP($C105,'Waterville Rev Tour NorAm Day 2'!$A$17:$H$100,8,FALSE))=TRUE,"0",VLOOKUP($C105,'Waterville Rev Tour NorAm Day 2'!$A$17:$H$100,8,FALSE))</f>
        <v>0</v>
      </c>
      <c r="P105" s="22" t="str">
        <f>IF(ISNA(VLOOKUP($C105,'MSLM TT DAY 1'!$A$17:$H$100,8,FALSE))=TRUE,"0",VLOOKUP($C105,'MSLM TT DAY 1'!$A$17:$H$100,8,FALSE))</f>
        <v>0</v>
      </c>
      <c r="Q105" s="22" t="str">
        <f>IF(ISNA(VLOOKUP($C105,'MSLM TT DAY 2'!$A$17:$H$100,8,FALSE))=TRUE,"0",VLOOKUP($C105,'MSLM TT DAY 2'!$A$17:$H$100,8,FALSE))</f>
        <v>0</v>
      </c>
      <c r="R105" s="22" t="str">
        <f>IF(ISNA(VLOOKUP($C105,'Silverstar Canada Cup'!$A$17:$H$65,8,FALSE))=TRUE,"0",VLOOKUP($C105,'Silverstar Canada Cup'!$A$17:$H$65,8,FALSE))</f>
        <v>0</v>
      </c>
      <c r="S105" s="114" t="str">
        <f>IF(ISNA(VLOOKUP($C105,'Craigleith Groms'!$A$17:$H$63,8,FALSE))=TRUE,"0",VLOOKUP($C105,'Craigleith Groms'!$A$17:$H$63,8,FALSE))</f>
        <v>0</v>
      </c>
      <c r="T105" s="22" t="str">
        <f>IF(ISNA(VLOOKUP($C105,'Beaver Valley TT'!$A$17:$H$69,8,FALSE))=TRUE,"0",VLOOKUP($C105,'Beaver Valley TT'!$A$17:$H$69,8,FALSE))</f>
        <v>0</v>
      </c>
      <c r="U105" s="22" t="str">
        <f>IF(ISNA(VLOOKUP($C105,'Calgary Nor AM SS'!$A$17:$H$66,8,FALSE))=TRUE,"0",VLOOKUP($C105,'Calgary Nor AM SS'!$A$17:$H$66,8,FALSE))</f>
        <v>0</v>
      </c>
      <c r="V105" s="22">
        <f>IF(ISNA(VLOOKUP($C105,'Fortune Fz'!$A$17:$H$66,8,FALSE))=TRUE,"0",VLOOKUP($C105,'Fortune Fz'!$A$17:$H$66,8,FALSE))</f>
        <v>100</v>
      </c>
      <c r="W105" s="114" t="str">
        <f>IF(ISNA(VLOOKUP($C105,'GEORGIAN PEAKS Groms'!$A$17:$H$63,8,FALSE))=TRUE,"0",VLOOKUP($C105,'GEORGIAN PEAKS Groms'!$A$17:$H$63,8,FALSE))</f>
        <v>0</v>
      </c>
      <c r="X105" s="114" t="str">
        <f>IF(ISNA(VLOOKUP($C105,'Aspen Open SS'!$A$17:$H$63,8,FALSE))=TRUE,"0",VLOOKUP($C105,'Aspen Open SS'!$A$17:$H$63,8,FALSE))</f>
        <v>0</v>
      </c>
      <c r="Y105" s="114" t="str">
        <f>IF(ISNA(VLOOKUP($C105,'Aspen Open BA'!$A$17:$H$63,8,FALSE))=TRUE,"0",VLOOKUP($C105,'Aspen Open BA'!$A$17:$H$63,8,FALSE))</f>
        <v>0</v>
      </c>
    </row>
    <row r="106" spans="1:25" ht="20" customHeight="1">
      <c r="A106" s="81" t="s">
        <v>222</v>
      </c>
      <c r="B106" s="81" t="s">
        <v>45</v>
      </c>
      <c r="C106" s="86" t="s">
        <v>182</v>
      </c>
      <c r="D106" s="81"/>
      <c r="E106" s="81">
        <f t="shared" si="23"/>
        <v>75</v>
      </c>
      <c r="F106" s="19">
        <f t="shared" si="21"/>
        <v>75</v>
      </c>
      <c r="G106" s="20">
        <f t="shared" si="22"/>
        <v>100</v>
      </c>
      <c r="H106" s="137">
        <v>0</v>
      </c>
      <c r="I106" s="137">
        <v>0</v>
      </c>
      <c r="J106" s="19">
        <f t="shared" si="24"/>
        <v>100</v>
      </c>
      <c r="K106" s="21"/>
      <c r="L106" s="22" t="str">
        <f>IF(ISNA(VLOOKUP($C106,'Mt. Sima Canada Cup SS'!$A$17:$H$100,8,FALSE))=TRUE,"0",VLOOKUP($C106,'Mt. Sima Canada Cup SS'!$A$17:$H$100,8,FALSE))</f>
        <v>0</v>
      </c>
      <c r="M106" s="22" t="str">
        <f>IF(ISNA(VLOOKUP($C106,'Mt. Sima Canada Cup BA'!$A$17:$H$100,8,FALSE))=TRUE,"0",VLOOKUP($C106,'Mt. Sima Canada Cup BA'!$A$17:$H$100,8,FALSE))</f>
        <v>0</v>
      </c>
      <c r="N106" s="22" t="str">
        <f>IF(ISNA(VLOOKUP($C106,'Waterville Rev Tour NorAm Day 1'!$A$17:$H$100,8,FALSE))=TRUE,"0",VLOOKUP($C106,'Waterville Rev Tour NorAm Day 1'!$A$17:$H$100,8,FALSE))</f>
        <v>0</v>
      </c>
      <c r="O106" s="22" t="str">
        <f>IF(ISNA(VLOOKUP($C106,'Waterville Rev Tour NorAm Day 2'!$A$17:$H$100,8,FALSE))=TRUE,"0",VLOOKUP($C106,'Waterville Rev Tour NorAm Day 2'!$A$17:$H$100,8,FALSE))</f>
        <v>0</v>
      </c>
      <c r="P106" s="22" t="str">
        <f>IF(ISNA(VLOOKUP($C106,'MSLM TT DAY 1'!$A$17:$H$100,8,FALSE))=TRUE,"0",VLOOKUP($C106,'MSLM TT DAY 1'!$A$17:$H$100,8,FALSE))</f>
        <v>0</v>
      </c>
      <c r="Q106" s="22" t="str">
        <f>IF(ISNA(VLOOKUP($C106,'MSLM TT DAY 2'!$A$17:$H$100,8,FALSE))=TRUE,"0",VLOOKUP($C106,'MSLM TT DAY 2'!$A$17:$H$100,8,FALSE))</f>
        <v>0</v>
      </c>
      <c r="R106" s="22" t="str">
        <f>IF(ISNA(VLOOKUP($C106,'Silverstar Canada Cup'!$A$17:$H$65,8,FALSE))=TRUE,"0",VLOOKUP($C106,'Silverstar Canada Cup'!$A$17:$H$65,8,FALSE))</f>
        <v>0</v>
      </c>
      <c r="S106" s="114" t="str">
        <f>IF(ISNA(VLOOKUP($C106,'Craigleith Groms'!$A$17:$H$63,8,FALSE))=TRUE,"0",VLOOKUP($C106,'Craigleith Groms'!$A$17:$H$63,8,FALSE))</f>
        <v>0</v>
      </c>
      <c r="T106" s="22" t="str">
        <f>IF(ISNA(VLOOKUP($C106,'Beaver Valley TT'!$A$17:$H$69,8,FALSE))=TRUE,"0",VLOOKUP($C106,'Beaver Valley TT'!$A$17:$H$69,8,FALSE))</f>
        <v>0</v>
      </c>
      <c r="U106" s="22" t="str">
        <f>IF(ISNA(VLOOKUP($C106,'Calgary Nor AM SS'!$A$17:$H$66,8,FALSE))=TRUE,"0",VLOOKUP($C106,'Calgary Nor AM SS'!$A$17:$H$66,8,FALSE))</f>
        <v>0</v>
      </c>
      <c r="V106" s="22">
        <f>IF(ISNA(VLOOKUP($C106,'Fortune Fz'!$A$17:$H$66,8,FALSE))=TRUE,"0",VLOOKUP($C106,'Fortune Fz'!$A$17:$H$66,8,FALSE))</f>
        <v>100</v>
      </c>
      <c r="W106" s="114" t="str">
        <f>IF(ISNA(VLOOKUP($C106,'GEORGIAN PEAKS Groms'!$A$17:$H$63,8,FALSE))=TRUE,"0",VLOOKUP($C106,'GEORGIAN PEAKS Groms'!$A$17:$H$63,8,FALSE))</f>
        <v>0</v>
      </c>
      <c r="X106" s="114" t="str">
        <f>IF(ISNA(VLOOKUP($C106,'Aspen Open SS'!$A$17:$H$63,8,FALSE))=TRUE,"0",VLOOKUP($C106,'Aspen Open SS'!$A$17:$H$63,8,FALSE))</f>
        <v>0</v>
      </c>
      <c r="Y106" s="114" t="str">
        <f>IF(ISNA(VLOOKUP($C106,'Aspen Open BA'!$A$17:$H$63,8,FALSE))=TRUE,"0",VLOOKUP($C106,'Aspen Open BA'!$A$17:$H$63,8,FALSE))</f>
        <v>0</v>
      </c>
    </row>
    <row r="107" spans="1:25" ht="20" customHeight="1">
      <c r="A107" s="81" t="s">
        <v>222</v>
      </c>
      <c r="B107" s="81" t="s">
        <v>97</v>
      </c>
      <c r="C107" s="86" t="s">
        <v>191</v>
      </c>
      <c r="D107" s="81"/>
      <c r="E107" s="81">
        <f t="shared" si="23"/>
        <v>75</v>
      </c>
      <c r="F107" s="19">
        <f t="shared" si="21"/>
        <v>75</v>
      </c>
      <c r="G107" s="20">
        <f t="shared" si="22"/>
        <v>100</v>
      </c>
      <c r="H107" s="137">
        <v>0</v>
      </c>
      <c r="I107" s="137">
        <v>0</v>
      </c>
      <c r="J107" s="19">
        <f t="shared" si="24"/>
        <v>100</v>
      </c>
      <c r="K107" s="21"/>
      <c r="L107" s="22" t="str">
        <f>IF(ISNA(VLOOKUP($C107,'Mt. Sima Canada Cup SS'!$A$17:$H$100,8,FALSE))=TRUE,"0",VLOOKUP($C107,'Mt. Sima Canada Cup SS'!$A$17:$H$100,8,FALSE))</f>
        <v>0</v>
      </c>
      <c r="M107" s="22" t="str">
        <f>IF(ISNA(VLOOKUP($C107,'Mt. Sima Canada Cup BA'!$A$17:$H$100,8,FALSE))=TRUE,"0",VLOOKUP($C107,'Mt. Sima Canada Cup BA'!$A$17:$H$100,8,FALSE))</f>
        <v>0</v>
      </c>
      <c r="N107" s="22" t="str">
        <f>IF(ISNA(VLOOKUP($C107,'Waterville Rev Tour NorAm Day 1'!$A$17:$H$100,8,FALSE))=TRUE,"0",VLOOKUP($C107,'Waterville Rev Tour NorAm Day 1'!$A$17:$H$100,8,FALSE))</f>
        <v>0</v>
      </c>
      <c r="O107" s="22" t="str">
        <f>IF(ISNA(VLOOKUP($C107,'Waterville Rev Tour NorAm Day 2'!$A$17:$H$100,8,FALSE))=TRUE,"0",VLOOKUP($C107,'Waterville Rev Tour NorAm Day 2'!$A$17:$H$100,8,FALSE))</f>
        <v>0</v>
      </c>
      <c r="P107" s="22" t="str">
        <f>IF(ISNA(VLOOKUP($C107,'MSLM TT DAY 1'!$A$17:$H$100,8,FALSE))=TRUE,"0",VLOOKUP($C107,'MSLM TT DAY 1'!$A$17:$H$100,8,FALSE))</f>
        <v>0</v>
      </c>
      <c r="Q107" s="22" t="str">
        <f>IF(ISNA(VLOOKUP($C107,'MSLM TT DAY 2'!$A$17:$H$100,8,FALSE))=TRUE,"0",VLOOKUP($C107,'MSLM TT DAY 2'!$A$17:$H$100,8,FALSE))</f>
        <v>0</v>
      </c>
      <c r="R107" s="22" t="str">
        <f>IF(ISNA(VLOOKUP($C107,'Silverstar Canada Cup'!$A$17:$H$65,8,FALSE))=TRUE,"0",VLOOKUP($C107,'Silverstar Canada Cup'!$A$17:$H$65,8,FALSE))</f>
        <v>0</v>
      </c>
      <c r="S107" s="114" t="str">
        <f>IF(ISNA(VLOOKUP($C107,'Craigleith Groms'!$A$17:$H$63,8,FALSE))=TRUE,"0",VLOOKUP($C107,'Craigleith Groms'!$A$17:$H$63,8,FALSE))</f>
        <v>0</v>
      </c>
      <c r="T107" s="22" t="str">
        <f>IF(ISNA(VLOOKUP($C107,'Beaver Valley TT'!$A$17:$H$69,8,FALSE))=TRUE,"0",VLOOKUP($C107,'Beaver Valley TT'!$A$17:$H$69,8,FALSE))</f>
        <v>0</v>
      </c>
      <c r="U107" s="22" t="str">
        <f>IF(ISNA(VLOOKUP($C107,'Calgary Nor AM SS'!$A$17:$H$66,8,FALSE))=TRUE,"0",VLOOKUP($C107,'Calgary Nor AM SS'!$A$17:$H$66,8,FALSE))</f>
        <v>0</v>
      </c>
      <c r="V107" s="22">
        <f>IF(ISNA(VLOOKUP($C107,'Fortune Fz'!$A$17:$H$66,8,FALSE))=TRUE,"0",VLOOKUP($C107,'Fortune Fz'!$A$17:$H$66,8,FALSE))</f>
        <v>100</v>
      </c>
      <c r="W107" s="114" t="str">
        <f>IF(ISNA(VLOOKUP($C107,'GEORGIAN PEAKS Groms'!$A$17:$H$63,8,FALSE))=TRUE,"0",VLOOKUP($C107,'GEORGIAN PEAKS Groms'!$A$17:$H$63,8,FALSE))</f>
        <v>0</v>
      </c>
      <c r="X107" s="114" t="str">
        <f>IF(ISNA(VLOOKUP($C107,'Aspen Open SS'!$A$17:$H$63,8,FALSE))=TRUE,"0",VLOOKUP($C107,'Aspen Open SS'!$A$17:$H$63,8,FALSE))</f>
        <v>0</v>
      </c>
      <c r="Y107" s="114" t="str">
        <f>IF(ISNA(VLOOKUP($C107,'Aspen Open BA'!$A$17:$H$63,8,FALSE))=TRUE,"0",VLOOKUP($C107,'Aspen Open BA'!$A$17:$H$63,8,FALSE))</f>
        <v>0</v>
      </c>
    </row>
    <row r="108" spans="1:25" ht="20" customHeight="1">
      <c r="A108" s="81" t="s">
        <v>222</v>
      </c>
      <c r="B108" s="81" t="s">
        <v>97</v>
      </c>
      <c r="C108" s="86" t="s">
        <v>192</v>
      </c>
      <c r="D108" s="81"/>
      <c r="E108" s="81">
        <f t="shared" si="23"/>
        <v>75</v>
      </c>
      <c r="F108" s="19">
        <f t="shared" si="21"/>
        <v>75</v>
      </c>
      <c r="G108" s="20">
        <f t="shared" si="22"/>
        <v>100</v>
      </c>
      <c r="H108" s="137">
        <v>0</v>
      </c>
      <c r="I108" s="137">
        <v>0</v>
      </c>
      <c r="J108" s="19">
        <f t="shared" si="24"/>
        <v>100</v>
      </c>
      <c r="K108" s="21"/>
      <c r="L108" s="22" t="str">
        <f>IF(ISNA(VLOOKUP($C108,'Mt. Sima Canada Cup SS'!$A$17:$H$100,8,FALSE))=TRUE,"0",VLOOKUP($C108,'Mt. Sima Canada Cup SS'!$A$17:$H$100,8,FALSE))</f>
        <v>0</v>
      </c>
      <c r="M108" s="22" t="str">
        <f>IF(ISNA(VLOOKUP($C108,'Mt. Sima Canada Cup BA'!$A$17:$H$100,8,FALSE))=TRUE,"0",VLOOKUP($C108,'Mt. Sima Canada Cup BA'!$A$17:$H$100,8,FALSE))</f>
        <v>0</v>
      </c>
      <c r="N108" s="22" t="str">
        <f>IF(ISNA(VLOOKUP($C108,'Waterville Rev Tour NorAm Day 1'!$A$17:$H$100,8,FALSE))=TRUE,"0",VLOOKUP($C108,'Waterville Rev Tour NorAm Day 1'!$A$17:$H$100,8,FALSE))</f>
        <v>0</v>
      </c>
      <c r="O108" s="22" t="str">
        <f>IF(ISNA(VLOOKUP($C108,'Waterville Rev Tour NorAm Day 2'!$A$17:$H$100,8,FALSE))=TRUE,"0",VLOOKUP($C108,'Waterville Rev Tour NorAm Day 2'!$A$17:$H$100,8,FALSE))</f>
        <v>0</v>
      </c>
      <c r="P108" s="22" t="str">
        <f>IF(ISNA(VLOOKUP($C108,'MSLM TT DAY 1'!$A$17:$H$100,8,FALSE))=TRUE,"0",VLOOKUP($C108,'MSLM TT DAY 1'!$A$17:$H$100,8,FALSE))</f>
        <v>0</v>
      </c>
      <c r="Q108" s="22" t="str">
        <f>IF(ISNA(VLOOKUP($C108,'MSLM TT DAY 2'!$A$17:$H$100,8,FALSE))=TRUE,"0",VLOOKUP($C108,'MSLM TT DAY 2'!$A$17:$H$100,8,FALSE))</f>
        <v>0</v>
      </c>
      <c r="R108" s="22" t="str">
        <f>IF(ISNA(VLOOKUP($C108,'Silverstar Canada Cup'!$A$17:$H$65,8,FALSE))=TRUE,"0",VLOOKUP($C108,'Silverstar Canada Cup'!$A$17:$H$65,8,FALSE))</f>
        <v>0</v>
      </c>
      <c r="S108" s="114" t="str">
        <f>IF(ISNA(VLOOKUP($C108,'Craigleith Groms'!$A$17:$H$63,8,FALSE))=TRUE,"0",VLOOKUP($C108,'Craigleith Groms'!$A$17:$H$63,8,FALSE))</f>
        <v>0</v>
      </c>
      <c r="T108" s="22" t="str">
        <f>IF(ISNA(VLOOKUP($C108,'Beaver Valley TT'!$A$17:$H$69,8,FALSE))=TRUE,"0",VLOOKUP($C108,'Beaver Valley TT'!$A$17:$H$69,8,FALSE))</f>
        <v>0</v>
      </c>
      <c r="U108" s="22" t="str">
        <f>IF(ISNA(VLOOKUP($C108,'Calgary Nor AM SS'!$A$17:$H$66,8,FALSE))=TRUE,"0",VLOOKUP($C108,'Calgary Nor AM SS'!$A$17:$H$66,8,FALSE))</f>
        <v>0</v>
      </c>
      <c r="V108" s="22">
        <f>IF(ISNA(VLOOKUP($C108,'Fortune Fz'!$A$17:$H$66,8,FALSE))=TRUE,"0",VLOOKUP($C108,'Fortune Fz'!$A$17:$H$66,8,FALSE))</f>
        <v>100</v>
      </c>
      <c r="W108" s="114" t="str">
        <f>IF(ISNA(VLOOKUP($C108,'GEORGIAN PEAKS Groms'!$A$17:$H$63,8,FALSE))=TRUE,"0",VLOOKUP($C108,'GEORGIAN PEAKS Groms'!$A$17:$H$63,8,FALSE))</f>
        <v>0</v>
      </c>
      <c r="X108" s="114" t="str">
        <f>IF(ISNA(VLOOKUP($C108,'Aspen Open SS'!$A$17:$H$63,8,FALSE))=TRUE,"0",VLOOKUP($C108,'Aspen Open SS'!$A$17:$H$63,8,FALSE))</f>
        <v>0</v>
      </c>
      <c r="Y108" s="114" t="str">
        <f>IF(ISNA(VLOOKUP($C108,'Aspen Open BA'!$A$17:$H$63,8,FALSE))=TRUE,"0",VLOOKUP($C108,'Aspen Open BA'!$A$17:$H$63,8,FALSE))</f>
        <v>0</v>
      </c>
    </row>
    <row r="109" spans="1:25" ht="20" customHeight="1">
      <c r="A109" s="81" t="s">
        <v>222</v>
      </c>
      <c r="B109" s="81" t="s">
        <v>74</v>
      </c>
      <c r="C109" s="86" t="s">
        <v>197</v>
      </c>
      <c r="D109" s="81"/>
      <c r="E109" s="81">
        <f t="shared" si="23"/>
        <v>75</v>
      </c>
      <c r="F109" s="19">
        <f t="shared" si="21"/>
        <v>75</v>
      </c>
      <c r="G109" s="20">
        <f t="shared" si="22"/>
        <v>100</v>
      </c>
      <c r="H109" s="137">
        <v>0</v>
      </c>
      <c r="I109" s="137">
        <v>0</v>
      </c>
      <c r="J109" s="19">
        <f t="shared" si="24"/>
        <v>100</v>
      </c>
      <c r="K109" s="21"/>
      <c r="L109" s="22" t="str">
        <f>IF(ISNA(VLOOKUP($C109,'Mt. Sima Canada Cup SS'!$A$17:$H$100,8,FALSE))=TRUE,"0",VLOOKUP($C109,'Mt. Sima Canada Cup SS'!$A$17:$H$100,8,FALSE))</f>
        <v>0</v>
      </c>
      <c r="M109" s="22" t="str">
        <f>IF(ISNA(VLOOKUP($C109,'Mt. Sima Canada Cup BA'!$A$17:$H$100,8,FALSE))=TRUE,"0",VLOOKUP($C109,'Mt. Sima Canada Cup BA'!$A$17:$H$100,8,FALSE))</f>
        <v>0</v>
      </c>
      <c r="N109" s="22" t="str">
        <f>IF(ISNA(VLOOKUP($C109,'Waterville Rev Tour NorAm Day 1'!$A$17:$H$100,8,FALSE))=TRUE,"0",VLOOKUP($C109,'Waterville Rev Tour NorAm Day 1'!$A$17:$H$100,8,FALSE))</f>
        <v>0</v>
      </c>
      <c r="O109" s="22" t="str">
        <f>IF(ISNA(VLOOKUP($C109,'Waterville Rev Tour NorAm Day 2'!$A$17:$H$100,8,FALSE))=TRUE,"0",VLOOKUP($C109,'Waterville Rev Tour NorAm Day 2'!$A$17:$H$100,8,FALSE))</f>
        <v>0</v>
      </c>
      <c r="P109" s="22" t="str">
        <f>IF(ISNA(VLOOKUP($C109,'MSLM TT DAY 1'!$A$17:$H$100,8,FALSE))=TRUE,"0",VLOOKUP($C109,'MSLM TT DAY 1'!$A$17:$H$100,8,FALSE))</f>
        <v>0</v>
      </c>
      <c r="Q109" s="22" t="str">
        <f>IF(ISNA(VLOOKUP($C109,'MSLM TT DAY 2'!$A$17:$H$100,8,FALSE))=TRUE,"0",VLOOKUP($C109,'MSLM TT DAY 2'!$A$17:$H$100,8,FALSE))</f>
        <v>0</v>
      </c>
      <c r="R109" s="22" t="str">
        <f>IF(ISNA(VLOOKUP($C109,'Silverstar Canada Cup'!$A$17:$H$65,8,FALSE))=TRUE,"0",VLOOKUP($C109,'Silverstar Canada Cup'!$A$17:$H$65,8,FALSE))</f>
        <v>0</v>
      </c>
      <c r="S109" s="114" t="str">
        <f>IF(ISNA(VLOOKUP($C109,'Craigleith Groms'!$A$17:$H$63,8,FALSE))=TRUE,"0",VLOOKUP($C109,'Craigleith Groms'!$A$17:$H$63,8,FALSE))</f>
        <v>0</v>
      </c>
      <c r="T109" s="22" t="str">
        <f>IF(ISNA(VLOOKUP($C109,'Beaver Valley TT'!$A$17:$H$69,8,FALSE))=TRUE,"0",VLOOKUP($C109,'Beaver Valley TT'!$A$17:$H$69,8,FALSE))</f>
        <v>0</v>
      </c>
      <c r="U109" s="22" t="str">
        <f>IF(ISNA(VLOOKUP($C109,'Calgary Nor AM SS'!$A$17:$H$66,8,FALSE))=TRUE,"0",VLOOKUP($C109,'Calgary Nor AM SS'!$A$17:$H$66,8,FALSE))</f>
        <v>0</v>
      </c>
      <c r="V109" s="22">
        <f>IF(ISNA(VLOOKUP($C109,'Fortune Fz'!$A$17:$H$66,8,FALSE))=TRUE,"0",VLOOKUP($C109,'Fortune Fz'!$A$17:$H$66,8,FALSE))</f>
        <v>100</v>
      </c>
      <c r="W109" s="114" t="str">
        <f>IF(ISNA(VLOOKUP($C109,'GEORGIAN PEAKS Groms'!$A$17:$H$63,8,FALSE))=TRUE,"0",VLOOKUP($C109,'GEORGIAN PEAKS Groms'!$A$17:$H$63,8,FALSE))</f>
        <v>0</v>
      </c>
      <c r="X109" s="114" t="str">
        <f>IF(ISNA(VLOOKUP($C109,'Aspen Open SS'!$A$17:$H$63,8,FALSE))=TRUE,"0",VLOOKUP($C109,'Aspen Open SS'!$A$17:$H$63,8,FALSE))</f>
        <v>0</v>
      </c>
      <c r="Y109" s="114" t="str">
        <f>IF(ISNA(VLOOKUP($C109,'Aspen Open BA'!$A$17:$H$63,8,FALSE))=TRUE,"0",VLOOKUP($C109,'Aspen Open BA'!$A$17:$H$63,8,FALSE))</f>
        <v>0</v>
      </c>
    </row>
    <row r="110" spans="1:25" ht="20" customHeight="1">
      <c r="A110" s="81" t="s">
        <v>222</v>
      </c>
      <c r="B110" s="81" t="s">
        <v>65</v>
      </c>
      <c r="C110" s="86" t="s">
        <v>187</v>
      </c>
      <c r="D110" s="81"/>
      <c r="E110" s="81">
        <f t="shared" si="23"/>
        <v>75</v>
      </c>
      <c r="F110" s="19">
        <f t="shared" si="21"/>
        <v>75</v>
      </c>
      <c r="G110" s="20">
        <f t="shared" si="22"/>
        <v>100</v>
      </c>
      <c r="H110" s="137">
        <v>0</v>
      </c>
      <c r="I110" s="137">
        <v>0</v>
      </c>
      <c r="J110" s="19">
        <f t="shared" si="24"/>
        <v>100</v>
      </c>
      <c r="K110" s="21"/>
      <c r="L110" s="22" t="str">
        <f>IF(ISNA(VLOOKUP($C110,'Mt. Sima Canada Cup SS'!$A$17:$H$100,8,FALSE))=TRUE,"0",VLOOKUP($C110,'Mt. Sima Canada Cup SS'!$A$17:$H$100,8,FALSE))</f>
        <v>0</v>
      </c>
      <c r="M110" s="22" t="str">
        <f>IF(ISNA(VLOOKUP($C110,'Mt. Sima Canada Cup BA'!$A$17:$H$100,8,FALSE))=TRUE,"0",VLOOKUP($C110,'Mt. Sima Canada Cup BA'!$A$17:$H$100,8,FALSE))</f>
        <v>0</v>
      </c>
      <c r="N110" s="22" t="str">
        <f>IF(ISNA(VLOOKUP($C110,'Waterville Rev Tour NorAm Day 1'!$A$17:$H$100,8,FALSE))=TRUE,"0",VLOOKUP($C110,'Waterville Rev Tour NorAm Day 1'!$A$17:$H$100,8,FALSE))</f>
        <v>0</v>
      </c>
      <c r="O110" s="22" t="str">
        <f>IF(ISNA(VLOOKUP($C110,'Waterville Rev Tour NorAm Day 2'!$A$17:$H$100,8,FALSE))=TRUE,"0",VLOOKUP($C110,'Waterville Rev Tour NorAm Day 2'!$A$17:$H$100,8,FALSE))</f>
        <v>0</v>
      </c>
      <c r="P110" s="22" t="str">
        <f>IF(ISNA(VLOOKUP($C110,'MSLM TT DAY 1'!$A$17:$H$100,8,FALSE))=TRUE,"0",VLOOKUP($C110,'MSLM TT DAY 1'!$A$17:$H$100,8,FALSE))</f>
        <v>0</v>
      </c>
      <c r="Q110" s="22" t="str">
        <f>IF(ISNA(VLOOKUP($C110,'MSLM TT DAY 2'!$A$17:$H$100,8,FALSE))=TRUE,"0",VLOOKUP($C110,'MSLM TT DAY 2'!$A$17:$H$100,8,FALSE))</f>
        <v>0</v>
      </c>
      <c r="R110" s="22" t="str">
        <f>IF(ISNA(VLOOKUP($C110,'Silverstar Canada Cup'!$A$17:$H$65,8,FALSE))=TRUE,"0",VLOOKUP($C110,'Silverstar Canada Cup'!$A$17:$H$65,8,FALSE))</f>
        <v>0</v>
      </c>
      <c r="S110" s="114" t="str">
        <f>IF(ISNA(VLOOKUP($C110,'Craigleith Groms'!$A$17:$H$63,8,FALSE))=TRUE,"0",VLOOKUP($C110,'Craigleith Groms'!$A$17:$H$63,8,FALSE))</f>
        <v>0</v>
      </c>
      <c r="T110" s="22" t="str">
        <f>IF(ISNA(VLOOKUP($C110,'Beaver Valley TT'!$A$17:$H$69,8,FALSE))=TRUE,"0",VLOOKUP($C110,'Beaver Valley TT'!$A$17:$H$69,8,FALSE))</f>
        <v>0</v>
      </c>
      <c r="U110" s="22" t="str">
        <f>IF(ISNA(VLOOKUP($C110,'Calgary Nor AM SS'!$A$17:$H$66,8,FALSE))=TRUE,"0",VLOOKUP($C110,'Calgary Nor AM SS'!$A$17:$H$66,8,FALSE))</f>
        <v>0</v>
      </c>
      <c r="V110" s="22">
        <f>IF(ISNA(VLOOKUP($C110,'Fortune Fz'!$A$17:$H$66,8,FALSE))=TRUE,"0",VLOOKUP($C110,'Fortune Fz'!$A$17:$H$66,8,FALSE))</f>
        <v>100</v>
      </c>
      <c r="W110" s="114" t="str">
        <f>IF(ISNA(VLOOKUP($C110,'GEORGIAN PEAKS Groms'!$A$17:$H$63,8,FALSE))=TRUE,"0",VLOOKUP($C110,'GEORGIAN PEAKS Groms'!$A$17:$H$63,8,FALSE))</f>
        <v>0</v>
      </c>
      <c r="X110" s="114" t="str">
        <f>IF(ISNA(VLOOKUP($C110,'Aspen Open SS'!$A$17:$H$63,8,FALSE))=TRUE,"0",VLOOKUP($C110,'Aspen Open SS'!$A$17:$H$63,8,FALSE))</f>
        <v>0</v>
      </c>
      <c r="Y110" s="114" t="str">
        <f>IF(ISNA(VLOOKUP($C110,'Aspen Open BA'!$A$17:$H$63,8,FALSE))=TRUE,"0",VLOOKUP($C110,'Aspen Open BA'!$A$17:$H$63,8,FALSE))</f>
        <v>0</v>
      </c>
    </row>
    <row r="111" spans="1:25" ht="20" customHeight="1">
      <c r="A111" s="81" t="s">
        <v>222</v>
      </c>
      <c r="B111" s="81" t="s">
        <v>97</v>
      </c>
      <c r="C111" s="86" t="s">
        <v>190</v>
      </c>
      <c r="D111" s="81"/>
      <c r="E111" s="81">
        <f t="shared" si="23"/>
        <v>75</v>
      </c>
      <c r="F111" s="19">
        <f t="shared" si="21"/>
        <v>75</v>
      </c>
      <c r="G111" s="20">
        <f t="shared" si="22"/>
        <v>100</v>
      </c>
      <c r="H111" s="137">
        <v>0</v>
      </c>
      <c r="I111" s="137">
        <v>0</v>
      </c>
      <c r="J111" s="19">
        <f t="shared" si="24"/>
        <v>100</v>
      </c>
      <c r="K111" s="21"/>
      <c r="L111" s="22" t="str">
        <f>IF(ISNA(VLOOKUP($C111,'Mt. Sima Canada Cup SS'!$A$17:$H$100,8,FALSE))=TRUE,"0",VLOOKUP($C111,'Mt. Sima Canada Cup SS'!$A$17:$H$100,8,FALSE))</f>
        <v>0</v>
      </c>
      <c r="M111" s="22" t="str">
        <f>IF(ISNA(VLOOKUP($C111,'Mt. Sima Canada Cup BA'!$A$17:$H$100,8,FALSE))=TRUE,"0",VLOOKUP($C111,'Mt. Sima Canada Cup BA'!$A$17:$H$100,8,FALSE))</f>
        <v>0</v>
      </c>
      <c r="N111" s="22" t="str">
        <f>IF(ISNA(VLOOKUP($C111,'Waterville Rev Tour NorAm Day 1'!$A$17:$H$100,8,FALSE))=TRUE,"0",VLOOKUP($C111,'Waterville Rev Tour NorAm Day 1'!$A$17:$H$100,8,FALSE))</f>
        <v>0</v>
      </c>
      <c r="O111" s="22" t="str">
        <f>IF(ISNA(VLOOKUP($C111,'Waterville Rev Tour NorAm Day 2'!$A$17:$H$100,8,FALSE))=TRUE,"0",VLOOKUP($C111,'Waterville Rev Tour NorAm Day 2'!$A$17:$H$100,8,FALSE))</f>
        <v>0</v>
      </c>
      <c r="P111" s="22" t="str">
        <f>IF(ISNA(VLOOKUP($C111,'MSLM TT DAY 1'!$A$17:$H$100,8,FALSE))=TRUE,"0",VLOOKUP($C111,'MSLM TT DAY 1'!$A$17:$H$100,8,FALSE))</f>
        <v>0</v>
      </c>
      <c r="Q111" s="22" t="str">
        <f>IF(ISNA(VLOOKUP($C111,'MSLM TT DAY 2'!$A$17:$H$100,8,FALSE))=TRUE,"0",VLOOKUP($C111,'MSLM TT DAY 2'!$A$17:$H$100,8,FALSE))</f>
        <v>0</v>
      </c>
      <c r="R111" s="22" t="str">
        <f>IF(ISNA(VLOOKUP($C111,'Silverstar Canada Cup'!$A$17:$H$65,8,FALSE))=TRUE,"0",VLOOKUP($C111,'Silverstar Canada Cup'!$A$17:$H$65,8,FALSE))</f>
        <v>0</v>
      </c>
      <c r="S111" s="114" t="str">
        <f>IF(ISNA(VLOOKUP($C111,'Craigleith Groms'!$A$17:$H$63,8,FALSE))=TRUE,"0",VLOOKUP($C111,'Craigleith Groms'!$A$17:$H$63,8,FALSE))</f>
        <v>0</v>
      </c>
      <c r="T111" s="22" t="str">
        <f>IF(ISNA(VLOOKUP($C111,'Beaver Valley TT'!$A$17:$H$69,8,FALSE))=TRUE,"0",VLOOKUP($C111,'Beaver Valley TT'!$A$17:$H$69,8,FALSE))</f>
        <v>0</v>
      </c>
      <c r="U111" s="22" t="str">
        <f>IF(ISNA(VLOOKUP($C111,'Calgary Nor AM SS'!$A$17:$H$66,8,FALSE))=TRUE,"0",VLOOKUP($C111,'Calgary Nor AM SS'!$A$17:$H$66,8,FALSE))</f>
        <v>0</v>
      </c>
      <c r="V111" s="22">
        <f>IF(ISNA(VLOOKUP($C111,'Fortune Fz'!$A$17:$H$66,8,FALSE))=TRUE,"0",VLOOKUP($C111,'Fortune Fz'!$A$17:$H$66,8,FALSE))</f>
        <v>100</v>
      </c>
      <c r="W111" s="114" t="str">
        <f>IF(ISNA(VLOOKUP($C111,'GEORGIAN PEAKS Groms'!$A$17:$H$63,8,FALSE))=TRUE,"0",VLOOKUP($C111,'GEORGIAN PEAKS Groms'!$A$17:$H$63,8,FALSE))</f>
        <v>0</v>
      </c>
      <c r="X111" s="114" t="str">
        <f>IF(ISNA(VLOOKUP($C111,'Aspen Open SS'!$A$17:$H$63,8,FALSE))=TRUE,"0",VLOOKUP($C111,'Aspen Open SS'!$A$17:$H$63,8,FALSE))</f>
        <v>0</v>
      </c>
      <c r="Y111" s="114" t="str">
        <f>IF(ISNA(VLOOKUP($C111,'Aspen Open BA'!$A$17:$H$63,8,FALSE))=TRUE,"0",VLOOKUP($C111,'Aspen Open BA'!$A$17:$H$63,8,FALSE))</f>
        <v>0</v>
      </c>
    </row>
    <row r="112" spans="1:25" ht="20" customHeight="1">
      <c r="A112" s="81" t="s">
        <v>222</v>
      </c>
      <c r="B112" s="81" t="s">
        <v>97</v>
      </c>
      <c r="C112" s="86" t="s">
        <v>183</v>
      </c>
      <c r="D112" s="81"/>
      <c r="E112" s="81">
        <f t="shared" si="23"/>
        <v>75</v>
      </c>
      <c r="F112" s="19">
        <f t="shared" si="21"/>
        <v>75</v>
      </c>
      <c r="G112" s="20">
        <f t="shared" si="22"/>
        <v>100</v>
      </c>
      <c r="H112" s="137">
        <v>0</v>
      </c>
      <c r="I112" s="137">
        <v>0</v>
      </c>
      <c r="J112" s="19">
        <f t="shared" si="24"/>
        <v>100</v>
      </c>
      <c r="K112" s="21"/>
      <c r="L112" s="22" t="str">
        <f>IF(ISNA(VLOOKUP($C112,'Mt. Sima Canada Cup SS'!$A$17:$H$100,8,FALSE))=TRUE,"0",VLOOKUP($C112,'Mt. Sima Canada Cup SS'!$A$17:$H$100,8,FALSE))</f>
        <v>0</v>
      </c>
      <c r="M112" s="22" t="str">
        <f>IF(ISNA(VLOOKUP($C112,'Mt. Sima Canada Cup BA'!$A$17:$H$100,8,FALSE))=TRUE,"0",VLOOKUP($C112,'Mt. Sima Canada Cup BA'!$A$17:$H$100,8,FALSE))</f>
        <v>0</v>
      </c>
      <c r="N112" s="22" t="str">
        <f>IF(ISNA(VLOOKUP($C112,'Waterville Rev Tour NorAm Day 1'!$A$17:$H$100,8,FALSE))=TRUE,"0",VLOOKUP($C112,'Waterville Rev Tour NorAm Day 1'!$A$17:$H$100,8,FALSE))</f>
        <v>0</v>
      </c>
      <c r="O112" s="22" t="str">
        <f>IF(ISNA(VLOOKUP($C112,'Waterville Rev Tour NorAm Day 2'!$A$17:$H$100,8,FALSE))=TRUE,"0",VLOOKUP($C112,'Waterville Rev Tour NorAm Day 2'!$A$17:$H$100,8,FALSE))</f>
        <v>0</v>
      </c>
      <c r="P112" s="22" t="str">
        <f>IF(ISNA(VLOOKUP($C112,'MSLM TT DAY 1'!$A$17:$H$100,8,FALSE))=TRUE,"0",VLOOKUP($C112,'MSLM TT DAY 1'!$A$17:$H$100,8,FALSE))</f>
        <v>0</v>
      </c>
      <c r="Q112" s="22" t="str">
        <f>IF(ISNA(VLOOKUP($C112,'MSLM TT DAY 2'!$A$17:$H$100,8,FALSE))=TRUE,"0",VLOOKUP($C112,'MSLM TT DAY 2'!$A$17:$H$100,8,FALSE))</f>
        <v>0</v>
      </c>
      <c r="R112" s="22" t="str">
        <f>IF(ISNA(VLOOKUP($C112,'Silverstar Canada Cup'!$A$17:$H$65,8,FALSE))=TRUE,"0",VLOOKUP($C112,'Silverstar Canada Cup'!$A$17:$H$65,8,FALSE))</f>
        <v>0</v>
      </c>
      <c r="S112" s="114" t="str">
        <f>IF(ISNA(VLOOKUP($C112,'Craigleith Groms'!$A$17:$H$63,8,FALSE))=TRUE,"0",VLOOKUP($C112,'Craigleith Groms'!$A$17:$H$63,8,FALSE))</f>
        <v>0</v>
      </c>
      <c r="T112" s="22" t="str">
        <f>IF(ISNA(VLOOKUP($C112,'Beaver Valley TT'!$A$17:$H$69,8,FALSE))=TRUE,"0",VLOOKUP($C112,'Beaver Valley TT'!$A$17:$H$69,8,FALSE))</f>
        <v>0</v>
      </c>
      <c r="U112" s="22" t="str">
        <f>IF(ISNA(VLOOKUP($C112,'Calgary Nor AM SS'!$A$17:$H$66,8,FALSE))=TRUE,"0",VLOOKUP($C112,'Calgary Nor AM SS'!$A$17:$H$66,8,FALSE))</f>
        <v>0</v>
      </c>
      <c r="V112" s="22">
        <f>IF(ISNA(VLOOKUP($C112,'Fortune Fz'!$A$17:$H$66,8,FALSE))=TRUE,"0",VLOOKUP($C112,'Fortune Fz'!$A$17:$H$66,8,FALSE))</f>
        <v>100</v>
      </c>
      <c r="W112" s="114" t="str">
        <f>IF(ISNA(VLOOKUP($C112,'GEORGIAN PEAKS Groms'!$A$17:$H$63,8,FALSE))=TRUE,"0",VLOOKUP($C112,'GEORGIAN PEAKS Groms'!$A$17:$H$63,8,FALSE))</f>
        <v>0</v>
      </c>
      <c r="X112" s="114" t="str">
        <f>IF(ISNA(VLOOKUP($C112,'Aspen Open SS'!$A$17:$H$63,8,FALSE))=TRUE,"0",VLOOKUP($C112,'Aspen Open SS'!$A$17:$H$63,8,FALSE))</f>
        <v>0</v>
      </c>
      <c r="Y112" s="114" t="str">
        <f>IF(ISNA(VLOOKUP($C112,'Aspen Open BA'!$A$17:$H$63,8,FALSE))=TRUE,"0",VLOOKUP($C112,'Aspen Open BA'!$A$17:$H$63,8,FALSE))</f>
        <v>0</v>
      </c>
    </row>
    <row r="113" spans="1:25" ht="20" customHeight="1">
      <c r="A113" s="81" t="s">
        <v>222</v>
      </c>
      <c r="B113" s="81" t="s">
        <v>75</v>
      </c>
      <c r="C113" s="86" t="s">
        <v>216</v>
      </c>
      <c r="D113" s="81"/>
      <c r="E113" s="81">
        <f t="shared" si="23"/>
        <v>75</v>
      </c>
      <c r="F113" s="19">
        <f t="shared" si="21"/>
        <v>75</v>
      </c>
      <c r="G113" s="20">
        <f t="shared" si="22"/>
        <v>100</v>
      </c>
      <c r="H113" s="137">
        <v>0</v>
      </c>
      <c r="I113" s="137">
        <v>0</v>
      </c>
      <c r="J113" s="19">
        <f t="shared" si="24"/>
        <v>100</v>
      </c>
      <c r="K113" s="21"/>
      <c r="L113" s="22" t="str">
        <f>IF(ISNA(VLOOKUP($C113,'Mt. Sima Canada Cup SS'!$A$17:$H$100,8,FALSE))=TRUE,"0",VLOOKUP($C113,'Mt. Sima Canada Cup SS'!$A$17:$H$100,8,FALSE))</f>
        <v>0</v>
      </c>
      <c r="M113" s="22" t="str">
        <f>IF(ISNA(VLOOKUP($C113,'Mt. Sima Canada Cup BA'!$A$17:$H$100,8,FALSE))=TRUE,"0",VLOOKUP($C113,'Mt. Sima Canada Cup BA'!$A$17:$H$100,8,FALSE))</f>
        <v>0</v>
      </c>
      <c r="N113" s="22" t="str">
        <f>IF(ISNA(VLOOKUP($C113,'Waterville Rev Tour NorAm Day 1'!$A$17:$H$100,8,FALSE))=TRUE,"0",VLOOKUP($C113,'Waterville Rev Tour NorAm Day 1'!$A$17:$H$100,8,FALSE))</f>
        <v>0</v>
      </c>
      <c r="O113" s="22" t="str">
        <f>IF(ISNA(VLOOKUP($C113,'Waterville Rev Tour NorAm Day 2'!$A$17:$H$100,8,FALSE))=TRUE,"0",VLOOKUP($C113,'Waterville Rev Tour NorAm Day 2'!$A$17:$H$100,8,FALSE))</f>
        <v>0</v>
      </c>
      <c r="P113" s="22" t="str">
        <f>IF(ISNA(VLOOKUP($C113,'MSLM TT DAY 1'!$A$17:$H$100,8,FALSE))=TRUE,"0",VLOOKUP($C113,'MSLM TT DAY 1'!$A$17:$H$100,8,FALSE))</f>
        <v>0</v>
      </c>
      <c r="Q113" s="22" t="str">
        <f>IF(ISNA(VLOOKUP($C113,'MSLM TT DAY 2'!$A$17:$H$100,8,FALSE))=TRUE,"0",VLOOKUP($C113,'MSLM TT DAY 2'!$A$17:$H$100,8,FALSE))</f>
        <v>0</v>
      </c>
      <c r="R113" s="22" t="str">
        <f>IF(ISNA(VLOOKUP($C113,'Silverstar Canada Cup'!$A$17:$H$65,8,FALSE))=TRUE,"0",VLOOKUP($C113,'Silverstar Canada Cup'!$A$17:$H$65,8,FALSE))</f>
        <v>0</v>
      </c>
      <c r="S113" s="114" t="str">
        <f>IF(ISNA(VLOOKUP($C113,'Craigleith Groms'!$A$17:$H$63,8,FALSE))=TRUE,"0",VLOOKUP($C113,'Craigleith Groms'!$A$17:$H$63,8,FALSE))</f>
        <v>0</v>
      </c>
      <c r="T113" s="22" t="str">
        <f>IF(ISNA(VLOOKUP($C113,'Beaver Valley TT'!$A$17:$H$69,8,FALSE))=TRUE,"0",VLOOKUP($C113,'Beaver Valley TT'!$A$17:$H$69,8,FALSE))</f>
        <v>0</v>
      </c>
      <c r="U113" s="22" t="str">
        <f>IF(ISNA(VLOOKUP($C113,'Calgary Nor AM SS'!$A$17:$H$66,8,FALSE))=TRUE,"0",VLOOKUP($C113,'Calgary Nor AM SS'!$A$17:$H$66,8,FALSE))</f>
        <v>0</v>
      </c>
      <c r="V113" s="22">
        <f>IF(ISNA(VLOOKUP($C113,'Fortune Fz'!$A$17:$H$66,8,FALSE))=TRUE,"0",VLOOKUP($C113,'Fortune Fz'!$A$17:$H$66,8,FALSE))</f>
        <v>100</v>
      </c>
      <c r="W113" s="114" t="str">
        <f>IF(ISNA(VLOOKUP($C113,'GEORGIAN PEAKS Groms'!$A$17:$H$63,8,FALSE))=TRUE,"0",VLOOKUP($C113,'GEORGIAN PEAKS Groms'!$A$17:$H$63,8,FALSE))</f>
        <v>0</v>
      </c>
      <c r="X113" s="114" t="str">
        <f>IF(ISNA(VLOOKUP($C113,'Aspen Open SS'!$A$17:$H$63,8,FALSE))=TRUE,"0",VLOOKUP($C113,'Aspen Open SS'!$A$17:$H$63,8,FALSE))</f>
        <v>0</v>
      </c>
      <c r="Y113" s="114" t="str">
        <f>IF(ISNA(VLOOKUP($C113,'Aspen Open BA'!$A$17:$H$63,8,FALSE))=TRUE,"0",VLOOKUP($C113,'Aspen Open BA'!$A$17:$H$63,8,FALSE))</f>
        <v>0</v>
      </c>
    </row>
    <row r="114" spans="1:25" ht="20" customHeight="1">
      <c r="A114" s="81" t="s">
        <v>222</v>
      </c>
      <c r="B114" s="81" t="s">
        <v>75</v>
      </c>
      <c r="C114" s="86" t="s">
        <v>213</v>
      </c>
      <c r="D114" s="81"/>
      <c r="E114" s="81">
        <f t="shared" si="23"/>
        <v>75</v>
      </c>
      <c r="F114" s="19">
        <f t="shared" si="21"/>
        <v>75</v>
      </c>
      <c r="G114" s="20">
        <f t="shared" si="22"/>
        <v>100</v>
      </c>
      <c r="H114" s="137">
        <v>0</v>
      </c>
      <c r="I114" s="137">
        <v>0</v>
      </c>
      <c r="J114" s="19">
        <f t="shared" si="24"/>
        <v>100</v>
      </c>
      <c r="K114" s="21"/>
      <c r="L114" s="22" t="str">
        <f>IF(ISNA(VLOOKUP($C114,'Mt. Sima Canada Cup SS'!$A$17:$H$100,8,FALSE))=TRUE,"0",VLOOKUP($C114,'Mt. Sima Canada Cup SS'!$A$17:$H$100,8,FALSE))</f>
        <v>0</v>
      </c>
      <c r="M114" s="22" t="str">
        <f>IF(ISNA(VLOOKUP($C114,'Mt. Sima Canada Cup BA'!$A$17:$H$100,8,FALSE))=TRUE,"0",VLOOKUP($C114,'Mt. Sima Canada Cup BA'!$A$17:$H$100,8,FALSE))</f>
        <v>0</v>
      </c>
      <c r="N114" s="22" t="str">
        <f>IF(ISNA(VLOOKUP($C114,'Waterville Rev Tour NorAm Day 1'!$A$17:$H$100,8,FALSE))=TRUE,"0",VLOOKUP($C114,'Waterville Rev Tour NorAm Day 1'!$A$17:$H$100,8,FALSE))</f>
        <v>0</v>
      </c>
      <c r="O114" s="22" t="str">
        <f>IF(ISNA(VLOOKUP($C114,'Waterville Rev Tour NorAm Day 2'!$A$17:$H$100,8,FALSE))=TRUE,"0",VLOOKUP($C114,'Waterville Rev Tour NorAm Day 2'!$A$17:$H$100,8,FALSE))</f>
        <v>0</v>
      </c>
      <c r="P114" s="22" t="str">
        <f>IF(ISNA(VLOOKUP($C114,'MSLM TT DAY 1'!$A$17:$H$100,8,FALSE))=TRUE,"0",VLOOKUP($C114,'MSLM TT DAY 1'!$A$17:$H$100,8,FALSE))</f>
        <v>0</v>
      </c>
      <c r="Q114" s="22" t="str">
        <f>IF(ISNA(VLOOKUP($C114,'MSLM TT DAY 2'!$A$17:$H$100,8,FALSE))=TRUE,"0",VLOOKUP($C114,'MSLM TT DAY 2'!$A$17:$H$100,8,FALSE))</f>
        <v>0</v>
      </c>
      <c r="R114" s="22" t="str">
        <f>IF(ISNA(VLOOKUP($C114,'Silverstar Canada Cup'!$A$17:$H$65,8,FALSE))=TRUE,"0",VLOOKUP($C114,'Silverstar Canada Cup'!$A$17:$H$65,8,FALSE))</f>
        <v>0</v>
      </c>
      <c r="S114" s="114" t="str">
        <f>IF(ISNA(VLOOKUP($C114,'Craigleith Groms'!$A$17:$H$63,8,FALSE))=TRUE,"0",VLOOKUP($C114,'Craigleith Groms'!$A$17:$H$63,8,FALSE))</f>
        <v>0</v>
      </c>
      <c r="T114" s="22" t="str">
        <f>IF(ISNA(VLOOKUP($C114,'Beaver Valley TT'!$A$17:$H$69,8,FALSE))=TRUE,"0",VLOOKUP($C114,'Beaver Valley TT'!$A$17:$H$69,8,FALSE))</f>
        <v>0</v>
      </c>
      <c r="U114" s="22" t="str">
        <f>IF(ISNA(VLOOKUP($C114,'Calgary Nor AM SS'!$A$17:$H$66,8,FALSE))=TRUE,"0",VLOOKUP($C114,'Calgary Nor AM SS'!$A$17:$H$66,8,FALSE))</f>
        <v>0</v>
      </c>
      <c r="V114" s="22">
        <f>IF(ISNA(VLOOKUP($C114,'Fortune Fz'!$A$17:$H$66,8,FALSE))=TRUE,"0",VLOOKUP($C114,'Fortune Fz'!$A$17:$H$66,8,FALSE))</f>
        <v>100</v>
      </c>
      <c r="W114" s="114" t="str">
        <f>IF(ISNA(VLOOKUP($C114,'GEORGIAN PEAKS Groms'!$A$17:$H$63,8,FALSE))=TRUE,"0",VLOOKUP($C114,'GEORGIAN PEAKS Groms'!$A$17:$H$63,8,FALSE))</f>
        <v>0</v>
      </c>
      <c r="X114" s="114" t="str">
        <f>IF(ISNA(VLOOKUP($C114,'Aspen Open SS'!$A$17:$H$63,8,FALSE))=TRUE,"0",VLOOKUP($C114,'Aspen Open SS'!$A$17:$H$63,8,FALSE))</f>
        <v>0</v>
      </c>
      <c r="Y114" s="114" t="str">
        <f>IF(ISNA(VLOOKUP($C114,'Aspen Open BA'!$A$17:$H$63,8,FALSE))=TRUE,"0",VLOOKUP($C114,'Aspen Open BA'!$A$17:$H$63,8,FALSE))</f>
        <v>0</v>
      </c>
    </row>
    <row r="115" spans="1:25" ht="20" customHeight="1">
      <c r="A115" s="81" t="s">
        <v>222</v>
      </c>
      <c r="B115" s="81" t="s">
        <v>74</v>
      </c>
      <c r="C115" s="86" t="s">
        <v>211</v>
      </c>
      <c r="D115" s="81"/>
      <c r="E115" s="81">
        <f t="shared" si="23"/>
        <v>75</v>
      </c>
      <c r="F115" s="19">
        <f t="shared" si="21"/>
        <v>75</v>
      </c>
      <c r="G115" s="20">
        <f t="shared" si="22"/>
        <v>100</v>
      </c>
      <c r="H115" s="137">
        <v>0</v>
      </c>
      <c r="I115" s="137">
        <v>0</v>
      </c>
      <c r="J115" s="19">
        <f t="shared" si="24"/>
        <v>100</v>
      </c>
      <c r="K115" s="21"/>
      <c r="L115" s="22" t="str">
        <f>IF(ISNA(VLOOKUP($C115,'Mt. Sima Canada Cup SS'!$A$17:$H$100,8,FALSE))=TRUE,"0",VLOOKUP($C115,'Mt. Sima Canada Cup SS'!$A$17:$H$100,8,FALSE))</f>
        <v>0</v>
      </c>
      <c r="M115" s="22" t="str">
        <f>IF(ISNA(VLOOKUP($C115,'Mt. Sima Canada Cup BA'!$A$17:$H$100,8,FALSE))=TRUE,"0",VLOOKUP($C115,'Mt. Sima Canada Cup BA'!$A$17:$H$100,8,FALSE))</f>
        <v>0</v>
      </c>
      <c r="N115" s="22" t="str">
        <f>IF(ISNA(VLOOKUP($C115,'Waterville Rev Tour NorAm Day 1'!$A$17:$H$100,8,FALSE))=TRUE,"0",VLOOKUP($C115,'Waterville Rev Tour NorAm Day 1'!$A$17:$H$100,8,FALSE))</f>
        <v>0</v>
      </c>
      <c r="O115" s="22" t="str">
        <f>IF(ISNA(VLOOKUP($C115,'Waterville Rev Tour NorAm Day 2'!$A$17:$H$100,8,FALSE))=TRUE,"0",VLOOKUP($C115,'Waterville Rev Tour NorAm Day 2'!$A$17:$H$100,8,FALSE))</f>
        <v>0</v>
      </c>
      <c r="P115" s="22" t="str">
        <f>IF(ISNA(VLOOKUP($C115,'MSLM TT DAY 1'!$A$17:$H$100,8,FALSE))=TRUE,"0",VLOOKUP($C115,'MSLM TT DAY 1'!$A$17:$H$100,8,FALSE))</f>
        <v>0</v>
      </c>
      <c r="Q115" s="22" t="str">
        <f>IF(ISNA(VLOOKUP($C115,'MSLM TT DAY 2'!$A$17:$H$100,8,FALSE))=TRUE,"0",VLOOKUP($C115,'MSLM TT DAY 2'!$A$17:$H$100,8,FALSE))</f>
        <v>0</v>
      </c>
      <c r="R115" s="22" t="str">
        <f>IF(ISNA(VLOOKUP($C115,'Silverstar Canada Cup'!$A$17:$H$65,8,FALSE))=TRUE,"0",VLOOKUP($C115,'Silverstar Canada Cup'!$A$17:$H$65,8,FALSE))</f>
        <v>0</v>
      </c>
      <c r="S115" s="114" t="str">
        <f>IF(ISNA(VLOOKUP($C115,'Craigleith Groms'!$A$17:$H$63,8,FALSE))=TRUE,"0",VLOOKUP($C115,'Craigleith Groms'!$A$17:$H$63,8,FALSE))</f>
        <v>0</v>
      </c>
      <c r="T115" s="22" t="str">
        <f>IF(ISNA(VLOOKUP($C115,'Beaver Valley TT'!$A$17:$H$69,8,FALSE))=TRUE,"0",VLOOKUP($C115,'Beaver Valley TT'!$A$17:$H$69,8,FALSE))</f>
        <v>0</v>
      </c>
      <c r="U115" s="22" t="str">
        <f>IF(ISNA(VLOOKUP($C115,'Calgary Nor AM SS'!$A$17:$H$66,8,FALSE))=TRUE,"0",VLOOKUP($C115,'Calgary Nor AM SS'!$A$17:$H$66,8,FALSE))</f>
        <v>0</v>
      </c>
      <c r="V115" s="22">
        <f>IF(ISNA(VLOOKUP($C115,'Fortune Fz'!$A$17:$H$66,8,FALSE))=TRUE,"0",VLOOKUP($C115,'Fortune Fz'!$A$17:$H$66,8,FALSE))</f>
        <v>100</v>
      </c>
      <c r="W115" s="114" t="str">
        <f>IF(ISNA(VLOOKUP($C115,'GEORGIAN PEAKS Groms'!$A$17:$H$63,8,FALSE))=TRUE,"0",VLOOKUP($C115,'GEORGIAN PEAKS Groms'!$A$17:$H$63,8,FALSE))</f>
        <v>0</v>
      </c>
      <c r="X115" s="114" t="str">
        <f>IF(ISNA(VLOOKUP($C115,'Aspen Open SS'!$A$17:$H$63,8,FALSE))=TRUE,"0",VLOOKUP($C115,'Aspen Open SS'!$A$17:$H$63,8,FALSE))</f>
        <v>0</v>
      </c>
      <c r="Y115" s="114" t="str">
        <f>IF(ISNA(VLOOKUP($C115,'Aspen Open BA'!$A$17:$H$63,8,FALSE))=TRUE,"0",VLOOKUP($C115,'Aspen Open BA'!$A$17:$H$63,8,FALSE))</f>
        <v>0</v>
      </c>
    </row>
    <row r="116" spans="1:25" ht="20" customHeight="1">
      <c r="A116" s="81" t="s">
        <v>222</v>
      </c>
      <c r="B116" s="81" t="s">
        <v>74</v>
      </c>
      <c r="C116" s="86" t="s">
        <v>207</v>
      </c>
      <c r="D116" s="81"/>
      <c r="E116" s="81">
        <f t="shared" si="23"/>
        <v>75</v>
      </c>
      <c r="F116" s="19">
        <f t="shared" si="21"/>
        <v>75</v>
      </c>
      <c r="G116" s="20">
        <f t="shared" si="22"/>
        <v>100</v>
      </c>
      <c r="H116" s="137">
        <v>0</v>
      </c>
      <c r="I116" s="137">
        <v>0</v>
      </c>
      <c r="J116" s="19">
        <f t="shared" si="24"/>
        <v>100</v>
      </c>
      <c r="K116" s="21"/>
      <c r="L116" s="22" t="str">
        <f>IF(ISNA(VLOOKUP($C116,'Mt. Sima Canada Cup SS'!$A$17:$H$100,8,FALSE))=TRUE,"0",VLOOKUP($C116,'Mt. Sima Canada Cup SS'!$A$17:$H$100,8,FALSE))</f>
        <v>0</v>
      </c>
      <c r="M116" s="22" t="str">
        <f>IF(ISNA(VLOOKUP($C116,'Mt. Sima Canada Cup BA'!$A$17:$H$100,8,FALSE))=TRUE,"0",VLOOKUP($C116,'Mt. Sima Canada Cup BA'!$A$17:$H$100,8,FALSE))</f>
        <v>0</v>
      </c>
      <c r="N116" s="22" t="str">
        <f>IF(ISNA(VLOOKUP($C116,'Waterville Rev Tour NorAm Day 1'!$A$17:$H$100,8,FALSE))=TRUE,"0",VLOOKUP($C116,'Waterville Rev Tour NorAm Day 1'!$A$17:$H$100,8,FALSE))</f>
        <v>0</v>
      </c>
      <c r="O116" s="22" t="str">
        <f>IF(ISNA(VLOOKUP($C116,'Waterville Rev Tour NorAm Day 2'!$A$17:$H$100,8,FALSE))=TRUE,"0",VLOOKUP($C116,'Waterville Rev Tour NorAm Day 2'!$A$17:$H$100,8,FALSE))</f>
        <v>0</v>
      </c>
      <c r="P116" s="22" t="str">
        <f>IF(ISNA(VLOOKUP($C116,'MSLM TT DAY 1'!$A$17:$H$100,8,FALSE))=TRUE,"0",VLOOKUP($C116,'MSLM TT DAY 1'!$A$17:$H$100,8,FALSE))</f>
        <v>0</v>
      </c>
      <c r="Q116" s="22" t="str">
        <f>IF(ISNA(VLOOKUP($C116,'MSLM TT DAY 2'!$A$17:$H$100,8,FALSE))=TRUE,"0",VLOOKUP($C116,'MSLM TT DAY 2'!$A$17:$H$100,8,FALSE))</f>
        <v>0</v>
      </c>
      <c r="R116" s="22" t="str">
        <f>IF(ISNA(VLOOKUP($C116,'Silverstar Canada Cup'!$A$17:$H$65,8,FALSE))=TRUE,"0",VLOOKUP($C116,'Silverstar Canada Cup'!$A$17:$H$65,8,FALSE))</f>
        <v>0</v>
      </c>
      <c r="S116" s="114" t="str">
        <f>IF(ISNA(VLOOKUP($C116,'Craigleith Groms'!$A$17:$H$63,8,FALSE))=TRUE,"0",VLOOKUP($C116,'Craigleith Groms'!$A$17:$H$63,8,FALSE))</f>
        <v>0</v>
      </c>
      <c r="T116" s="22" t="str">
        <f>IF(ISNA(VLOOKUP($C116,'Beaver Valley TT'!$A$17:$H$69,8,FALSE))=TRUE,"0",VLOOKUP($C116,'Beaver Valley TT'!$A$17:$H$69,8,FALSE))</f>
        <v>0</v>
      </c>
      <c r="U116" s="22" t="str">
        <f>IF(ISNA(VLOOKUP($C116,'Calgary Nor AM SS'!$A$17:$H$66,8,FALSE))=TRUE,"0",VLOOKUP($C116,'Calgary Nor AM SS'!$A$17:$H$66,8,FALSE))</f>
        <v>0</v>
      </c>
      <c r="V116" s="22">
        <f>IF(ISNA(VLOOKUP($C116,'Fortune Fz'!$A$17:$H$66,8,FALSE))=TRUE,"0",VLOOKUP($C116,'Fortune Fz'!$A$17:$H$66,8,FALSE))</f>
        <v>100</v>
      </c>
      <c r="W116" s="114" t="str">
        <f>IF(ISNA(VLOOKUP($C116,'GEORGIAN PEAKS Groms'!$A$17:$H$63,8,FALSE))=TRUE,"0",VLOOKUP($C116,'GEORGIAN PEAKS Groms'!$A$17:$H$63,8,FALSE))</f>
        <v>0</v>
      </c>
      <c r="X116" s="114" t="str">
        <f>IF(ISNA(VLOOKUP($C116,'Aspen Open SS'!$A$17:$H$63,8,FALSE))=TRUE,"0",VLOOKUP($C116,'Aspen Open SS'!$A$17:$H$63,8,FALSE))</f>
        <v>0</v>
      </c>
      <c r="Y116" s="114" t="str">
        <f>IF(ISNA(VLOOKUP($C116,'Aspen Open BA'!$A$17:$H$63,8,FALSE))=TRUE,"0",VLOOKUP($C116,'Aspen Open BA'!$A$17:$H$63,8,FALSE))</f>
        <v>0</v>
      </c>
    </row>
    <row r="117" spans="1:25" ht="20" customHeight="1">
      <c r="A117" s="81" t="s">
        <v>222</v>
      </c>
      <c r="B117" s="81" t="s">
        <v>75</v>
      </c>
      <c r="C117" s="86" t="s">
        <v>217</v>
      </c>
      <c r="D117" s="81"/>
      <c r="E117" s="81">
        <f t="shared" si="23"/>
        <v>75</v>
      </c>
      <c r="F117" s="19">
        <f t="shared" si="21"/>
        <v>75</v>
      </c>
      <c r="G117" s="20">
        <f t="shared" si="22"/>
        <v>100</v>
      </c>
      <c r="H117" s="137">
        <v>0</v>
      </c>
      <c r="I117" s="137">
        <v>0</v>
      </c>
      <c r="J117" s="19">
        <f t="shared" si="24"/>
        <v>100</v>
      </c>
      <c r="K117" s="21"/>
      <c r="L117" s="22" t="str">
        <f>IF(ISNA(VLOOKUP($C117,'Mt. Sima Canada Cup SS'!$A$17:$H$100,8,FALSE))=TRUE,"0",VLOOKUP($C117,'Mt. Sima Canada Cup SS'!$A$17:$H$100,8,FALSE))</f>
        <v>0</v>
      </c>
      <c r="M117" s="22" t="str">
        <f>IF(ISNA(VLOOKUP($C117,'Mt. Sima Canada Cup BA'!$A$17:$H$100,8,FALSE))=TRUE,"0",VLOOKUP($C117,'Mt. Sima Canada Cup BA'!$A$17:$H$100,8,FALSE))</f>
        <v>0</v>
      </c>
      <c r="N117" s="22" t="str">
        <f>IF(ISNA(VLOOKUP($C117,'Waterville Rev Tour NorAm Day 1'!$A$17:$H$100,8,FALSE))=TRUE,"0",VLOOKUP($C117,'Waterville Rev Tour NorAm Day 1'!$A$17:$H$100,8,FALSE))</f>
        <v>0</v>
      </c>
      <c r="O117" s="22" t="str">
        <f>IF(ISNA(VLOOKUP($C117,'Waterville Rev Tour NorAm Day 2'!$A$17:$H$100,8,FALSE))=TRUE,"0",VLOOKUP($C117,'Waterville Rev Tour NorAm Day 2'!$A$17:$H$100,8,FALSE))</f>
        <v>0</v>
      </c>
      <c r="P117" s="22" t="str">
        <f>IF(ISNA(VLOOKUP($C117,'MSLM TT DAY 1'!$A$17:$H$100,8,FALSE))=TRUE,"0",VLOOKUP($C117,'MSLM TT DAY 1'!$A$17:$H$100,8,FALSE))</f>
        <v>0</v>
      </c>
      <c r="Q117" s="22" t="str">
        <f>IF(ISNA(VLOOKUP($C117,'MSLM TT DAY 2'!$A$17:$H$100,8,FALSE))=TRUE,"0",VLOOKUP($C117,'MSLM TT DAY 2'!$A$17:$H$100,8,FALSE))</f>
        <v>0</v>
      </c>
      <c r="R117" s="22" t="str">
        <f>IF(ISNA(VLOOKUP($C117,'Silverstar Canada Cup'!$A$17:$H$65,8,FALSE))=TRUE,"0",VLOOKUP($C117,'Silverstar Canada Cup'!$A$17:$H$65,8,FALSE))</f>
        <v>0</v>
      </c>
      <c r="S117" s="114" t="str">
        <f>IF(ISNA(VLOOKUP($C117,'Craigleith Groms'!$A$17:$H$63,8,FALSE))=TRUE,"0",VLOOKUP($C117,'Craigleith Groms'!$A$17:$H$63,8,FALSE))</f>
        <v>0</v>
      </c>
      <c r="T117" s="22" t="str">
        <f>IF(ISNA(VLOOKUP($C117,'Beaver Valley TT'!$A$17:$H$69,8,FALSE))=TRUE,"0",VLOOKUP($C117,'Beaver Valley TT'!$A$17:$H$69,8,FALSE))</f>
        <v>0</v>
      </c>
      <c r="U117" s="22" t="str">
        <f>IF(ISNA(VLOOKUP($C117,'Calgary Nor AM SS'!$A$17:$H$66,8,FALSE))=TRUE,"0",VLOOKUP($C117,'Calgary Nor AM SS'!$A$17:$H$66,8,FALSE))</f>
        <v>0</v>
      </c>
      <c r="V117" s="22">
        <f>IF(ISNA(VLOOKUP($C117,'Fortune Fz'!$A$17:$H$66,8,FALSE))=TRUE,"0",VLOOKUP($C117,'Fortune Fz'!$A$17:$H$66,8,FALSE))</f>
        <v>100</v>
      </c>
      <c r="W117" s="114" t="str">
        <f>IF(ISNA(VLOOKUP($C117,'GEORGIAN PEAKS Groms'!$A$17:$H$63,8,FALSE))=TRUE,"0",VLOOKUP($C117,'GEORGIAN PEAKS Groms'!$A$17:$H$63,8,FALSE))</f>
        <v>0</v>
      </c>
      <c r="X117" s="114" t="str">
        <f>IF(ISNA(VLOOKUP($C117,'Aspen Open SS'!$A$17:$H$63,8,FALSE))=TRUE,"0",VLOOKUP($C117,'Aspen Open SS'!$A$17:$H$63,8,FALSE))</f>
        <v>0</v>
      </c>
      <c r="Y117" s="114" t="str">
        <f>IF(ISNA(VLOOKUP($C117,'Aspen Open BA'!$A$17:$H$63,8,FALSE))=TRUE,"0",VLOOKUP($C117,'Aspen Open BA'!$A$17:$H$63,8,FALSE))</f>
        <v>0</v>
      </c>
    </row>
    <row r="118" spans="1:25" ht="20" customHeight="1">
      <c r="A118" s="81" t="s">
        <v>222</v>
      </c>
      <c r="B118" s="81" t="s">
        <v>74</v>
      </c>
      <c r="C118" s="86" t="s">
        <v>204</v>
      </c>
      <c r="D118" s="81"/>
      <c r="E118" s="81">
        <f t="shared" si="23"/>
        <v>75</v>
      </c>
      <c r="F118" s="19">
        <f t="shared" si="21"/>
        <v>75</v>
      </c>
      <c r="G118" s="20">
        <f t="shared" si="22"/>
        <v>100</v>
      </c>
      <c r="H118" s="137">
        <v>0</v>
      </c>
      <c r="I118" s="137">
        <v>0</v>
      </c>
      <c r="J118" s="19">
        <f t="shared" si="24"/>
        <v>100</v>
      </c>
      <c r="K118" s="21"/>
      <c r="L118" s="22" t="str">
        <f>IF(ISNA(VLOOKUP($C118,'Mt. Sima Canada Cup SS'!$A$17:$H$100,8,FALSE))=TRUE,"0",VLOOKUP($C118,'Mt. Sima Canada Cup SS'!$A$17:$H$100,8,FALSE))</f>
        <v>0</v>
      </c>
      <c r="M118" s="22" t="str">
        <f>IF(ISNA(VLOOKUP($C118,'Mt. Sima Canada Cup BA'!$A$17:$H$100,8,FALSE))=TRUE,"0",VLOOKUP($C118,'Mt. Sima Canada Cup BA'!$A$17:$H$100,8,FALSE))</f>
        <v>0</v>
      </c>
      <c r="N118" s="22" t="str">
        <f>IF(ISNA(VLOOKUP($C118,'Waterville Rev Tour NorAm Day 1'!$A$17:$H$100,8,FALSE))=TRUE,"0",VLOOKUP($C118,'Waterville Rev Tour NorAm Day 1'!$A$17:$H$100,8,FALSE))</f>
        <v>0</v>
      </c>
      <c r="O118" s="22" t="str">
        <f>IF(ISNA(VLOOKUP($C118,'Waterville Rev Tour NorAm Day 2'!$A$17:$H$100,8,FALSE))=TRUE,"0",VLOOKUP($C118,'Waterville Rev Tour NorAm Day 2'!$A$17:$H$100,8,FALSE))</f>
        <v>0</v>
      </c>
      <c r="P118" s="22" t="str">
        <f>IF(ISNA(VLOOKUP($C118,'MSLM TT DAY 1'!$A$17:$H$100,8,FALSE))=TRUE,"0",VLOOKUP($C118,'MSLM TT DAY 1'!$A$17:$H$100,8,FALSE))</f>
        <v>0</v>
      </c>
      <c r="Q118" s="22" t="str">
        <f>IF(ISNA(VLOOKUP($C118,'MSLM TT DAY 2'!$A$17:$H$100,8,FALSE))=TRUE,"0",VLOOKUP($C118,'MSLM TT DAY 2'!$A$17:$H$100,8,FALSE))</f>
        <v>0</v>
      </c>
      <c r="R118" s="22" t="str">
        <f>IF(ISNA(VLOOKUP($C118,'Silverstar Canada Cup'!$A$17:$H$65,8,FALSE))=TRUE,"0",VLOOKUP($C118,'Silverstar Canada Cup'!$A$17:$H$65,8,FALSE))</f>
        <v>0</v>
      </c>
      <c r="S118" s="114" t="str">
        <f>IF(ISNA(VLOOKUP($C118,'Craigleith Groms'!$A$17:$H$63,8,FALSE))=TRUE,"0",VLOOKUP($C118,'Craigleith Groms'!$A$17:$H$63,8,FALSE))</f>
        <v>0</v>
      </c>
      <c r="T118" s="22" t="str">
        <f>IF(ISNA(VLOOKUP($C118,'Beaver Valley TT'!$A$17:$H$69,8,FALSE))=TRUE,"0",VLOOKUP($C118,'Beaver Valley TT'!$A$17:$H$69,8,FALSE))</f>
        <v>0</v>
      </c>
      <c r="U118" s="22" t="str">
        <f>IF(ISNA(VLOOKUP($C118,'Calgary Nor AM SS'!$A$17:$H$66,8,FALSE))=TRUE,"0",VLOOKUP($C118,'Calgary Nor AM SS'!$A$17:$H$66,8,FALSE))</f>
        <v>0</v>
      </c>
      <c r="V118" s="22">
        <f>IF(ISNA(VLOOKUP($C118,'Fortune Fz'!$A$17:$H$66,8,FALSE))=TRUE,"0",VLOOKUP($C118,'Fortune Fz'!$A$17:$H$66,8,FALSE))</f>
        <v>100</v>
      </c>
      <c r="W118" s="114" t="str">
        <f>IF(ISNA(VLOOKUP($C118,'GEORGIAN PEAKS Groms'!$A$17:$H$63,8,FALSE))=TRUE,"0",VLOOKUP($C118,'GEORGIAN PEAKS Groms'!$A$17:$H$63,8,FALSE))</f>
        <v>0</v>
      </c>
      <c r="X118" s="114" t="str">
        <f>IF(ISNA(VLOOKUP($C118,'Aspen Open SS'!$A$17:$H$63,8,FALSE))=TRUE,"0",VLOOKUP($C118,'Aspen Open SS'!$A$17:$H$63,8,FALSE))</f>
        <v>0</v>
      </c>
      <c r="Y118" s="114" t="str">
        <f>IF(ISNA(VLOOKUP($C118,'Aspen Open BA'!$A$17:$H$63,8,FALSE))=TRUE,"0",VLOOKUP($C118,'Aspen Open BA'!$A$17:$H$63,8,FALSE))</f>
        <v>0</v>
      </c>
    </row>
    <row r="119" spans="1:25" ht="20" customHeight="1">
      <c r="A119" s="81" t="s">
        <v>222</v>
      </c>
      <c r="B119" s="81" t="s">
        <v>74</v>
      </c>
      <c r="C119" s="86" t="s">
        <v>208</v>
      </c>
      <c r="D119" s="81"/>
      <c r="E119" s="81">
        <f t="shared" si="23"/>
        <v>75</v>
      </c>
      <c r="F119" s="19">
        <f t="shared" si="21"/>
        <v>75</v>
      </c>
      <c r="G119" s="20">
        <f t="shared" si="22"/>
        <v>100</v>
      </c>
      <c r="H119" s="137">
        <v>0</v>
      </c>
      <c r="I119" s="137">
        <v>0</v>
      </c>
      <c r="J119" s="19">
        <f t="shared" si="24"/>
        <v>100</v>
      </c>
      <c r="K119" s="21"/>
      <c r="L119" s="22" t="str">
        <f>IF(ISNA(VLOOKUP($C119,'Mt. Sima Canada Cup SS'!$A$17:$H$100,8,FALSE))=TRUE,"0",VLOOKUP($C119,'Mt. Sima Canada Cup SS'!$A$17:$H$100,8,FALSE))</f>
        <v>0</v>
      </c>
      <c r="M119" s="22" t="str">
        <f>IF(ISNA(VLOOKUP($C119,'Mt. Sima Canada Cup BA'!$A$17:$H$100,8,FALSE))=TRUE,"0",VLOOKUP($C119,'Mt. Sima Canada Cup BA'!$A$17:$H$100,8,FALSE))</f>
        <v>0</v>
      </c>
      <c r="N119" s="22" t="str">
        <f>IF(ISNA(VLOOKUP($C119,'Waterville Rev Tour NorAm Day 1'!$A$17:$H$100,8,FALSE))=TRUE,"0",VLOOKUP($C119,'Waterville Rev Tour NorAm Day 1'!$A$17:$H$100,8,FALSE))</f>
        <v>0</v>
      </c>
      <c r="O119" s="22" t="str">
        <f>IF(ISNA(VLOOKUP($C119,'Waterville Rev Tour NorAm Day 2'!$A$17:$H$100,8,FALSE))=TRUE,"0",VLOOKUP($C119,'Waterville Rev Tour NorAm Day 2'!$A$17:$H$100,8,FALSE))</f>
        <v>0</v>
      </c>
      <c r="P119" s="22" t="str">
        <f>IF(ISNA(VLOOKUP($C119,'MSLM TT DAY 1'!$A$17:$H$100,8,FALSE))=TRUE,"0",VLOOKUP($C119,'MSLM TT DAY 1'!$A$17:$H$100,8,FALSE))</f>
        <v>0</v>
      </c>
      <c r="Q119" s="22" t="str">
        <f>IF(ISNA(VLOOKUP($C119,'MSLM TT DAY 2'!$A$17:$H$100,8,FALSE))=TRUE,"0",VLOOKUP($C119,'MSLM TT DAY 2'!$A$17:$H$100,8,FALSE))</f>
        <v>0</v>
      </c>
      <c r="R119" s="22" t="str">
        <f>IF(ISNA(VLOOKUP($C119,'Silverstar Canada Cup'!$A$17:$H$65,8,FALSE))=TRUE,"0",VLOOKUP($C119,'Silverstar Canada Cup'!$A$17:$H$65,8,FALSE))</f>
        <v>0</v>
      </c>
      <c r="S119" s="114" t="str">
        <f>IF(ISNA(VLOOKUP($C119,'Craigleith Groms'!$A$17:$H$63,8,FALSE))=TRUE,"0",VLOOKUP($C119,'Craigleith Groms'!$A$17:$H$63,8,FALSE))</f>
        <v>0</v>
      </c>
      <c r="T119" s="22" t="str">
        <f>IF(ISNA(VLOOKUP($C119,'Beaver Valley TT'!$A$17:$H$69,8,FALSE))=TRUE,"0",VLOOKUP($C119,'Beaver Valley TT'!$A$17:$H$69,8,FALSE))</f>
        <v>0</v>
      </c>
      <c r="U119" s="22" t="str">
        <f>IF(ISNA(VLOOKUP($C119,'Calgary Nor AM SS'!$A$17:$H$66,8,FALSE))=TRUE,"0",VLOOKUP($C119,'Calgary Nor AM SS'!$A$17:$H$66,8,FALSE))</f>
        <v>0</v>
      </c>
      <c r="V119" s="22">
        <f>IF(ISNA(VLOOKUP($C119,'Fortune Fz'!$A$17:$H$66,8,FALSE))=TRUE,"0",VLOOKUP($C119,'Fortune Fz'!$A$17:$H$66,8,FALSE))</f>
        <v>100</v>
      </c>
      <c r="W119" s="114" t="str">
        <f>IF(ISNA(VLOOKUP($C119,'GEORGIAN PEAKS Groms'!$A$17:$H$63,8,FALSE))=TRUE,"0",VLOOKUP($C119,'GEORGIAN PEAKS Groms'!$A$17:$H$63,8,FALSE))</f>
        <v>0</v>
      </c>
      <c r="X119" s="114" t="str">
        <f>IF(ISNA(VLOOKUP($C119,'Aspen Open SS'!$A$17:$H$63,8,FALSE))=TRUE,"0",VLOOKUP($C119,'Aspen Open SS'!$A$17:$H$63,8,FALSE))</f>
        <v>0</v>
      </c>
      <c r="Y119" s="114" t="str">
        <f>IF(ISNA(VLOOKUP($C119,'Aspen Open BA'!$A$17:$H$63,8,FALSE))=TRUE,"0",VLOOKUP($C119,'Aspen Open BA'!$A$17:$H$63,8,FALSE))</f>
        <v>0</v>
      </c>
    </row>
    <row r="120" spans="1:25" ht="20" customHeight="1">
      <c r="A120" s="81" t="s">
        <v>222</v>
      </c>
      <c r="B120" s="81" t="s">
        <v>74</v>
      </c>
      <c r="C120" s="86" t="s">
        <v>201</v>
      </c>
      <c r="D120" s="81"/>
      <c r="E120" s="81">
        <f t="shared" si="23"/>
        <v>75</v>
      </c>
      <c r="F120" s="19">
        <f t="shared" si="21"/>
        <v>75</v>
      </c>
      <c r="G120" s="20">
        <f t="shared" si="22"/>
        <v>100</v>
      </c>
      <c r="H120" s="137">
        <v>0</v>
      </c>
      <c r="I120" s="137">
        <v>0</v>
      </c>
      <c r="J120" s="19">
        <f t="shared" si="24"/>
        <v>100</v>
      </c>
      <c r="K120" s="21"/>
      <c r="L120" s="22" t="str">
        <f>IF(ISNA(VLOOKUP($C120,'Mt. Sima Canada Cup SS'!$A$17:$H$100,8,FALSE))=TRUE,"0",VLOOKUP($C120,'Mt. Sima Canada Cup SS'!$A$17:$H$100,8,FALSE))</f>
        <v>0</v>
      </c>
      <c r="M120" s="22" t="str">
        <f>IF(ISNA(VLOOKUP($C120,'Mt. Sima Canada Cup BA'!$A$17:$H$100,8,FALSE))=TRUE,"0",VLOOKUP($C120,'Mt. Sima Canada Cup BA'!$A$17:$H$100,8,FALSE))</f>
        <v>0</v>
      </c>
      <c r="N120" s="22" t="str">
        <f>IF(ISNA(VLOOKUP($C120,'Waterville Rev Tour NorAm Day 1'!$A$17:$H$100,8,FALSE))=TRUE,"0",VLOOKUP($C120,'Waterville Rev Tour NorAm Day 1'!$A$17:$H$100,8,FALSE))</f>
        <v>0</v>
      </c>
      <c r="O120" s="22" t="str">
        <f>IF(ISNA(VLOOKUP($C120,'Waterville Rev Tour NorAm Day 2'!$A$17:$H$100,8,FALSE))=TRUE,"0",VLOOKUP($C120,'Waterville Rev Tour NorAm Day 2'!$A$17:$H$100,8,FALSE))</f>
        <v>0</v>
      </c>
      <c r="P120" s="22" t="str">
        <f>IF(ISNA(VLOOKUP($C120,'MSLM TT DAY 1'!$A$17:$H$100,8,FALSE))=TRUE,"0",VLOOKUP($C120,'MSLM TT DAY 1'!$A$17:$H$100,8,FALSE))</f>
        <v>0</v>
      </c>
      <c r="Q120" s="22" t="str">
        <f>IF(ISNA(VLOOKUP($C120,'MSLM TT DAY 2'!$A$17:$H$100,8,FALSE))=TRUE,"0",VLOOKUP($C120,'MSLM TT DAY 2'!$A$17:$H$100,8,FALSE))</f>
        <v>0</v>
      </c>
      <c r="R120" s="22" t="str">
        <f>IF(ISNA(VLOOKUP($C120,'Silverstar Canada Cup'!$A$17:$H$65,8,FALSE))=TRUE,"0",VLOOKUP($C120,'Silverstar Canada Cup'!$A$17:$H$65,8,FALSE))</f>
        <v>0</v>
      </c>
      <c r="S120" s="114" t="str">
        <f>IF(ISNA(VLOOKUP($C120,'Craigleith Groms'!$A$17:$H$63,8,FALSE))=TRUE,"0",VLOOKUP($C120,'Craigleith Groms'!$A$17:$H$63,8,FALSE))</f>
        <v>0</v>
      </c>
      <c r="T120" s="22" t="str">
        <f>IF(ISNA(VLOOKUP($C120,'Beaver Valley TT'!$A$17:$H$69,8,FALSE))=TRUE,"0",VLOOKUP($C120,'Beaver Valley TT'!$A$17:$H$69,8,FALSE))</f>
        <v>0</v>
      </c>
      <c r="U120" s="22" t="str">
        <f>IF(ISNA(VLOOKUP($C120,'Calgary Nor AM SS'!$A$17:$H$66,8,FALSE))=TRUE,"0",VLOOKUP($C120,'Calgary Nor AM SS'!$A$17:$H$66,8,FALSE))</f>
        <v>0</v>
      </c>
      <c r="V120" s="22">
        <f>IF(ISNA(VLOOKUP($C120,'Fortune Fz'!$A$17:$H$66,8,FALSE))=TRUE,"0",VLOOKUP($C120,'Fortune Fz'!$A$17:$H$66,8,FALSE))</f>
        <v>100</v>
      </c>
      <c r="W120" s="114" t="str">
        <f>IF(ISNA(VLOOKUP($C120,'GEORGIAN PEAKS Groms'!$A$17:$H$63,8,FALSE))=TRUE,"0",VLOOKUP($C120,'GEORGIAN PEAKS Groms'!$A$17:$H$63,8,FALSE))</f>
        <v>0</v>
      </c>
      <c r="X120" s="114" t="str">
        <f>IF(ISNA(VLOOKUP($C120,'Aspen Open SS'!$A$17:$H$63,8,FALSE))=TRUE,"0",VLOOKUP($C120,'Aspen Open SS'!$A$17:$H$63,8,FALSE))</f>
        <v>0</v>
      </c>
      <c r="Y120" s="114" t="str">
        <f>IF(ISNA(VLOOKUP($C120,'Aspen Open BA'!$A$17:$H$63,8,FALSE))=TRUE,"0",VLOOKUP($C120,'Aspen Open BA'!$A$17:$H$63,8,FALSE))</f>
        <v>0</v>
      </c>
    </row>
    <row r="121" spans="1:25" ht="20" customHeight="1">
      <c r="A121" s="81" t="s">
        <v>222</v>
      </c>
      <c r="B121" s="81" t="s">
        <v>74</v>
      </c>
      <c r="C121" s="86" t="s">
        <v>206</v>
      </c>
      <c r="D121" s="81"/>
      <c r="E121" s="81">
        <f t="shared" si="23"/>
        <v>75</v>
      </c>
      <c r="F121" s="19">
        <f t="shared" si="21"/>
        <v>75</v>
      </c>
      <c r="G121" s="20">
        <f t="shared" si="22"/>
        <v>100</v>
      </c>
      <c r="H121" s="137">
        <v>0</v>
      </c>
      <c r="I121" s="137">
        <v>0</v>
      </c>
      <c r="J121" s="19">
        <f t="shared" si="24"/>
        <v>100</v>
      </c>
      <c r="K121" s="21"/>
      <c r="L121" s="22" t="str">
        <f>IF(ISNA(VLOOKUP($C121,'Mt. Sima Canada Cup SS'!$A$17:$H$100,8,FALSE))=TRUE,"0",VLOOKUP($C121,'Mt. Sima Canada Cup SS'!$A$17:$H$100,8,FALSE))</f>
        <v>0</v>
      </c>
      <c r="M121" s="22" t="str">
        <f>IF(ISNA(VLOOKUP($C121,'Mt. Sima Canada Cup BA'!$A$17:$H$100,8,FALSE))=TRUE,"0",VLOOKUP($C121,'Mt. Sima Canada Cup BA'!$A$17:$H$100,8,FALSE))</f>
        <v>0</v>
      </c>
      <c r="N121" s="22" t="str">
        <f>IF(ISNA(VLOOKUP($C121,'Waterville Rev Tour NorAm Day 1'!$A$17:$H$100,8,FALSE))=TRUE,"0",VLOOKUP($C121,'Waterville Rev Tour NorAm Day 1'!$A$17:$H$100,8,FALSE))</f>
        <v>0</v>
      </c>
      <c r="O121" s="22" t="str">
        <f>IF(ISNA(VLOOKUP($C121,'Waterville Rev Tour NorAm Day 2'!$A$17:$H$100,8,FALSE))=TRUE,"0",VLOOKUP($C121,'Waterville Rev Tour NorAm Day 2'!$A$17:$H$100,8,FALSE))</f>
        <v>0</v>
      </c>
      <c r="P121" s="22" t="str">
        <f>IF(ISNA(VLOOKUP($C121,'MSLM TT DAY 1'!$A$17:$H$100,8,FALSE))=TRUE,"0",VLOOKUP($C121,'MSLM TT DAY 1'!$A$17:$H$100,8,FALSE))</f>
        <v>0</v>
      </c>
      <c r="Q121" s="22" t="str">
        <f>IF(ISNA(VLOOKUP($C121,'MSLM TT DAY 2'!$A$17:$H$100,8,FALSE))=TRUE,"0",VLOOKUP($C121,'MSLM TT DAY 2'!$A$17:$H$100,8,FALSE))</f>
        <v>0</v>
      </c>
      <c r="R121" s="22" t="str">
        <f>IF(ISNA(VLOOKUP($C121,'Silverstar Canada Cup'!$A$17:$H$65,8,FALSE))=TRUE,"0",VLOOKUP($C121,'Silverstar Canada Cup'!$A$17:$H$65,8,FALSE))</f>
        <v>0</v>
      </c>
      <c r="S121" s="114" t="str">
        <f>IF(ISNA(VLOOKUP($C121,'Craigleith Groms'!$A$17:$H$63,8,FALSE))=TRUE,"0",VLOOKUP($C121,'Craigleith Groms'!$A$17:$H$63,8,FALSE))</f>
        <v>0</v>
      </c>
      <c r="T121" s="22" t="str">
        <f>IF(ISNA(VLOOKUP($C121,'Beaver Valley TT'!$A$17:$H$69,8,FALSE))=TRUE,"0",VLOOKUP($C121,'Beaver Valley TT'!$A$17:$H$69,8,FALSE))</f>
        <v>0</v>
      </c>
      <c r="U121" s="22" t="str">
        <f>IF(ISNA(VLOOKUP($C121,'Calgary Nor AM SS'!$A$17:$H$66,8,FALSE))=TRUE,"0",VLOOKUP($C121,'Calgary Nor AM SS'!$A$17:$H$66,8,FALSE))</f>
        <v>0</v>
      </c>
      <c r="V121" s="22">
        <f>IF(ISNA(VLOOKUP($C121,'Fortune Fz'!$A$17:$H$66,8,FALSE))=TRUE,"0",VLOOKUP($C121,'Fortune Fz'!$A$17:$H$66,8,FALSE))</f>
        <v>100</v>
      </c>
      <c r="W121" s="114" t="str">
        <f>IF(ISNA(VLOOKUP($C121,'GEORGIAN PEAKS Groms'!$A$17:$H$63,8,FALSE))=TRUE,"0",VLOOKUP($C121,'GEORGIAN PEAKS Groms'!$A$17:$H$63,8,FALSE))</f>
        <v>0</v>
      </c>
      <c r="X121" s="114" t="str">
        <f>IF(ISNA(VLOOKUP($C121,'Aspen Open SS'!$A$17:$H$63,8,FALSE))=TRUE,"0",VLOOKUP($C121,'Aspen Open SS'!$A$17:$H$63,8,FALSE))</f>
        <v>0</v>
      </c>
      <c r="Y121" s="114" t="str">
        <f>IF(ISNA(VLOOKUP($C121,'Aspen Open BA'!$A$17:$H$63,8,FALSE))=TRUE,"0",VLOOKUP($C121,'Aspen Open BA'!$A$17:$H$63,8,FALSE))</f>
        <v>0</v>
      </c>
    </row>
    <row r="122" spans="1:25" ht="20" customHeight="1">
      <c r="A122" s="81" t="s">
        <v>222</v>
      </c>
      <c r="B122" s="81" t="s">
        <v>97</v>
      </c>
      <c r="C122" s="86" t="s">
        <v>199</v>
      </c>
      <c r="D122" s="81"/>
      <c r="E122" s="81">
        <f t="shared" si="23"/>
        <v>75</v>
      </c>
      <c r="F122" s="19">
        <f t="shared" si="21"/>
        <v>75</v>
      </c>
      <c r="G122" s="20">
        <f t="shared" si="22"/>
        <v>100</v>
      </c>
      <c r="H122" s="137">
        <v>0</v>
      </c>
      <c r="I122" s="137">
        <v>0</v>
      </c>
      <c r="J122" s="19">
        <f t="shared" si="24"/>
        <v>100</v>
      </c>
      <c r="K122" s="21"/>
      <c r="L122" s="22" t="str">
        <f>IF(ISNA(VLOOKUP($C122,'Mt. Sima Canada Cup SS'!$A$17:$H$100,8,FALSE))=TRUE,"0",VLOOKUP($C122,'Mt. Sima Canada Cup SS'!$A$17:$H$100,8,FALSE))</f>
        <v>0</v>
      </c>
      <c r="M122" s="22" t="str">
        <f>IF(ISNA(VLOOKUP($C122,'Mt. Sima Canada Cup BA'!$A$17:$H$100,8,FALSE))=TRUE,"0",VLOOKUP($C122,'Mt. Sima Canada Cup BA'!$A$17:$H$100,8,FALSE))</f>
        <v>0</v>
      </c>
      <c r="N122" s="22" t="str">
        <f>IF(ISNA(VLOOKUP($C122,'Waterville Rev Tour NorAm Day 1'!$A$17:$H$100,8,FALSE))=TRUE,"0",VLOOKUP($C122,'Waterville Rev Tour NorAm Day 1'!$A$17:$H$100,8,FALSE))</f>
        <v>0</v>
      </c>
      <c r="O122" s="22" t="str">
        <f>IF(ISNA(VLOOKUP($C122,'Waterville Rev Tour NorAm Day 2'!$A$17:$H$100,8,FALSE))=TRUE,"0",VLOOKUP($C122,'Waterville Rev Tour NorAm Day 2'!$A$17:$H$100,8,FALSE))</f>
        <v>0</v>
      </c>
      <c r="P122" s="22" t="str">
        <f>IF(ISNA(VLOOKUP($C122,'MSLM TT DAY 1'!$A$17:$H$100,8,FALSE))=TRUE,"0",VLOOKUP($C122,'MSLM TT DAY 1'!$A$17:$H$100,8,FALSE))</f>
        <v>0</v>
      </c>
      <c r="Q122" s="22" t="str">
        <f>IF(ISNA(VLOOKUP($C122,'MSLM TT DAY 2'!$A$17:$H$100,8,FALSE))=TRUE,"0",VLOOKUP($C122,'MSLM TT DAY 2'!$A$17:$H$100,8,FALSE))</f>
        <v>0</v>
      </c>
      <c r="R122" s="22" t="str">
        <f>IF(ISNA(VLOOKUP($C122,'Silverstar Canada Cup'!$A$17:$H$65,8,FALSE))=TRUE,"0",VLOOKUP($C122,'Silverstar Canada Cup'!$A$17:$H$65,8,FALSE))</f>
        <v>0</v>
      </c>
      <c r="S122" s="114" t="str">
        <f>IF(ISNA(VLOOKUP($C122,'Craigleith Groms'!$A$17:$H$63,8,FALSE))=TRUE,"0",VLOOKUP($C122,'Craigleith Groms'!$A$17:$H$63,8,FALSE))</f>
        <v>0</v>
      </c>
      <c r="T122" s="22" t="str">
        <f>IF(ISNA(VLOOKUP($C122,'Beaver Valley TT'!$A$17:$H$69,8,FALSE))=TRUE,"0",VLOOKUP($C122,'Beaver Valley TT'!$A$17:$H$69,8,FALSE))</f>
        <v>0</v>
      </c>
      <c r="U122" s="22" t="str">
        <f>IF(ISNA(VLOOKUP($C122,'Calgary Nor AM SS'!$A$17:$H$66,8,FALSE))=TRUE,"0",VLOOKUP($C122,'Calgary Nor AM SS'!$A$17:$H$66,8,FALSE))</f>
        <v>0</v>
      </c>
      <c r="V122" s="22">
        <f>IF(ISNA(VLOOKUP($C122,'Fortune Fz'!$A$17:$H$66,8,FALSE))=TRUE,"0",VLOOKUP($C122,'Fortune Fz'!$A$17:$H$66,8,FALSE))</f>
        <v>100</v>
      </c>
      <c r="W122" s="114" t="str">
        <f>IF(ISNA(VLOOKUP($C122,'GEORGIAN PEAKS Groms'!$A$17:$H$63,8,FALSE))=TRUE,"0",VLOOKUP($C122,'GEORGIAN PEAKS Groms'!$A$17:$H$63,8,FALSE))</f>
        <v>0</v>
      </c>
      <c r="X122" s="114" t="str">
        <f>IF(ISNA(VLOOKUP($C122,'Aspen Open SS'!$A$17:$H$63,8,FALSE))=TRUE,"0",VLOOKUP($C122,'Aspen Open SS'!$A$17:$H$63,8,FALSE))</f>
        <v>0</v>
      </c>
      <c r="Y122" s="114" t="str">
        <f>IF(ISNA(VLOOKUP($C122,'Aspen Open BA'!$A$17:$H$63,8,FALSE))=TRUE,"0",VLOOKUP($C122,'Aspen Open BA'!$A$17:$H$63,8,FALSE))</f>
        <v>0</v>
      </c>
    </row>
    <row r="123" spans="1:25" ht="20" customHeight="1">
      <c r="A123" s="81" t="s">
        <v>222</v>
      </c>
      <c r="B123" s="81" t="s">
        <v>74</v>
      </c>
      <c r="C123" s="86" t="s">
        <v>212</v>
      </c>
      <c r="D123" s="81"/>
      <c r="E123" s="81">
        <f t="shared" si="23"/>
        <v>75</v>
      </c>
      <c r="F123" s="19">
        <f t="shared" si="21"/>
        <v>75</v>
      </c>
      <c r="G123" s="20">
        <f t="shared" si="22"/>
        <v>100</v>
      </c>
      <c r="H123" s="137">
        <v>0</v>
      </c>
      <c r="I123" s="137">
        <v>0</v>
      </c>
      <c r="J123" s="19">
        <f t="shared" si="24"/>
        <v>100</v>
      </c>
      <c r="K123" s="21"/>
      <c r="L123" s="22" t="str">
        <f>IF(ISNA(VLOOKUP($C123,'Mt. Sima Canada Cup SS'!$A$17:$H$100,8,FALSE))=TRUE,"0",VLOOKUP($C123,'Mt. Sima Canada Cup SS'!$A$17:$H$100,8,FALSE))</f>
        <v>0</v>
      </c>
      <c r="M123" s="22" t="str">
        <f>IF(ISNA(VLOOKUP($C123,'Mt. Sima Canada Cup BA'!$A$17:$H$100,8,FALSE))=TRUE,"0",VLOOKUP($C123,'Mt. Sima Canada Cup BA'!$A$17:$H$100,8,FALSE))</f>
        <v>0</v>
      </c>
      <c r="N123" s="22" t="str">
        <f>IF(ISNA(VLOOKUP($C123,'Waterville Rev Tour NorAm Day 1'!$A$17:$H$100,8,FALSE))=TRUE,"0",VLOOKUP($C123,'Waterville Rev Tour NorAm Day 1'!$A$17:$H$100,8,FALSE))</f>
        <v>0</v>
      </c>
      <c r="O123" s="22" t="str">
        <f>IF(ISNA(VLOOKUP($C123,'Waterville Rev Tour NorAm Day 2'!$A$17:$H$100,8,FALSE))=TRUE,"0",VLOOKUP($C123,'Waterville Rev Tour NorAm Day 2'!$A$17:$H$100,8,FALSE))</f>
        <v>0</v>
      </c>
      <c r="P123" s="22" t="str">
        <f>IF(ISNA(VLOOKUP($C123,'MSLM TT DAY 1'!$A$17:$H$100,8,FALSE))=TRUE,"0",VLOOKUP($C123,'MSLM TT DAY 1'!$A$17:$H$100,8,FALSE))</f>
        <v>0</v>
      </c>
      <c r="Q123" s="22" t="str">
        <f>IF(ISNA(VLOOKUP($C123,'MSLM TT DAY 2'!$A$17:$H$100,8,FALSE))=TRUE,"0",VLOOKUP($C123,'MSLM TT DAY 2'!$A$17:$H$100,8,FALSE))</f>
        <v>0</v>
      </c>
      <c r="R123" s="22" t="str">
        <f>IF(ISNA(VLOOKUP($C123,'Silverstar Canada Cup'!$A$17:$H$65,8,FALSE))=TRUE,"0",VLOOKUP($C123,'Silverstar Canada Cup'!$A$17:$H$65,8,FALSE))</f>
        <v>0</v>
      </c>
      <c r="S123" s="114" t="str">
        <f>IF(ISNA(VLOOKUP($C123,'Craigleith Groms'!$A$17:$H$63,8,FALSE))=TRUE,"0",VLOOKUP($C123,'Craigleith Groms'!$A$17:$H$63,8,FALSE))</f>
        <v>0</v>
      </c>
      <c r="T123" s="22" t="str">
        <f>IF(ISNA(VLOOKUP($C123,'Beaver Valley TT'!$A$17:$H$69,8,FALSE))=TRUE,"0",VLOOKUP($C123,'Beaver Valley TT'!$A$17:$H$69,8,FALSE))</f>
        <v>0</v>
      </c>
      <c r="U123" s="22" t="str">
        <f>IF(ISNA(VLOOKUP($C123,'Calgary Nor AM SS'!$A$17:$H$66,8,FALSE))=TRUE,"0",VLOOKUP($C123,'Calgary Nor AM SS'!$A$17:$H$66,8,FALSE))</f>
        <v>0</v>
      </c>
      <c r="V123" s="22">
        <f>IF(ISNA(VLOOKUP($C123,'Fortune Fz'!$A$17:$H$66,8,FALSE))=TRUE,"0",VLOOKUP($C123,'Fortune Fz'!$A$17:$H$66,8,FALSE))</f>
        <v>100</v>
      </c>
      <c r="W123" s="114" t="str">
        <f>IF(ISNA(VLOOKUP($C123,'GEORGIAN PEAKS Groms'!$A$17:$H$63,8,FALSE))=TRUE,"0",VLOOKUP($C123,'GEORGIAN PEAKS Groms'!$A$17:$H$63,8,FALSE))</f>
        <v>0</v>
      </c>
      <c r="X123" s="114" t="str">
        <f>IF(ISNA(VLOOKUP($C123,'Aspen Open SS'!$A$17:$H$63,8,FALSE))=TRUE,"0",VLOOKUP($C123,'Aspen Open SS'!$A$17:$H$63,8,FALSE))</f>
        <v>0</v>
      </c>
      <c r="Y123" s="114" t="str">
        <f>IF(ISNA(VLOOKUP($C123,'Aspen Open BA'!$A$17:$H$63,8,FALSE))=TRUE,"0",VLOOKUP($C123,'Aspen Open BA'!$A$17:$H$63,8,FALSE))</f>
        <v>0</v>
      </c>
    </row>
    <row r="124" spans="1:25" ht="20" customHeight="1">
      <c r="A124" s="81" t="s">
        <v>222</v>
      </c>
      <c r="B124" s="81" t="s">
        <v>74</v>
      </c>
      <c r="C124" s="86" t="s">
        <v>210</v>
      </c>
      <c r="D124" s="81"/>
      <c r="E124" s="81">
        <f t="shared" si="23"/>
        <v>75</v>
      </c>
      <c r="F124" s="19">
        <f t="shared" si="21"/>
        <v>75</v>
      </c>
      <c r="G124" s="20">
        <f t="shared" si="22"/>
        <v>100</v>
      </c>
      <c r="H124" s="137">
        <v>0</v>
      </c>
      <c r="I124" s="137">
        <v>0</v>
      </c>
      <c r="J124" s="19">
        <f t="shared" si="24"/>
        <v>100</v>
      </c>
      <c r="K124" s="21"/>
      <c r="L124" s="22" t="str">
        <f>IF(ISNA(VLOOKUP($C124,'Mt. Sima Canada Cup SS'!$A$17:$H$100,8,FALSE))=TRUE,"0",VLOOKUP($C124,'Mt. Sima Canada Cup SS'!$A$17:$H$100,8,FALSE))</f>
        <v>0</v>
      </c>
      <c r="M124" s="22" t="str">
        <f>IF(ISNA(VLOOKUP($C124,'Mt. Sima Canada Cup BA'!$A$17:$H$100,8,FALSE))=TRUE,"0",VLOOKUP($C124,'Mt. Sima Canada Cup BA'!$A$17:$H$100,8,FALSE))</f>
        <v>0</v>
      </c>
      <c r="N124" s="22" t="str">
        <f>IF(ISNA(VLOOKUP($C124,'Waterville Rev Tour NorAm Day 1'!$A$17:$H$100,8,FALSE))=TRUE,"0",VLOOKUP($C124,'Waterville Rev Tour NorAm Day 1'!$A$17:$H$100,8,FALSE))</f>
        <v>0</v>
      </c>
      <c r="O124" s="22" t="str">
        <f>IF(ISNA(VLOOKUP($C124,'Waterville Rev Tour NorAm Day 2'!$A$17:$H$100,8,FALSE))=TRUE,"0",VLOOKUP($C124,'Waterville Rev Tour NorAm Day 2'!$A$17:$H$100,8,FALSE))</f>
        <v>0</v>
      </c>
      <c r="P124" s="22" t="str">
        <f>IF(ISNA(VLOOKUP($C124,'MSLM TT DAY 1'!$A$17:$H$100,8,FALSE))=TRUE,"0",VLOOKUP($C124,'MSLM TT DAY 1'!$A$17:$H$100,8,FALSE))</f>
        <v>0</v>
      </c>
      <c r="Q124" s="22" t="str">
        <f>IF(ISNA(VLOOKUP($C124,'MSLM TT DAY 2'!$A$17:$H$100,8,FALSE))=TRUE,"0",VLOOKUP($C124,'MSLM TT DAY 2'!$A$17:$H$100,8,FALSE))</f>
        <v>0</v>
      </c>
      <c r="R124" s="22" t="str">
        <f>IF(ISNA(VLOOKUP($C124,'Silverstar Canada Cup'!$A$17:$H$65,8,FALSE))=TRUE,"0",VLOOKUP($C124,'Silverstar Canada Cup'!$A$17:$H$65,8,FALSE))</f>
        <v>0</v>
      </c>
      <c r="S124" s="114" t="str">
        <f>IF(ISNA(VLOOKUP($C124,'Craigleith Groms'!$A$17:$H$63,8,FALSE))=TRUE,"0",VLOOKUP($C124,'Craigleith Groms'!$A$17:$H$63,8,FALSE))</f>
        <v>0</v>
      </c>
      <c r="T124" s="22" t="str">
        <f>IF(ISNA(VLOOKUP($C124,'Beaver Valley TT'!$A$17:$H$69,8,FALSE))=TRUE,"0",VLOOKUP($C124,'Beaver Valley TT'!$A$17:$H$69,8,FALSE))</f>
        <v>0</v>
      </c>
      <c r="U124" s="22" t="str">
        <f>IF(ISNA(VLOOKUP($C124,'Calgary Nor AM SS'!$A$17:$H$66,8,FALSE))=TRUE,"0",VLOOKUP($C124,'Calgary Nor AM SS'!$A$17:$H$66,8,FALSE))</f>
        <v>0</v>
      </c>
      <c r="V124" s="22">
        <f>IF(ISNA(VLOOKUP($C124,'Fortune Fz'!$A$17:$H$66,8,FALSE))=TRUE,"0",VLOOKUP($C124,'Fortune Fz'!$A$17:$H$66,8,FALSE))</f>
        <v>100</v>
      </c>
      <c r="W124" s="114" t="str">
        <f>IF(ISNA(VLOOKUP($C124,'GEORGIAN PEAKS Groms'!$A$17:$H$63,8,FALSE))=TRUE,"0",VLOOKUP($C124,'GEORGIAN PEAKS Groms'!$A$17:$H$63,8,FALSE))</f>
        <v>0</v>
      </c>
      <c r="X124" s="114" t="str">
        <f>IF(ISNA(VLOOKUP($C124,'Aspen Open SS'!$A$17:$H$63,8,FALSE))=TRUE,"0",VLOOKUP($C124,'Aspen Open SS'!$A$17:$H$63,8,FALSE))</f>
        <v>0</v>
      </c>
      <c r="Y124" s="114" t="str">
        <f>IF(ISNA(VLOOKUP($C124,'Aspen Open BA'!$A$17:$H$63,8,FALSE))=TRUE,"0",VLOOKUP($C124,'Aspen Open BA'!$A$17:$H$63,8,FALSE))</f>
        <v>0</v>
      </c>
    </row>
    <row r="125" spans="1:25" ht="20" customHeight="1">
      <c r="A125" s="81" t="s">
        <v>222</v>
      </c>
      <c r="B125" s="81" t="s">
        <v>97</v>
      </c>
      <c r="C125" s="86" t="s">
        <v>196</v>
      </c>
      <c r="D125" s="81"/>
      <c r="E125" s="81">
        <f t="shared" si="23"/>
        <v>75</v>
      </c>
      <c r="F125" s="19">
        <f t="shared" si="21"/>
        <v>75</v>
      </c>
      <c r="G125" s="20">
        <f t="shared" si="22"/>
        <v>100</v>
      </c>
      <c r="H125" s="137">
        <v>0</v>
      </c>
      <c r="I125" s="137">
        <v>0</v>
      </c>
      <c r="J125" s="19">
        <f t="shared" si="24"/>
        <v>100</v>
      </c>
      <c r="K125" s="21"/>
      <c r="L125" s="22" t="str">
        <f>IF(ISNA(VLOOKUP($C125,'Mt. Sima Canada Cup SS'!$A$17:$H$100,8,FALSE))=TRUE,"0",VLOOKUP($C125,'Mt. Sima Canada Cup SS'!$A$17:$H$100,8,FALSE))</f>
        <v>0</v>
      </c>
      <c r="M125" s="22" t="str">
        <f>IF(ISNA(VLOOKUP($C125,'Mt. Sima Canada Cup BA'!$A$17:$H$100,8,FALSE))=TRUE,"0",VLOOKUP($C125,'Mt. Sima Canada Cup BA'!$A$17:$H$100,8,FALSE))</f>
        <v>0</v>
      </c>
      <c r="N125" s="22" t="str">
        <f>IF(ISNA(VLOOKUP($C125,'Waterville Rev Tour NorAm Day 1'!$A$17:$H$100,8,FALSE))=TRUE,"0",VLOOKUP($C125,'Waterville Rev Tour NorAm Day 1'!$A$17:$H$100,8,FALSE))</f>
        <v>0</v>
      </c>
      <c r="O125" s="22" t="str">
        <f>IF(ISNA(VLOOKUP($C125,'Waterville Rev Tour NorAm Day 2'!$A$17:$H$100,8,FALSE))=TRUE,"0",VLOOKUP($C125,'Waterville Rev Tour NorAm Day 2'!$A$17:$H$100,8,FALSE))</f>
        <v>0</v>
      </c>
      <c r="P125" s="22" t="str">
        <f>IF(ISNA(VLOOKUP($C125,'MSLM TT DAY 1'!$A$17:$H$100,8,FALSE))=TRUE,"0",VLOOKUP($C125,'MSLM TT DAY 1'!$A$17:$H$100,8,FALSE))</f>
        <v>0</v>
      </c>
      <c r="Q125" s="22" t="str">
        <f>IF(ISNA(VLOOKUP($C125,'MSLM TT DAY 2'!$A$17:$H$100,8,FALSE))=TRUE,"0",VLOOKUP($C125,'MSLM TT DAY 2'!$A$17:$H$100,8,FALSE))</f>
        <v>0</v>
      </c>
      <c r="R125" s="22" t="str">
        <f>IF(ISNA(VLOOKUP($C125,'Silverstar Canada Cup'!$A$17:$H$65,8,FALSE))=TRUE,"0",VLOOKUP($C125,'Silverstar Canada Cup'!$A$17:$H$65,8,FALSE))</f>
        <v>0</v>
      </c>
      <c r="S125" s="114" t="str">
        <f>IF(ISNA(VLOOKUP($C125,'Craigleith Groms'!$A$17:$H$63,8,FALSE))=TRUE,"0",VLOOKUP($C125,'Craigleith Groms'!$A$17:$H$63,8,FALSE))</f>
        <v>0</v>
      </c>
      <c r="T125" s="22" t="str">
        <f>IF(ISNA(VLOOKUP($C125,'Beaver Valley TT'!$A$17:$H$69,8,FALSE))=TRUE,"0",VLOOKUP($C125,'Beaver Valley TT'!$A$17:$H$69,8,FALSE))</f>
        <v>0</v>
      </c>
      <c r="U125" s="22" t="str">
        <f>IF(ISNA(VLOOKUP($C125,'Calgary Nor AM SS'!$A$17:$H$66,8,FALSE))=TRUE,"0",VLOOKUP($C125,'Calgary Nor AM SS'!$A$17:$H$66,8,FALSE))</f>
        <v>0</v>
      </c>
      <c r="V125" s="22">
        <f>IF(ISNA(VLOOKUP($C125,'Fortune Fz'!$A$17:$H$66,8,FALSE))=TRUE,"0",VLOOKUP($C125,'Fortune Fz'!$A$17:$H$66,8,FALSE))</f>
        <v>100</v>
      </c>
      <c r="W125" s="114" t="str">
        <f>IF(ISNA(VLOOKUP($C125,'GEORGIAN PEAKS Groms'!$A$17:$H$63,8,FALSE))=TRUE,"0",VLOOKUP($C125,'GEORGIAN PEAKS Groms'!$A$17:$H$63,8,FALSE))</f>
        <v>0</v>
      </c>
      <c r="X125" s="114" t="str">
        <f>IF(ISNA(VLOOKUP($C125,'Aspen Open SS'!$A$17:$H$63,8,FALSE))=TRUE,"0",VLOOKUP($C125,'Aspen Open SS'!$A$17:$H$63,8,FALSE))</f>
        <v>0</v>
      </c>
      <c r="Y125" s="114" t="str">
        <f>IF(ISNA(VLOOKUP($C125,'Aspen Open BA'!$A$17:$H$63,8,FALSE))=TRUE,"0",VLOOKUP($C125,'Aspen Open BA'!$A$17:$H$63,8,FALSE))</f>
        <v>0</v>
      </c>
    </row>
    <row r="126" spans="1:25" ht="20" customHeight="1">
      <c r="A126" s="81" t="s">
        <v>222</v>
      </c>
      <c r="B126" s="81" t="s">
        <v>97</v>
      </c>
      <c r="C126" s="86" t="s">
        <v>200</v>
      </c>
      <c r="D126" s="81"/>
      <c r="E126" s="81">
        <f t="shared" si="23"/>
        <v>75</v>
      </c>
      <c r="F126" s="19">
        <f t="shared" si="21"/>
        <v>75</v>
      </c>
      <c r="G126" s="20">
        <f t="shared" si="22"/>
        <v>100</v>
      </c>
      <c r="H126" s="137">
        <v>0</v>
      </c>
      <c r="I126" s="137">
        <v>0</v>
      </c>
      <c r="J126" s="19">
        <f t="shared" si="24"/>
        <v>100</v>
      </c>
      <c r="K126" s="21"/>
      <c r="L126" s="22" t="str">
        <f>IF(ISNA(VLOOKUP($C126,'Mt. Sima Canada Cup SS'!$A$17:$H$100,8,FALSE))=TRUE,"0",VLOOKUP($C126,'Mt. Sima Canada Cup SS'!$A$17:$H$100,8,FALSE))</f>
        <v>0</v>
      </c>
      <c r="M126" s="22" t="str">
        <f>IF(ISNA(VLOOKUP($C126,'Mt. Sima Canada Cup BA'!$A$17:$H$100,8,FALSE))=TRUE,"0",VLOOKUP($C126,'Mt. Sima Canada Cup BA'!$A$17:$H$100,8,FALSE))</f>
        <v>0</v>
      </c>
      <c r="N126" s="22" t="str">
        <f>IF(ISNA(VLOOKUP($C126,'Waterville Rev Tour NorAm Day 1'!$A$17:$H$100,8,FALSE))=TRUE,"0",VLOOKUP($C126,'Waterville Rev Tour NorAm Day 1'!$A$17:$H$100,8,FALSE))</f>
        <v>0</v>
      </c>
      <c r="O126" s="22" t="str">
        <f>IF(ISNA(VLOOKUP($C126,'Waterville Rev Tour NorAm Day 2'!$A$17:$H$100,8,FALSE))=TRUE,"0",VLOOKUP($C126,'Waterville Rev Tour NorAm Day 2'!$A$17:$H$100,8,FALSE))</f>
        <v>0</v>
      </c>
      <c r="P126" s="22" t="str">
        <f>IF(ISNA(VLOOKUP($C126,'MSLM TT DAY 1'!$A$17:$H$100,8,FALSE))=TRUE,"0",VLOOKUP($C126,'MSLM TT DAY 1'!$A$17:$H$100,8,FALSE))</f>
        <v>0</v>
      </c>
      <c r="Q126" s="22" t="str">
        <f>IF(ISNA(VLOOKUP($C126,'MSLM TT DAY 2'!$A$17:$H$100,8,FALSE))=TRUE,"0",VLOOKUP($C126,'MSLM TT DAY 2'!$A$17:$H$100,8,FALSE))</f>
        <v>0</v>
      </c>
      <c r="R126" s="22" t="str">
        <f>IF(ISNA(VLOOKUP($C126,'Silverstar Canada Cup'!$A$17:$H$65,8,FALSE))=TRUE,"0",VLOOKUP($C126,'Silverstar Canada Cup'!$A$17:$H$65,8,FALSE))</f>
        <v>0</v>
      </c>
      <c r="S126" s="114" t="str">
        <f>IF(ISNA(VLOOKUP($C126,'Craigleith Groms'!$A$17:$H$63,8,FALSE))=TRUE,"0",VLOOKUP($C126,'Craigleith Groms'!$A$17:$H$63,8,FALSE))</f>
        <v>0</v>
      </c>
      <c r="T126" s="22" t="str">
        <f>IF(ISNA(VLOOKUP($C126,'Beaver Valley TT'!$A$17:$H$69,8,FALSE))=TRUE,"0",VLOOKUP($C126,'Beaver Valley TT'!$A$17:$H$69,8,FALSE))</f>
        <v>0</v>
      </c>
      <c r="U126" s="22" t="str">
        <f>IF(ISNA(VLOOKUP($C126,'Calgary Nor AM SS'!$A$17:$H$66,8,FALSE))=TRUE,"0",VLOOKUP($C126,'Calgary Nor AM SS'!$A$17:$H$66,8,FALSE))</f>
        <v>0</v>
      </c>
      <c r="V126" s="22">
        <f>IF(ISNA(VLOOKUP($C126,'Fortune Fz'!$A$17:$H$66,8,FALSE))=TRUE,"0",VLOOKUP($C126,'Fortune Fz'!$A$17:$H$66,8,FALSE))</f>
        <v>100</v>
      </c>
      <c r="W126" s="114" t="str">
        <f>IF(ISNA(VLOOKUP($C126,'GEORGIAN PEAKS Groms'!$A$17:$H$63,8,FALSE))=TRUE,"0",VLOOKUP($C126,'GEORGIAN PEAKS Groms'!$A$17:$H$63,8,FALSE))</f>
        <v>0</v>
      </c>
      <c r="X126" s="114" t="str">
        <f>IF(ISNA(VLOOKUP($C126,'Aspen Open SS'!$A$17:$H$63,8,FALSE))=TRUE,"0",VLOOKUP($C126,'Aspen Open SS'!$A$17:$H$63,8,FALSE))</f>
        <v>0</v>
      </c>
      <c r="Y126" s="114" t="str">
        <f>IF(ISNA(VLOOKUP($C126,'Aspen Open BA'!$A$17:$H$63,8,FALSE))=TRUE,"0",VLOOKUP($C126,'Aspen Open BA'!$A$17:$H$63,8,FALSE))</f>
        <v>0</v>
      </c>
    </row>
    <row r="127" spans="1:25" ht="20" customHeight="1">
      <c r="A127" s="81" t="s">
        <v>222</v>
      </c>
      <c r="B127" s="81" t="s">
        <v>97</v>
      </c>
      <c r="C127" s="86" t="s">
        <v>209</v>
      </c>
      <c r="D127" s="81"/>
      <c r="E127" s="81">
        <f t="shared" si="23"/>
        <v>75</v>
      </c>
      <c r="F127" s="19">
        <f t="shared" si="21"/>
        <v>75</v>
      </c>
      <c r="G127" s="20">
        <f t="shared" si="22"/>
        <v>100</v>
      </c>
      <c r="H127" s="137">
        <v>0</v>
      </c>
      <c r="I127" s="137">
        <v>0</v>
      </c>
      <c r="J127" s="19">
        <f t="shared" si="24"/>
        <v>100</v>
      </c>
      <c r="K127" s="21"/>
      <c r="L127" s="22" t="str">
        <f>IF(ISNA(VLOOKUP($C127,'Mt. Sima Canada Cup SS'!$A$17:$H$100,8,FALSE))=TRUE,"0",VLOOKUP($C127,'Mt. Sima Canada Cup SS'!$A$17:$H$100,8,FALSE))</f>
        <v>0</v>
      </c>
      <c r="M127" s="22" t="str">
        <f>IF(ISNA(VLOOKUP($C127,'Mt. Sima Canada Cup BA'!$A$17:$H$100,8,FALSE))=TRUE,"0",VLOOKUP($C127,'Mt. Sima Canada Cup BA'!$A$17:$H$100,8,FALSE))</f>
        <v>0</v>
      </c>
      <c r="N127" s="22" t="str">
        <f>IF(ISNA(VLOOKUP($C127,'Waterville Rev Tour NorAm Day 1'!$A$17:$H$100,8,FALSE))=TRUE,"0",VLOOKUP($C127,'Waterville Rev Tour NorAm Day 1'!$A$17:$H$100,8,FALSE))</f>
        <v>0</v>
      </c>
      <c r="O127" s="22" t="str">
        <f>IF(ISNA(VLOOKUP($C127,'Waterville Rev Tour NorAm Day 2'!$A$17:$H$100,8,FALSE))=TRUE,"0",VLOOKUP($C127,'Waterville Rev Tour NorAm Day 2'!$A$17:$H$100,8,FALSE))</f>
        <v>0</v>
      </c>
      <c r="P127" s="22" t="str">
        <f>IF(ISNA(VLOOKUP($C127,'MSLM TT DAY 1'!$A$17:$H$100,8,FALSE))=TRUE,"0",VLOOKUP($C127,'MSLM TT DAY 1'!$A$17:$H$100,8,FALSE))</f>
        <v>0</v>
      </c>
      <c r="Q127" s="22" t="str">
        <f>IF(ISNA(VLOOKUP($C127,'MSLM TT DAY 2'!$A$17:$H$100,8,FALSE))=TRUE,"0",VLOOKUP($C127,'MSLM TT DAY 2'!$A$17:$H$100,8,FALSE))</f>
        <v>0</v>
      </c>
      <c r="R127" s="22" t="str">
        <f>IF(ISNA(VLOOKUP($C127,'Silverstar Canada Cup'!$A$17:$H$65,8,FALSE))=TRUE,"0",VLOOKUP($C127,'Silverstar Canada Cup'!$A$17:$H$65,8,FALSE))</f>
        <v>0</v>
      </c>
      <c r="S127" s="114" t="str">
        <f>IF(ISNA(VLOOKUP($C127,'Craigleith Groms'!$A$17:$H$63,8,FALSE))=TRUE,"0",VLOOKUP($C127,'Craigleith Groms'!$A$17:$H$63,8,FALSE))</f>
        <v>0</v>
      </c>
      <c r="T127" s="22" t="str">
        <f>IF(ISNA(VLOOKUP($C127,'Beaver Valley TT'!$A$17:$H$69,8,FALSE))=TRUE,"0",VLOOKUP($C127,'Beaver Valley TT'!$A$17:$H$69,8,FALSE))</f>
        <v>0</v>
      </c>
      <c r="U127" s="22" t="str">
        <f>IF(ISNA(VLOOKUP($C127,'Calgary Nor AM SS'!$A$17:$H$66,8,FALSE))=TRUE,"0",VLOOKUP($C127,'Calgary Nor AM SS'!$A$17:$H$66,8,FALSE))</f>
        <v>0</v>
      </c>
      <c r="V127" s="22">
        <f>IF(ISNA(VLOOKUP($C127,'Fortune Fz'!$A$17:$H$66,8,FALSE))=TRUE,"0",VLOOKUP($C127,'Fortune Fz'!$A$17:$H$66,8,FALSE))</f>
        <v>100</v>
      </c>
      <c r="W127" s="114" t="str">
        <f>IF(ISNA(VLOOKUP($C127,'GEORGIAN PEAKS Groms'!$A$17:$H$63,8,FALSE))=TRUE,"0",VLOOKUP($C127,'GEORGIAN PEAKS Groms'!$A$17:$H$63,8,FALSE))</f>
        <v>0</v>
      </c>
      <c r="X127" s="114" t="str">
        <f>IF(ISNA(VLOOKUP($C127,'Aspen Open SS'!$A$17:$H$63,8,FALSE))=TRUE,"0",VLOOKUP($C127,'Aspen Open SS'!$A$17:$H$63,8,FALSE))</f>
        <v>0</v>
      </c>
      <c r="Y127" s="114" t="str">
        <f>IF(ISNA(VLOOKUP($C127,'Aspen Open BA'!$A$17:$H$63,8,FALSE))=TRUE,"0",VLOOKUP($C127,'Aspen Open BA'!$A$17:$H$63,8,FALSE))</f>
        <v>0</v>
      </c>
    </row>
    <row r="128" spans="1:25" ht="20" customHeight="1">
      <c r="A128" s="81" t="s">
        <v>138</v>
      </c>
      <c r="B128" s="81" t="s">
        <v>65</v>
      </c>
      <c r="C128" s="70" t="s">
        <v>226</v>
      </c>
      <c r="E128" s="81">
        <f t="shared" si="23"/>
        <v>75</v>
      </c>
      <c r="F128" s="19">
        <f t="shared" si="21"/>
        <v>75</v>
      </c>
      <c r="G128" s="20">
        <f t="shared" si="22"/>
        <v>100</v>
      </c>
      <c r="H128" s="137">
        <v>0</v>
      </c>
      <c r="I128" s="137">
        <v>0</v>
      </c>
      <c r="J128" s="19">
        <f t="shared" si="24"/>
        <v>100</v>
      </c>
      <c r="K128" s="21"/>
      <c r="L128" s="22" t="str">
        <f>IF(ISNA(VLOOKUP($C128,'Mt. Sima Canada Cup SS'!$A$17:$H$100,8,FALSE))=TRUE,"0",VLOOKUP($C128,'Mt. Sima Canada Cup SS'!$A$17:$H$100,8,FALSE))</f>
        <v>0</v>
      </c>
      <c r="M128" s="22" t="str">
        <f>IF(ISNA(VLOOKUP($C128,'Mt. Sima Canada Cup BA'!$A$17:$H$100,8,FALSE))=TRUE,"0",VLOOKUP($C128,'Mt. Sima Canada Cup BA'!$A$17:$H$100,8,FALSE))</f>
        <v>0</v>
      </c>
      <c r="N128" s="22" t="str">
        <f>IF(ISNA(VLOOKUP($C128,'Waterville Rev Tour NorAm Day 1'!$A$17:$H$100,8,FALSE))=TRUE,"0",VLOOKUP($C128,'Waterville Rev Tour NorAm Day 1'!$A$17:$H$100,8,FALSE))</f>
        <v>0</v>
      </c>
      <c r="O128" s="22" t="str">
        <f>IF(ISNA(VLOOKUP($C128,'Waterville Rev Tour NorAm Day 2'!$A$17:$H$100,8,FALSE))=TRUE,"0",VLOOKUP($C128,'Waterville Rev Tour NorAm Day 2'!$A$17:$H$100,8,FALSE))</f>
        <v>0</v>
      </c>
      <c r="P128" s="22" t="str">
        <f>IF(ISNA(VLOOKUP($C128,'MSLM TT DAY 1'!$A$17:$H$100,8,FALSE))=TRUE,"0",VLOOKUP($C128,'MSLM TT DAY 1'!$A$17:$H$100,8,FALSE))</f>
        <v>0</v>
      </c>
      <c r="Q128" s="22" t="str">
        <f>IF(ISNA(VLOOKUP($C128,'MSLM TT DAY 2'!$A$17:$H$100,8,FALSE))=TRUE,"0",VLOOKUP($C128,'MSLM TT DAY 2'!$A$17:$H$100,8,FALSE))</f>
        <v>0</v>
      </c>
      <c r="R128" s="22" t="str">
        <f>IF(ISNA(VLOOKUP($C128,'Silverstar Canada Cup'!$A$17:$H$65,8,FALSE))=TRUE,"0",VLOOKUP($C128,'Silverstar Canada Cup'!$A$17:$H$65,8,FALSE))</f>
        <v>0</v>
      </c>
      <c r="S128" s="114" t="str">
        <f>IF(ISNA(VLOOKUP($C128,'Craigleith Groms'!$A$17:$H$63,8,FALSE))=TRUE,"0",VLOOKUP($C128,'Craigleith Groms'!$A$17:$H$63,8,FALSE))</f>
        <v>0</v>
      </c>
      <c r="T128" s="22" t="str">
        <f>IF(ISNA(VLOOKUP($C128,'Beaver Valley TT'!$A$17:$H$69,8,FALSE))=TRUE,"0",VLOOKUP($C128,'Beaver Valley TT'!$A$17:$H$69,8,FALSE))</f>
        <v>0</v>
      </c>
      <c r="U128" s="22" t="str">
        <f>IF(ISNA(VLOOKUP($C128,'Calgary Nor AM SS'!$A$17:$H$66,8,FALSE))=TRUE,"0",VLOOKUP($C128,'Calgary Nor AM SS'!$A$17:$H$66,8,FALSE))</f>
        <v>0</v>
      </c>
      <c r="V128" s="22" t="str">
        <f>IF(ISNA(VLOOKUP($C128,'Fortune Fz'!$A$17:$H$66,8,FALSE))=TRUE,"0",VLOOKUP($C128,'Fortune Fz'!$A$17:$H$66,8,FALSE))</f>
        <v>0</v>
      </c>
      <c r="W128" s="114">
        <f>IF(ISNA(VLOOKUP($C128,'GEORGIAN PEAKS Groms'!$A$17:$H$63,8,FALSE))=TRUE,"0",VLOOKUP($C128,'GEORGIAN PEAKS Groms'!$A$17:$H$63,8,FALSE))</f>
        <v>100</v>
      </c>
      <c r="X128" s="114" t="str">
        <f>IF(ISNA(VLOOKUP($C128,'Aspen Open SS'!$A$17:$H$63,8,FALSE))=TRUE,"0",VLOOKUP($C128,'Aspen Open SS'!$A$17:$H$63,8,FALSE))</f>
        <v>0</v>
      </c>
      <c r="Y128" s="114" t="str">
        <f>IF(ISNA(VLOOKUP($C128,'Aspen Open BA'!$A$17:$H$63,8,FALSE))=TRUE,"0",VLOOKUP($C128,'Aspen Open BA'!$A$17:$H$63,8,FALSE))</f>
        <v>0</v>
      </c>
    </row>
    <row r="129" spans="1:25" ht="20" customHeight="1">
      <c r="A129" s="81" t="s">
        <v>138</v>
      </c>
      <c r="B129" s="81" t="s">
        <v>65</v>
      </c>
      <c r="C129" s="70" t="s">
        <v>227</v>
      </c>
      <c r="E129" s="81">
        <f t="shared" si="23"/>
        <v>75</v>
      </c>
      <c r="F129" s="19">
        <f t="shared" si="21"/>
        <v>75</v>
      </c>
      <c r="G129" s="20">
        <f t="shared" si="22"/>
        <v>100</v>
      </c>
      <c r="H129" s="137">
        <v>0</v>
      </c>
      <c r="I129" s="137">
        <v>0</v>
      </c>
      <c r="J129" s="19">
        <f t="shared" si="24"/>
        <v>100</v>
      </c>
      <c r="K129" s="21"/>
      <c r="L129" s="22" t="str">
        <f>IF(ISNA(VLOOKUP($C129,'Mt. Sima Canada Cup SS'!$A$17:$H$100,8,FALSE))=TRUE,"0",VLOOKUP($C129,'Mt. Sima Canada Cup SS'!$A$17:$H$100,8,FALSE))</f>
        <v>0</v>
      </c>
      <c r="M129" s="22" t="str">
        <f>IF(ISNA(VLOOKUP($C129,'Mt. Sima Canada Cup BA'!$A$17:$H$100,8,FALSE))=TRUE,"0",VLOOKUP($C129,'Mt. Sima Canada Cup BA'!$A$17:$H$100,8,FALSE))</f>
        <v>0</v>
      </c>
      <c r="N129" s="22" t="str">
        <f>IF(ISNA(VLOOKUP($C129,'Waterville Rev Tour NorAm Day 1'!$A$17:$H$100,8,FALSE))=TRUE,"0",VLOOKUP($C129,'Waterville Rev Tour NorAm Day 1'!$A$17:$H$100,8,FALSE))</f>
        <v>0</v>
      </c>
      <c r="O129" s="22" t="str">
        <f>IF(ISNA(VLOOKUP($C129,'Waterville Rev Tour NorAm Day 2'!$A$17:$H$100,8,FALSE))=TRUE,"0",VLOOKUP($C129,'Waterville Rev Tour NorAm Day 2'!$A$17:$H$100,8,FALSE))</f>
        <v>0</v>
      </c>
      <c r="P129" s="22" t="str">
        <f>IF(ISNA(VLOOKUP($C129,'MSLM TT DAY 1'!$A$17:$H$100,8,FALSE))=TRUE,"0",VLOOKUP($C129,'MSLM TT DAY 1'!$A$17:$H$100,8,FALSE))</f>
        <v>0</v>
      </c>
      <c r="Q129" s="22" t="str">
        <f>IF(ISNA(VLOOKUP($C129,'MSLM TT DAY 2'!$A$17:$H$100,8,FALSE))=TRUE,"0",VLOOKUP($C129,'MSLM TT DAY 2'!$A$17:$H$100,8,FALSE))</f>
        <v>0</v>
      </c>
      <c r="R129" s="22" t="str">
        <f>IF(ISNA(VLOOKUP($C129,'Silverstar Canada Cup'!$A$17:$H$65,8,FALSE))=TRUE,"0",VLOOKUP($C129,'Silverstar Canada Cup'!$A$17:$H$65,8,FALSE))</f>
        <v>0</v>
      </c>
      <c r="S129" s="114" t="str">
        <f>IF(ISNA(VLOOKUP($C129,'Craigleith Groms'!$A$17:$H$63,8,FALSE))=TRUE,"0",VLOOKUP($C129,'Craigleith Groms'!$A$17:$H$63,8,FALSE))</f>
        <v>0</v>
      </c>
      <c r="T129" s="22" t="str">
        <f>IF(ISNA(VLOOKUP($C129,'Beaver Valley TT'!$A$17:$H$69,8,FALSE))=TRUE,"0",VLOOKUP($C129,'Beaver Valley TT'!$A$17:$H$69,8,FALSE))</f>
        <v>0</v>
      </c>
      <c r="U129" s="22" t="str">
        <f>IF(ISNA(VLOOKUP($C129,'Calgary Nor AM SS'!$A$17:$H$66,8,FALSE))=TRUE,"0",VLOOKUP($C129,'Calgary Nor AM SS'!$A$17:$H$66,8,FALSE))</f>
        <v>0</v>
      </c>
      <c r="V129" s="22" t="str">
        <f>IF(ISNA(VLOOKUP($C129,'Fortune Fz'!$A$17:$H$66,8,FALSE))=TRUE,"0",VLOOKUP($C129,'Fortune Fz'!$A$17:$H$66,8,FALSE))</f>
        <v>0</v>
      </c>
      <c r="W129" s="114">
        <f>IF(ISNA(VLOOKUP($C129,'GEORGIAN PEAKS Groms'!$A$17:$H$63,8,FALSE))=TRUE,"0",VLOOKUP($C129,'GEORGIAN PEAKS Groms'!$A$17:$H$63,8,FALSE))</f>
        <v>100</v>
      </c>
      <c r="X129" s="114" t="str">
        <f>IF(ISNA(VLOOKUP($C129,'Aspen Open SS'!$A$17:$H$63,8,FALSE))=TRUE,"0",VLOOKUP($C129,'Aspen Open SS'!$A$17:$H$63,8,FALSE))</f>
        <v>0</v>
      </c>
      <c r="Y129" s="114" t="str">
        <f>IF(ISNA(VLOOKUP($C129,'Aspen Open BA'!$A$17:$H$63,8,FALSE))=TRUE,"0",VLOOKUP($C129,'Aspen Open BA'!$A$17:$H$63,8,FALSE))</f>
        <v>0</v>
      </c>
    </row>
  </sheetData>
  <sortState ref="A7:Y129">
    <sortCondition ref="F7:F129"/>
  </sortState>
  <mergeCells count="1">
    <mergeCell ref="F3:J3"/>
  </mergeCells>
  <phoneticPr fontId="1"/>
  <conditionalFormatting sqref="C10:C12">
    <cfRule type="duplicateValues" dxfId="708" priority="51"/>
  </conditionalFormatting>
  <conditionalFormatting sqref="C10:C12">
    <cfRule type="duplicateValues" dxfId="707" priority="52"/>
  </conditionalFormatting>
  <conditionalFormatting sqref="C7:C9">
    <cfRule type="duplicateValues" dxfId="706" priority="49"/>
  </conditionalFormatting>
  <conditionalFormatting sqref="C7:C9">
    <cfRule type="duplicateValues" dxfId="705" priority="50"/>
  </conditionalFormatting>
  <conditionalFormatting sqref="C15">
    <cfRule type="duplicateValues" dxfId="704" priority="47"/>
  </conditionalFormatting>
  <conditionalFormatting sqref="C15">
    <cfRule type="duplicateValues" dxfId="703" priority="48"/>
  </conditionalFormatting>
  <conditionalFormatting sqref="C16">
    <cfRule type="duplicateValues" dxfId="702" priority="45"/>
  </conditionalFormatting>
  <conditionalFormatting sqref="C16">
    <cfRule type="duplicateValues" dxfId="701" priority="46"/>
  </conditionalFormatting>
  <conditionalFormatting sqref="C59">
    <cfRule type="duplicateValues" dxfId="700" priority="41"/>
  </conditionalFormatting>
  <conditionalFormatting sqref="C38">
    <cfRule type="duplicateValues" dxfId="699" priority="40"/>
  </conditionalFormatting>
  <conditionalFormatting sqref="C17:C37 C39:C58 C60:C78">
    <cfRule type="duplicateValues" dxfId="698" priority="560"/>
  </conditionalFormatting>
  <conditionalFormatting sqref="C128:C129">
    <cfRule type="duplicateValues" dxfId="697" priority="571"/>
  </conditionalFormatting>
  <conditionalFormatting sqref="C108">
    <cfRule type="duplicateValues" dxfId="696" priority="1"/>
  </conditionalFormatting>
  <conditionalFormatting sqref="C108">
    <cfRule type="duplicateValues" dxfId="695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S55" sqref="S55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106"/>
      <c r="C1" s="106"/>
      <c r="D1" s="106"/>
      <c r="E1" s="106"/>
      <c r="F1" s="106"/>
      <c r="G1" s="106"/>
      <c r="H1" s="106"/>
      <c r="I1" s="44"/>
    </row>
    <row r="2" spans="1:9">
      <c r="A2" s="140"/>
      <c r="B2" s="142" t="s">
        <v>41</v>
      </c>
      <c r="C2" s="142"/>
      <c r="D2" s="142"/>
      <c r="E2" s="142"/>
      <c r="F2" s="142"/>
      <c r="G2" s="106"/>
      <c r="H2" s="106"/>
      <c r="I2" s="44"/>
    </row>
    <row r="3" spans="1:9">
      <c r="A3" s="140"/>
      <c r="B3" s="106"/>
      <c r="C3" s="106"/>
      <c r="D3" s="106"/>
      <c r="E3" s="106"/>
      <c r="F3" s="106"/>
      <c r="G3" s="106"/>
      <c r="H3" s="106"/>
      <c r="I3" s="44"/>
    </row>
    <row r="4" spans="1:9">
      <c r="A4" s="140"/>
      <c r="B4" s="142" t="s">
        <v>34</v>
      </c>
      <c r="C4" s="142"/>
      <c r="D4" s="142"/>
      <c r="E4" s="142"/>
      <c r="F4" s="142"/>
      <c r="G4" s="106"/>
      <c r="H4" s="106"/>
      <c r="I4" s="44"/>
    </row>
    <row r="5" spans="1:9">
      <c r="A5" s="140"/>
      <c r="B5" s="106"/>
      <c r="C5" s="106"/>
      <c r="D5" s="106"/>
      <c r="E5" s="106"/>
      <c r="F5" s="106"/>
      <c r="G5" s="106"/>
      <c r="H5" s="106"/>
      <c r="I5" s="44"/>
    </row>
    <row r="6" spans="1:9">
      <c r="A6" s="140"/>
      <c r="B6" s="141"/>
      <c r="C6" s="141"/>
      <c r="D6" s="106"/>
      <c r="E6" s="106"/>
      <c r="F6" s="106"/>
      <c r="G6" s="106"/>
      <c r="H6" s="106"/>
      <c r="I6" s="44"/>
    </row>
    <row r="7" spans="1:9">
      <c r="A7" s="140"/>
      <c r="B7" s="106"/>
      <c r="C7" s="106"/>
      <c r="D7" s="106"/>
      <c r="E7" s="106"/>
      <c r="F7" s="106"/>
      <c r="G7" s="106"/>
      <c r="H7" s="106"/>
      <c r="I7" s="44"/>
    </row>
    <row r="8" spans="1:9">
      <c r="A8" s="45" t="s">
        <v>11</v>
      </c>
      <c r="B8" s="46" t="s">
        <v>132</v>
      </c>
      <c r="C8" s="46"/>
      <c r="D8" s="46"/>
      <c r="E8" s="46"/>
      <c r="F8" s="105"/>
      <c r="G8" s="105"/>
      <c r="H8" s="105"/>
      <c r="I8" s="44"/>
    </row>
    <row r="9" spans="1:9">
      <c r="A9" s="45" t="s">
        <v>0</v>
      </c>
      <c r="B9" s="46" t="s">
        <v>134</v>
      </c>
      <c r="C9" s="46"/>
      <c r="D9" s="46"/>
      <c r="E9" s="46"/>
      <c r="F9" s="105"/>
      <c r="G9" s="105"/>
      <c r="H9" s="105"/>
      <c r="I9" s="44"/>
    </row>
    <row r="10" spans="1:9">
      <c r="A10" s="45" t="s">
        <v>13</v>
      </c>
      <c r="B10" s="143">
        <v>42030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06"/>
      <c r="E11" s="106"/>
      <c r="F11" s="106"/>
      <c r="G11" s="106"/>
      <c r="H11" s="106"/>
      <c r="I11" s="44"/>
    </row>
    <row r="12" spans="1:9">
      <c r="A12" s="45" t="s">
        <v>16</v>
      </c>
      <c r="B12" s="105" t="s">
        <v>52</v>
      </c>
      <c r="C12" s="106"/>
      <c r="D12" s="106"/>
      <c r="E12" s="106"/>
      <c r="F12" s="106"/>
      <c r="G12" s="106"/>
      <c r="H12" s="106"/>
      <c r="I12" s="44"/>
    </row>
    <row r="13" spans="1:9">
      <c r="A13" s="10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5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105" t="s">
        <v>14</v>
      </c>
      <c r="B15" s="61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105"/>
      <c r="B16" s="63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 t="s">
        <v>135</v>
      </c>
    </row>
    <row r="17" spans="1:9">
      <c r="A17" s="86" t="s">
        <v>136</v>
      </c>
      <c r="B17" s="102">
        <v>0</v>
      </c>
      <c r="C17" s="103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 t="s">
        <v>135</v>
      </c>
    </row>
    <row r="18" spans="1:9">
      <c r="A18" s="86" t="s">
        <v>139</v>
      </c>
      <c r="B18" s="102">
        <v>0</v>
      </c>
      <c r="C18" s="103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 t="s">
        <v>135</v>
      </c>
    </row>
    <row r="19" spans="1:9">
      <c r="A19" s="86" t="s">
        <v>141</v>
      </c>
      <c r="B19" s="102">
        <v>0</v>
      </c>
      <c r="C19" s="103">
        <f>B19/B$15*1000*B$14</f>
        <v>0</v>
      </c>
      <c r="D19" s="79">
        <v>0</v>
      </c>
      <c r="E19" s="80">
        <f t="shared" ref="C19:G22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 t="s">
        <v>135</v>
      </c>
    </row>
    <row r="20" spans="1:9">
      <c r="A20" s="86" t="s">
        <v>143</v>
      </c>
      <c r="B20" s="102">
        <v>0</v>
      </c>
      <c r="C20" s="103">
        <f t="shared" si="0"/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 t="s">
        <v>135</v>
      </c>
    </row>
    <row r="21" spans="1:9">
      <c r="A21" s="86" t="s">
        <v>144</v>
      </c>
      <c r="B21" s="102">
        <v>0</v>
      </c>
      <c r="C21" s="103">
        <f>B21/B$15*1000*B$14</f>
        <v>0</v>
      </c>
      <c r="D21" s="79">
        <v>0</v>
      </c>
      <c r="E21" s="80">
        <f>D21/D$15*1000*D$14</f>
        <v>0</v>
      </c>
      <c r="F21" s="79">
        <v>100</v>
      </c>
      <c r="G21" s="80">
        <f>F21/F$15*1000*F$14</f>
        <v>100</v>
      </c>
      <c r="H21" s="67">
        <f>LARGE((C21,E21,G21),1)</f>
        <v>100</v>
      </c>
      <c r="I21" s="66" t="s">
        <v>135</v>
      </c>
    </row>
    <row r="22" spans="1:9">
      <c r="A22" s="86" t="s">
        <v>146</v>
      </c>
      <c r="B22" s="102">
        <v>0</v>
      </c>
      <c r="C22" s="103">
        <f t="shared" si="0"/>
        <v>0</v>
      </c>
      <c r="D22" s="79">
        <v>0</v>
      </c>
      <c r="E22" s="80">
        <f t="shared" si="0"/>
        <v>0</v>
      </c>
      <c r="F22" s="79">
        <v>100</v>
      </c>
      <c r="G22" s="80">
        <f t="shared" si="0"/>
        <v>100</v>
      </c>
      <c r="H22" s="67">
        <f>LARGE((C22,E22,G22),1)</f>
        <v>100</v>
      </c>
      <c r="I22" s="66" t="s">
        <v>135</v>
      </c>
    </row>
    <row r="23" spans="1:9">
      <c r="A23" s="86" t="s">
        <v>148</v>
      </c>
      <c r="B23" s="102">
        <v>1</v>
      </c>
      <c r="C23" s="103">
        <f t="shared" ref="C23" si="1">B23/B$15*1000*B$14</f>
        <v>0</v>
      </c>
      <c r="D23" s="79">
        <v>1</v>
      </c>
      <c r="E23" s="80">
        <f t="shared" ref="E23" si="2">D23/D$15*1000*D$14</f>
        <v>0</v>
      </c>
      <c r="F23" s="79">
        <v>100</v>
      </c>
      <c r="G23" s="80">
        <f t="shared" ref="G23" si="3">F23/F$15*1000*F$14</f>
        <v>100</v>
      </c>
      <c r="H23" s="67">
        <f>LARGE((C23,E23,G23),1)</f>
        <v>100</v>
      </c>
      <c r="I23" s="66" t="s">
        <v>135</v>
      </c>
    </row>
    <row r="24" spans="1:9">
      <c r="A24" s="86" t="s">
        <v>149</v>
      </c>
      <c r="B24" s="102">
        <v>1</v>
      </c>
      <c r="C24" s="103">
        <f t="shared" ref="C24:C27" si="4">B24/B$15*1000*B$14</f>
        <v>0</v>
      </c>
      <c r="D24" s="79">
        <v>1</v>
      </c>
      <c r="E24" s="80">
        <f t="shared" ref="E24:E27" si="5">D24/D$15*1000*D$14</f>
        <v>0</v>
      </c>
      <c r="F24" s="79">
        <v>100</v>
      </c>
      <c r="G24" s="80">
        <f t="shared" ref="G24:G27" si="6">F24/F$15*1000*F$14</f>
        <v>100</v>
      </c>
      <c r="H24" s="67">
        <f>LARGE((C24,E24,G24),1)</f>
        <v>100</v>
      </c>
      <c r="I24" s="66" t="s">
        <v>135</v>
      </c>
    </row>
    <row r="25" spans="1:9">
      <c r="A25" s="86" t="s">
        <v>150</v>
      </c>
      <c r="B25" s="102">
        <v>1</v>
      </c>
      <c r="C25" s="103">
        <f t="shared" si="4"/>
        <v>0</v>
      </c>
      <c r="D25" s="79">
        <v>1</v>
      </c>
      <c r="E25" s="80">
        <f t="shared" si="5"/>
        <v>0</v>
      </c>
      <c r="F25" s="79">
        <v>100</v>
      </c>
      <c r="G25" s="80">
        <f t="shared" si="6"/>
        <v>100</v>
      </c>
      <c r="H25" s="67">
        <f>LARGE((C25,E25,G25),1)</f>
        <v>100</v>
      </c>
      <c r="I25" s="66" t="s">
        <v>135</v>
      </c>
    </row>
    <row r="26" spans="1:9">
      <c r="A26" s="126" t="s">
        <v>152</v>
      </c>
      <c r="B26" s="102">
        <v>1</v>
      </c>
      <c r="C26" s="103">
        <f t="shared" si="4"/>
        <v>0</v>
      </c>
      <c r="D26" s="79">
        <v>1</v>
      </c>
      <c r="E26" s="80">
        <f t="shared" si="5"/>
        <v>0</v>
      </c>
      <c r="F26" s="79">
        <v>100</v>
      </c>
      <c r="G26" s="80">
        <f t="shared" si="6"/>
        <v>100</v>
      </c>
      <c r="H26" s="67">
        <f>LARGE((C26,E26,G26),1)</f>
        <v>100</v>
      </c>
      <c r="I26" s="66" t="s">
        <v>135</v>
      </c>
    </row>
    <row r="27" spans="1:9">
      <c r="A27" s="126" t="s">
        <v>153</v>
      </c>
      <c r="B27" s="102">
        <v>1</v>
      </c>
      <c r="C27" s="103">
        <f t="shared" si="4"/>
        <v>0</v>
      </c>
      <c r="D27" s="79">
        <v>1</v>
      </c>
      <c r="E27" s="80">
        <f t="shared" si="5"/>
        <v>0</v>
      </c>
      <c r="F27" s="79">
        <v>100</v>
      </c>
      <c r="G27" s="80">
        <f t="shared" si="6"/>
        <v>100</v>
      </c>
      <c r="H27" s="67">
        <f>LARGE((C27,E27,G27),1)</f>
        <v>100</v>
      </c>
      <c r="I27" s="66" t="s">
        <v>135</v>
      </c>
    </row>
    <row r="28" spans="1:9">
      <c r="A28" s="127" t="s">
        <v>166</v>
      </c>
      <c r="B28" s="102">
        <v>1</v>
      </c>
      <c r="C28" s="103">
        <f t="shared" ref="C28:C29" si="7">B28/B$15*1000*B$14</f>
        <v>0</v>
      </c>
      <c r="D28" s="79">
        <v>1</v>
      </c>
      <c r="E28" s="80">
        <f t="shared" ref="E28:E29" si="8">D28/D$15*1000*D$14</f>
        <v>0</v>
      </c>
      <c r="F28" s="79">
        <v>100</v>
      </c>
      <c r="G28" s="80">
        <f t="shared" ref="G28:G29" si="9">F28/F$15*1000*F$14</f>
        <v>100</v>
      </c>
      <c r="H28" s="67">
        <f>LARGE((C28,E28,G28),1)</f>
        <v>100</v>
      </c>
      <c r="I28" s="66" t="s">
        <v>135</v>
      </c>
    </row>
    <row r="29" spans="1:9">
      <c r="A29" s="127" t="s">
        <v>167</v>
      </c>
      <c r="B29" s="102">
        <v>1</v>
      </c>
      <c r="C29" s="103">
        <f t="shared" si="7"/>
        <v>0</v>
      </c>
      <c r="D29" s="79">
        <v>1</v>
      </c>
      <c r="E29" s="80">
        <f t="shared" si="8"/>
        <v>0</v>
      </c>
      <c r="F29" s="79">
        <v>100</v>
      </c>
      <c r="G29" s="80">
        <f t="shared" si="9"/>
        <v>100</v>
      </c>
      <c r="H29" s="67">
        <f>LARGE((C29,E29,G29),1)</f>
        <v>100</v>
      </c>
      <c r="I29" s="66" t="s">
        <v>135</v>
      </c>
    </row>
  </sheetData>
  <mergeCells count="5">
    <mergeCell ref="A1:A7"/>
    <mergeCell ref="B2:F2"/>
    <mergeCell ref="B4:F4"/>
    <mergeCell ref="B6:C6"/>
    <mergeCell ref="B10:C10"/>
  </mergeCells>
  <conditionalFormatting sqref="A17:A27">
    <cfRule type="duplicateValues" dxfId="551" priority="567"/>
  </conditionalFormatting>
  <conditionalFormatting sqref="A28">
    <cfRule type="duplicateValues" dxfId="550" priority="3"/>
  </conditionalFormatting>
  <conditionalFormatting sqref="A28">
    <cfRule type="duplicateValues" dxfId="549" priority="4"/>
  </conditionalFormatting>
  <conditionalFormatting sqref="A29">
    <cfRule type="duplicateValues" dxfId="548" priority="1"/>
  </conditionalFormatting>
  <conditionalFormatting sqref="A29">
    <cfRule type="duplicateValues" dxfId="54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55" zoomScale="125" zoomScaleNormal="125" zoomScalePageLayoutView="125" workbookViewId="0">
      <selection activeCell="H69" sqref="H69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108"/>
      <c r="C1" s="108"/>
      <c r="D1" s="108"/>
      <c r="E1" s="108"/>
      <c r="F1" s="108"/>
      <c r="G1" s="108"/>
      <c r="H1" s="108"/>
      <c r="I1" s="44"/>
    </row>
    <row r="2" spans="1:9">
      <c r="A2" s="140"/>
      <c r="B2" s="142" t="s">
        <v>41</v>
      </c>
      <c r="C2" s="142"/>
      <c r="D2" s="142"/>
      <c r="E2" s="142"/>
      <c r="F2" s="142"/>
      <c r="G2" s="108"/>
      <c r="H2" s="108"/>
      <c r="I2" s="44"/>
    </row>
    <row r="3" spans="1:9">
      <c r="A3" s="140"/>
      <c r="B3" s="108"/>
      <c r="C3" s="108"/>
      <c r="D3" s="108"/>
      <c r="E3" s="108"/>
      <c r="F3" s="108"/>
      <c r="G3" s="108"/>
      <c r="H3" s="108"/>
      <c r="I3" s="44"/>
    </row>
    <row r="4" spans="1:9">
      <c r="A4" s="140"/>
      <c r="B4" s="142" t="s">
        <v>34</v>
      </c>
      <c r="C4" s="142"/>
      <c r="D4" s="142"/>
      <c r="E4" s="142"/>
      <c r="F4" s="142"/>
      <c r="G4" s="108"/>
      <c r="H4" s="108"/>
      <c r="I4" s="44"/>
    </row>
    <row r="5" spans="1:9">
      <c r="A5" s="140"/>
      <c r="B5" s="108"/>
      <c r="C5" s="108"/>
      <c r="D5" s="108"/>
      <c r="E5" s="108"/>
      <c r="F5" s="108"/>
      <c r="G5" s="108"/>
      <c r="H5" s="108"/>
      <c r="I5" s="44"/>
    </row>
    <row r="6" spans="1:9">
      <c r="A6" s="140"/>
      <c r="B6" s="141"/>
      <c r="C6" s="141"/>
      <c r="D6" s="108"/>
      <c r="E6" s="108"/>
      <c r="F6" s="108"/>
      <c r="G6" s="108"/>
      <c r="H6" s="108"/>
      <c r="I6" s="44"/>
    </row>
    <row r="7" spans="1:9">
      <c r="A7" s="140"/>
      <c r="B7" s="108"/>
      <c r="C7" s="108"/>
      <c r="D7" s="108"/>
      <c r="E7" s="108"/>
      <c r="F7" s="108"/>
      <c r="G7" s="108"/>
      <c r="H7" s="108"/>
      <c r="I7" s="44"/>
    </row>
    <row r="8" spans="1:9">
      <c r="A8" s="45" t="s">
        <v>11</v>
      </c>
      <c r="B8" s="46" t="s">
        <v>155</v>
      </c>
      <c r="C8" s="46"/>
      <c r="D8" s="46"/>
      <c r="E8" s="46"/>
      <c r="F8" s="113"/>
      <c r="G8" s="113"/>
      <c r="H8" s="107"/>
      <c r="I8" s="44"/>
    </row>
    <row r="9" spans="1:9">
      <c r="A9" s="45" t="s">
        <v>0</v>
      </c>
      <c r="B9" s="46" t="s">
        <v>48</v>
      </c>
      <c r="C9" s="46"/>
      <c r="D9" s="46"/>
      <c r="E9" s="46"/>
      <c r="F9" s="113"/>
      <c r="G9" s="113"/>
      <c r="H9" s="107"/>
      <c r="I9" s="44"/>
    </row>
    <row r="10" spans="1:9">
      <c r="A10" s="45" t="s">
        <v>13</v>
      </c>
      <c r="B10" s="143" t="s">
        <v>157</v>
      </c>
      <c r="C10" s="143"/>
      <c r="D10" s="47"/>
      <c r="E10" s="47"/>
      <c r="F10" s="113"/>
      <c r="G10" s="113"/>
      <c r="H10" s="48"/>
      <c r="I10" s="44"/>
    </row>
    <row r="11" spans="1:9">
      <c r="A11" s="45" t="s">
        <v>33</v>
      </c>
      <c r="B11" s="46" t="s">
        <v>39</v>
      </c>
      <c r="C11" s="47"/>
      <c r="D11" s="108"/>
      <c r="E11" s="108"/>
      <c r="F11" s="108"/>
      <c r="G11" s="108"/>
      <c r="H11" s="108"/>
      <c r="I11" s="44"/>
    </row>
    <row r="12" spans="1:9">
      <c r="A12" s="45" t="s">
        <v>16</v>
      </c>
      <c r="B12" s="107" t="s">
        <v>52</v>
      </c>
      <c r="C12" s="108"/>
      <c r="D12" s="108"/>
      <c r="E12" s="108"/>
      <c r="F12" s="108"/>
      <c r="G12" s="108"/>
      <c r="H12" s="108"/>
      <c r="I12" s="44"/>
    </row>
    <row r="13" spans="1:9">
      <c r="A13" s="107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7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107" t="s">
        <v>14</v>
      </c>
      <c r="B15" s="59">
        <v>1</v>
      </c>
      <c r="C15" s="60"/>
      <c r="D15" s="61">
        <v>1</v>
      </c>
      <c r="E15" s="60"/>
      <c r="F15" s="61">
        <v>88.6</v>
      </c>
      <c r="G15" s="60"/>
      <c r="H15" s="57" t="s">
        <v>19</v>
      </c>
      <c r="I15" s="58" t="s">
        <v>26</v>
      </c>
    </row>
    <row r="16" spans="1:9">
      <c r="A16" s="107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53</v>
      </c>
    </row>
    <row r="17" spans="1:9">
      <c r="A17" s="86" t="s">
        <v>73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88.6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72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86.4</v>
      </c>
      <c r="G18" s="80">
        <f>F18/F$15*1000*F$14</f>
        <v>487.58465011286688</v>
      </c>
      <c r="H18" s="67">
        <f>LARGE((C18,E18,G18),1)</f>
        <v>487.58465011286688</v>
      </c>
      <c r="I18" s="66">
        <v>2</v>
      </c>
    </row>
    <row r="19" spans="1:9">
      <c r="A19" s="92" t="s">
        <v>62</v>
      </c>
      <c r="B19" s="78">
        <v>0</v>
      </c>
      <c r="C19" s="80">
        <f>B19/B$15*1000*B$14</f>
        <v>0</v>
      </c>
      <c r="D19" s="79">
        <v>0</v>
      </c>
      <c r="E19" s="80">
        <f t="shared" ref="C19:G25" si="0">D19/D$15*1000*D$14</f>
        <v>0</v>
      </c>
      <c r="F19" s="79">
        <v>86</v>
      </c>
      <c r="G19" s="80">
        <f t="shared" si="0"/>
        <v>485.32731376975175</v>
      </c>
      <c r="H19" s="67">
        <f>LARGE((C19,E19,G19),1)</f>
        <v>485.32731376975175</v>
      </c>
      <c r="I19" s="66">
        <v>3</v>
      </c>
    </row>
    <row r="20" spans="1:9">
      <c r="A20" s="86" t="s">
        <v>93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83.6</v>
      </c>
      <c r="G20" s="80">
        <f t="shared" si="0"/>
        <v>471.78329571106093</v>
      </c>
      <c r="H20" s="67">
        <f>LARGE((C20,E20,G20),1)</f>
        <v>471.78329571106093</v>
      </c>
      <c r="I20" s="66">
        <v>4</v>
      </c>
    </row>
    <row r="21" spans="1:9">
      <c r="A21" s="86" t="s">
        <v>158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81.8</v>
      </c>
      <c r="G21" s="80">
        <f t="shared" si="0"/>
        <v>461.62528216704288</v>
      </c>
      <c r="H21" s="67">
        <f>LARGE((C21,E21,G21),1)</f>
        <v>461.62528216704288</v>
      </c>
      <c r="I21" s="66">
        <v>5</v>
      </c>
    </row>
    <row r="22" spans="1:9">
      <c r="A22" s="86" t="s">
        <v>89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80.8</v>
      </c>
      <c r="G22" s="80">
        <f>F22/F$15*1000*F$14</f>
        <v>455.98194130925509</v>
      </c>
      <c r="H22" s="67">
        <f>LARGE((C22,E22,G22),1)</f>
        <v>455.98194130925509</v>
      </c>
      <c r="I22" s="66">
        <v>6</v>
      </c>
    </row>
    <row r="23" spans="1:9">
      <c r="A23" s="86" t="s">
        <v>76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76</v>
      </c>
      <c r="G23" s="80">
        <f t="shared" si="0"/>
        <v>428.89390519187361</v>
      </c>
      <c r="H23" s="67">
        <f>LARGE((C23,E23,G23),1)</f>
        <v>428.89390519187361</v>
      </c>
      <c r="I23" s="66">
        <v>7</v>
      </c>
    </row>
    <row r="24" spans="1:9">
      <c r="A24" s="86" t="s">
        <v>85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72.599999999999994</v>
      </c>
      <c r="G24" s="80">
        <f t="shared" si="0"/>
        <v>409.70654627539506</v>
      </c>
      <c r="H24" s="67">
        <f>LARGE((C24,E24,G24),1)</f>
        <v>409.70654627539506</v>
      </c>
      <c r="I24" s="66">
        <v>8</v>
      </c>
    </row>
    <row r="25" spans="1:9">
      <c r="A25" s="86" t="s">
        <v>81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69</v>
      </c>
      <c r="G25" s="80">
        <f t="shared" si="0"/>
        <v>389.39051918735896</v>
      </c>
      <c r="H25" s="67">
        <f>LARGE((C25,E25,G25),1)</f>
        <v>389.39051918735896</v>
      </c>
      <c r="I25" s="66">
        <v>9</v>
      </c>
    </row>
    <row r="26" spans="1:9">
      <c r="A26" s="86" t="s">
        <v>106</v>
      </c>
      <c r="B26" s="78">
        <v>0</v>
      </c>
      <c r="C26" s="80">
        <f t="shared" ref="C26:C50" si="1">B26/B$15*1000*B$14</f>
        <v>0</v>
      </c>
      <c r="D26" s="79">
        <v>1</v>
      </c>
      <c r="E26" s="80">
        <f t="shared" ref="E26:E50" si="2">D26/D$15*1000*D$14</f>
        <v>0</v>
      </c>
      <c r="F26" s="79">
        <v>64</v>
      </c>
      <c r="G26" s="80">
        <f t="shared" ref="G26:G50" si="3">F26/F$15*1000*F$14</f>
        <v>361.17381489841989</v>
      </c>
      <c r="H26" s="67">
        <f>LARGE((C26,E26,G26),1)</f>
        <v>361.17381489841989</v>
      </c>
      <c r="I26" s="66">
        <v>10</v>
      </c>
    </row>
    <row r="27" spans="1:9">
      <c r="A27" s="86" t="s">
        <v>102</v>
      </c>
      <c r="B27" s="78">
        <v>0</v>
      </c>
      <c r="C27" s="80">
        <f t="shared" si="1"/>
        <v>0</v>
      </c>
      <c r="D27" s="79">
        <v>2</v>
      </c>
      <c r="E27" s="80">
        <f t="shared" si="2"/>
        <v>0</v>
      </c>
      <c r="F27" s="79">
        <v>62.2</v>
      </c>
      <c r="G27" s="80">
        <f t="shared" si="3"/>
        <v>351.01580135440184</v>
      </c>
      <c r="H27" s="67">
        <f>LARGE((C27,E27,G27),1)</f>
        <v>351.01580135440184</v>
      </c>
      <c r="I27" s="66">
        <v>11</v>
      </c>
    </row>
    <row r="28" spans="1:9">
      <c r="A28" s="86" t="s">
        <v>83</v>
      </c>
      <c r="B28" s="78">
        <v>0</v>
      </c>
      <c r="C28" s="80">
        <f t="shared" si="1"/>
        <v>0</v>
      </c>
      <c r="D28" s="79">
        <v>3</v>
      </c>
      <c r="E28" s="80">
        <f t="shared" si="2"/>
        <v>0</v>
      </c>
      <c r="F28" s="79">
        <v>59.4</v>
      </c>
      <c r="G28" s="80">
        <f t="shared" si="3"/>
        <v>335.21444695259595</v>
      </c>
      <c r="H28" s="67">
        <f>LARGE((C28,E28,G28),1)</f>
        <v>335.21444695259595</v>
      </c>
      <c r="I28" s="66">
        <v>12</v>
      </c>
    </row>
    <row r="29" spans="1:9">
      <c r="A29" s="86" t="s">
        <v>79</v>
      </c>
      <c r="B29" s="78">
        <v>0</v>
      </c>
      <c r="C29" s="80">
        <f t="shared" si="1"/>
        <v>0</v>
      </c>
      <c r="D29" s="79">
        <v>4</v>
      </c>
      <c r="E29" s="80">
        <f t="shared" si="2"/>
        <v>0</v>
      </c>
      <c r="F29" s="79">
        <v>59.2</v>
      </c>
      <c r="G29" s="80">
        <f t="shared" si="3"/>
        <v>334.08577878103841</v>
      </c>
      <c r="H29" s="67">
        <f>LARGE((C29,E29,G29),1)</f>
        <v>334.08577878103841</v>
      </c>
      <c r="I29" s="66">
        <v>13</v>
      </c>
    </row>
    <row r="30" spans="1:9">
      <c r="A30" s="86" t="s">
        <v>77</v>
      </c>
      <c r="B30" s="78">
        <v>0</v>
      </c>
      <c r="C30" s="80">
        <f t="shared" si="1"/>
        <v>0</v>
      </c>
      <c r="D30" s="79">
        <v>5</v>
      </c>
      <c r="E30" s="80">
        <f t="shared" si="2"/>
        <v>0</v>
      </c>
      <c r="F30" s="79">
        <v>58</v>
      </c>
      <c r="G30" s="80">
        <f t="shared" si="3"/>
        <v>327.31376975169303</v>
      </c>
      <c r="H30" s="67">
        <f>LARGE((C30,E30,G30),1)</f>
        <v>327.31376975169303</v>
      </c>
      <c r="I30" s="66">
        <v>14</v>
      </c>
    </row>
    <row r="31" spans="1:9">
      <c r="A31" s="86" t="s">
        <v>119</v>
      </c>
      <c r="B31" s="78">
        <v>0</v>
      </c>
      <c r="C31" s="80">
        <f t="shared" si="1"/>
        <v>0</v>
      </c>
      <c r="D31" s="79">
        <v>6</v>
      </c>
      <c r="E31" s="80">
        <f t="shared" si="2"/>
        <v>0</v>
      </c>
      <c r="F31" s="79">
        <v>57.8</v>
      </c>
      <c r="G31" s="80">
        <f t="shared" si="3"/>
        <v>326.18510158013549</v>
      </c>
      <c r="H31" s="67">
        <f>LARGE((C31,E31,G31),1)</f>
        <v>326.18510158013549</v>
      </c>
      <c r="I31" s="66">
        <v>15</v>
      </c>
    </row>
    <row r="32" spans="1:9">
      <c r="A32" s="86" t="s">
        <v>84</v>
      </c>
      <c r="B32" s="78">
        <v>0</v>
      </c>
      <c r="C32" s="80">
        <f t="shared" si="1"/>
        <v>0</v>
      </c>
      <c r="D32" s="79">
        <v>7</v>
      </c>
      <c r="E32" s="80">
        <f t="shared" si="2"/>
        <v>0</v>
      </c>
      <c r="F32" s="79">
        <v>57.6</v>
      </c>
      <c r="G32" s="80">
        <f t="shared" si="3"/>
        <v>325.0564334085779</v>
      </c>
      <c r="H32" s="67">
        <f>LARGE((C32,E32,G32),1)</f>
        <v>325.0564334085779</v>
      </c>
      <c r="I32" s="66">
        <v>16</v>
      </c>
    </row>
    <row r="33" spans="1:9">
      <c r="A33" s="86" t="s">
        <v>88</v>
      </c>
      <c r="B33" s="78">
        <v>0</v>
      </c>
      <c r="C33" s="80">
        <f t="shared" si="1"/>
        <v>0</v>
      </c>
      <c r="D33" s="79">
        <v>8</v>
      </c>
      <c r="E33" s="80">
        <f t="shared" si="2"/>
        <v>0</v>
      </c>
      <c r="F33" s="79">
        <v>56</v>
      </c>
      <c r="G33" s="80">
        <f t="shared" si="3"/>
        <v>316.02708803611739</v>
      </c>
      <c r="H33" s="67">
        <f>LARGE((C33,E33,G33),1)</f>
        <v>316.02708803611739</v>
      </c>
      <c r="I33" s="66">
        <v>17</v>
      </c>
    </row>
    <row r="34" spans="1:9">
      <c r="A34" s="86" t="s">
        <v>112</v>
      </c>
      <c r="B34" s="78">
        <v>0</v>
      </c>
      <c r="C34" s="80">
        <f t="shared" si="1"/>
        <v>0</v>
      </c>
      <c r="D34" s="79">
        <v>9</v>
      </c>
      <c r="E34" s="80">
        <f t="shared" si="2"/>
        <v>0</v>
      </c>
      <c r="F34" s="79">
        <v>55.2</v>
      </c>
      <c r="G34" s="80">
        <f t="shared" si="3"/>
        <v>311.51241534988714</v>
      </c>
      <c r="H34" s="67">
        <f>LARGE((C34,E34,G34),1)</f>
        <v>311.51241534988714</v>
      </c>
      <c r="I34" s="66">
        <v>18</v>
      </c>
    </row>
    <row r="35" spans="1:9">
      <c r="A35" s="86" t="s">
        <v>82</v>
      </c>
      <c r="B35" s="78">
        <v>0</v>
      </c>
      <c r="C35" s="80">
        <f t="shared" si="1"/>
        <v>0</v>
      </c>
      <c r="D35" s="79">
        <v>10</v>
      </c>
      <c r="E35" s="80">
        <f t="shared" si="2"/>
        <v>0</v>
      </c>
      <c r="F35" s="79">
        <v>54.2</v>
      </c>
      <c r="G35" s="80">
        <f t="shared" si="3"/>
        <v>305.8690744920994</v>
      </c>
      <c r="H35" s="67">
        <f>LARGE((C35,E35,G35),1)</f>
        <v>305.8690744920994</v>
      </c>
      <c r="I35" s="66">
        <v>19</v>
      </c>
    </row>
    <row r="36" spans="1:9">
      <c r="A36" s="86" t="s">
        <v>117</v>
      </c>
      <c r="B36" s="78">
        <v>0</v>
      </c>
      <c r="C36" s="80">
        <f t="shared" si="1"/>
        <v>0</v>
      </c>
      <c r="D36" s="79">
        <v>11</v>
      </c>
      <c r="E36" s="80">
        <f t="shared" si="2"/>
        <v>0</v>
      </c>
      <c r="F36" s="79">
        <v>52.6</v>
      </c>
      <c r="G36" s="80">
        <f t="shared" si="3"/>
        <v>296.83972911963883</v>
      </c>
      <c r="H36" s="67">
        <f>LARGE((C36,E36,G36),1)</f>
        <v>296.83972911963883</v>
      </c>
      <c r="I36" s="66">
        <v>20</v>
      </c>
    </row>
    <row r="37" spans="1:9">
      <c r="A37" s="86" t="s">
        <v>92</v>
      </c>
      <c r="B37" s="78">
        <v>0</v>
      </c>
      <c r="C37" s="80">
        <f t="shared" si="1"/>
        <v>0</v>
      </c>
      <c r="D37" s="79">
        <v>12</v>
      </c>
      <c r="E37" s="80">
        <f t="shared" si="2"/>
        <v>0</v>
      </c>
      <c r="F37" s="79">
        <v>52.2</v>
      </c>
      <c r="G37" s="80">
        <f t="shared" si="3"/>
        <v>294.58239277652376</v>
      </c>
      <c r="H37" s="67">
        <f>LARGE((C37,E37,G37),1)</f>
        <v>294.58239277652376</v>
      </c>
      <c r="I37" s="66">
        <v>21</v>
      </c>
    </row>
    <row r="38" spans="1:9">
      <c r="A38" s="86" t="s">
        <v>91</v>
      </c>
      <c r="B38" s="78">
        <v>0</v>
      </c>
      <c r="C38" s="80">
        <f t="shared" si="1"/>
        <v>0</v>
      </c>
      <c r="D38" s="79">
        <v>13</v>
      </c>
      <c r="E38" s="80">
        <f t="shared" si="2"/>
        <v>0</v>
      </c>
      <c r="F38" s="79">
        <v>51.8</v>
      </c>
      <c r="G38" s="80">
        <f t="shared" si="3"/>
        <v>292.32505643340858</v>
      </c>
      <c r="H38" s="67">
        <f>LARGE((C38,E38,G38),1)</f>
        <v>292.32505643340858</v>
      </c>
      <c r="I38" s="66">
        <v>22</v>
      </c>
    </row>
    <row r="39" spans="1:9">
      <c r="A39" s="86" t="s">
        <v>86</v>
      </c>
      <c r="B39" s="78">
        <v>0</v>
      </c>
      <c r="C39" s="80">
        <f t="shared" si="1"/>
        <v>0</v>
      </c>
      <c r="D39" s="79">
        <v>14</v>
      </c>
      <c r="E39" s="80">
        <f t="shared" si="2"/>
        <v>0</v>
      </c>
      <c r="F39" s="79">
        <v>49</v>
      </c>
      <c r="G39" s="80">
        <f t="shared" si="3"/>
        <v>276.52370203160268</v>
      </c>
      <c r="H39" s="67">
        <f>LARGE((C39,E39,G39),1)</f>
        <v>276.52370203160268</v>
      </c>
      <c r="I39" s="66">
        <v>23</v>
      </c>
    </row>
    <row r="40" spans="1:9">
      <c r="A40" s="86" t="s">
        <v>107</v>
      </c>
      <c r="B40" s="78">
        <v>0</v>
      </c>
      <c r="C40" s="80">
        <f t="shared" si="1"/>
        <v>0</v>
      </c>
      <c r="D40" s="79">
        <v>15</v>
      </c>
      <c r="E40" s="80">
        <f t="shared" si="2"/>
        <v>0</v>
      </c>
      <c r="F40" s="79">
        <v>48.8</v>
      </c>
      <c r="G40" s="80">
        <f t="shared" si="3"/>
        <v>275.39503386004515</v>
      </c>
      <c r="H40" s="67">
        <f>LARGE((C40,E40,G40),1)</f>
        <v>275.39503386004515</v>
      </c>
      <c r="I40" s="66">
        <v>24</v>
      </c>
    </row>
    <row r="41" spans="1:9">
      <c r="A41" s="86" t="s">
        <v>78</v>
      </c>
      <c r="B41" s="78">
        <v>0</v>
      </c>
      <c r="C41" s="80">
        <f t="shared" si="1"/>
        <v>0</v>
      </c>
      <c r="D41" s="79">
        <v>16</v>
      </c>
      <c r="E41" s="80">
        <f t="shared" si="2"/>
        <v>0</v>
      </c>
      <c r="F41" s="79">
        <v>47.8</v>
      </c>
      <c r="G41" s="80">
        <f t="shared" si="3"/>
        <v>269.7516930022573</v>
      </c>
      <c r="H41" s="67">
        <f>LARGE((C41,E41,G41),1)</f>
        <v>269.7516930022573</v>
      </c>
      <c r="I41" s="66">
        <v>25</v>
      </c>
    </row>
    <row r="42" spans="1:9">
      <c r="A42" s="86" t="s">
        <v>116</v>
      </c>
      <c r="B42" s="78">
        <v>0</v>
      </c>
      <c r="C42" s="80">
        <f t="shared" si="1"/>
        <v>0</v>
      </c>
      <c r="D42" s="79">
        <v>17</v>
      </c>
      <c r="E42" s="80">
        <f t="shared" si="2"/>
        <v>0</v>
      </c>
      <c r="F42" s="79">
        <v>47.4</v>
      </c>
      <c r="G42" s="80">
        <f t="shared" si="3"/>
        <v>267.49435665914223</v>
      </c>
      <c r="H42" s="67">
        <f>LARGE((C42,E42,G42),1)</f>
        <v>267.49435665914223</v>
      </c>
      <c r="I42" s="66">
        <v>26</v>
      </c>
    </row>
    <row r="43" spans="1:9">
      <c r="A43" s="86" t="s">
        <v>87</v>
      </c>
      <c r="B43" s="78">
        <v>0</v>
      </c>
      <c r="C43" s="80">
        <f t="shared" si="1"/>
        <v>0</v>
      </c>
      <c r="D43" s="79">
        <v>18</v>
      </c>
      <c r="E43" s="80">
        <f t="shared" si="2"/>
        <v>0</v>
      </c>
      <c r="F43" s="79">
        <v>46.2</v>
      </c>
      <c r="G43" s="80">
        <f t="shared" si="3"/>
        <v>260.72234762979684</v>
      </c>
      <c r="H43" s="67">
        <f>LARGE((C43,E43,G43),1)</f>
        <v>260.72234762979684</v>
      </c>
      <c r="I43" s="66">
        <v>27</v>
      </c>
    </row>
    <row r="44" spans="1:9">
      <c r="A44" s="86" t="s">
        <v>111</v>
      </c>
      <c r="B44" s="78">
        <v>0</v>
      </c>
      <c r="C44" s="80">
        <f t="shared" si="1"/>
        <v>0</v>
      </c>
      <c r="D44" s="79">
        <v>19</v>
      </c>
      <c r="E44" s="80">
        <f t="shared" si="2"/>
        <v>0</v>
      </c>
      <c r="F44" s="79">
        <v>44.4</v>
      </c>
      <c r="G44" s="80">
        <f t="shared" si="3"/>
        <v>250.56433408577877</v>
      </c>
      <c r="H44" s="67">
        <f>LARGE((C44,E44,G44),1)</f>
        <v>250.56433408577877</v>
      </c>
      <c r="I44" s="66">
        <v>28</v>
      </c>
    </row>
    <row r="45" spans="1:9">
      <c r="A45" s="86" t="s">
        <v>101</v>
      </c>
      <c r="B45" s="78">
        <v>0</v>
      </c>
      <c r="C45" s="80">
        <f t="shared" si="1"/>
        <v>0</v>
      </c>
      <c r="D45" s="79">
        <v>20</v>
      </c>
      <c r="E45" s="80">
        <f t="shared" si="2"/>
        <v>0</v>
      </c>
      <c r="F45" s="79">
        <v>44.2</v>
      </c>
      <c r="G45" s="80">
        <f t="shared" si="3"/>
        <v>249.43566591422126</v>
      </c>
      <c r="H45" s="67">
        <f>LARGE((C45,E45,G45),1)</f>
        <v>249.43566591422126</v>
      </c>
      <c r="I45" s="66">
        <v>29</v>
      </c>
    </row>
    <row r="46" spans="1:9">
      <c r="A46" s="86" t="s">
        <v>109</v>
      </c>
      <c r="B46" s="78">
        <v>0</v>
      </c>
      <c r="C46" s="80">
        <f t="shared" si="1"/>
        <v>0</v>
      </c>
      <c r="D46" s="79">
        <v>21</v>
      </c>
      <c r="E46" s="80">
        <f t="shared" si="2"/>
        <v>0</v>
      </c>
      <c r="F46" s="79">
        <v>43</v>
      </c>
      <c r="G46" s="80">
        <f t="shared" si="3"/>
        <v>242.66365688487588</v>
      </c>
      <c r="H46" s="67">
        <f>LARGE((C46,E46,G46),1)</f>
        <v>242.66365688487588</v>
      </c>
      <c r="I46" s="66">
        <v>30</v>
      </c>
    </row>
    <row r="47" spans="1:9">
      <c r="A47" s="86" t="s">
        <v>113</v>
      </c>
      <c r="B47" s="78">
        <v>0</v>
      </c>
      <c r="C47" s="80">
        <f t="shared" si="1"/>
        <v>0</v>
      </c>
      <c r="D47" s="79">
        <v>22</v>
      </c>
      <c r="E47" s="80">
        <f t="shared" si="2"/>
        <v>0</v>
      </c>
      <c r="F47" s="79">
        <v>41.4</v>
      </c>
      <c r="G47" s="80">
        <f t="shared" si="3"/>
        <v>233.63431151241534</v>
      </c>
      <c r="H47" s="67">
        <f>LARGE((C47,E47,G47),1)</f>
        <v>233.63431151241534</v>
      </c>
      <c r="I47" s="66">
        <v>31</v>
      </c>
    </row>
    <row r="48" spans="1:9">
      <c r="A48" s="86" t="s">
        <v>115</v>
      </c>
      <c r="B48" s="78">
        <v>0</v>
      </c>
      <c r="C48" s="80">
        <f t="shared" si="1"/>
        <v>0</v>
      </c>
      <c r="D48" s="79">
        <v>23</v>
      </c>
      <c r="E48" s="80">
        <f t="shared" si="2"/>
        <v>0</v>
      </c>
      <c r="F48" s="79">
        <v>40.6</v>
      </c>
      <c r="G48" s="80">
        <f t="shared" si="3"/>
        <v>229.11963882618514</v>
      </c>
      <c r="H48" s="67">
        <f>LARGE((C48,E48,G48),1)</f>
        <v>229.11963882618514</v>
      </c>
      <c r="I48" s="66">
        <v>32</v>
      </c>
    </row>
    <row r="49" spans="1:9">
      <c r="A49" s="86" t="s">
        <v>90</v>
      </c>
      <c r="B49" s="78">
        <v>0</v>
      </c>
      <c r="C49" s="80">
        <f t="shared" si="1"/>
        <v>0</v>
      </c>
      <c r="D49" s="79">
        <v>24</v>
      </c>
      <c r="E49" s="80">
        <f t="shared" si="2"/>
        <v>0</v>
      </c>
      <c r="F49" s="79">
        <v>39.799999999999997</v>
      </c>
      <c r="G49" s="80">
        <f t="shared" si="3"/>
        <v>224.60496613995485</v>
      </c>
      <c r="H49" s="67">
        <f>LARGE((C49,E49,G49),1)</f>
        <v>224.60496613995485</v>
      </c>
      <c r="I49" s="66">
        <v>33</v>
      </c>
    </row>
    <row r="50" spans="1:9">
      <c r="A50" s="86" t="s">
        <v>159</v>
      </c>
      <c r="B50" s="78">
        <v>0</v>
      </c>
      <c r="C50" s="80">
        <f t="shared" si="1"/>
        <v>0</v>
      </c>
      <c r="D50" s="79">
        <v>25</v>
      </c>
      <c r="E50" s="80">
        <f t="shared" si="2"/>
        <v>0</v>
      </c>
      <c r="F50" s="79">
        <v>37</v>
      </c>
      <c r="G50" s="80">
        <f t="shared" si="3"/>
        <v>208.80361173814899</v>
      </c>
      <c r="H50" s="67">
        <f>LARGE((C50,E50,G50),1)</f>
        <v>208.80361173814899</v>
      </c>
      <c r="I50" s="66">
        <v>34</v>
      </c>
    </row>
    <row r="51" spans="1:9">
      <c r="A51" s="125" t="s">
        <v>105</v>
      </c>
      <c r="B51" s="78">
        <v>0</v>
      </c>
      <c r="C51" s="80">
        <f t="shared" ref="C51:C69" si="4">B51/B$15*1000*B$14</f>
        <v>0</v>
      </c>
      <c r="D51" s="79">
        <v>26</v>
      </c>
      <c r="E51" s="80">
        <f t="shared" ref="E51:E69" si="5">D51/D$15*1000*D$14</f>
        <v>0</v>
      </c>
      <c r="F51" s="79">
        <v>36.6</v>
      </c>
      <c r="G51" s="80">
        <f t="shared" ref="G51:G69" si="6">F51/F$15*1000*F$14</f>
        <v>206.54627539503386</v>
      </c>
      <c r="H51" s="67">
        <f>LARGE((C51,E51,G51),1)</f>
        <v>206.54627539503386</v>
      </c>
      <c r="I51" s="66">
        <v>35</v>
      </c>
    </row>
    <row r="52" spans="1:9">
      <c r="A52" s="125" t="s">
        <v>160</v>
      </c>
      <c r="B52" s="78">
        <v>0</v>
      </c>
      <c r="C52" s="80">
        <f t="shared" si="4"/>
        <v>0</v>
      </c>
      <c r="D52" s="79">
        <v>26</v>
      </c>
      <c r="E52" s="80">
        <f t="shared" si="5"/>
        <v>0</v>
      </c>
      <c r="F52" s="79">
        <v>36.200000000000003</v>
      </c>
      <c r="G52" s="80">
        <f t="shared" si="6"/>
        <v>204.28893905191879</v>
      </c>
      <c r="H52" s="67">
        <f>LARGE((C52,E52,G52),1)</f>
        <v>204.28893905191879</v>
      </c>
      <c r="I52" s="66">
        <v>36</v>
      </c>
    </row>
    <row r="53" spans="1:9">
      <c r="A53" s="125" t="s">
        <v>141</v>
      </c>
      <c r="B53" s="78">
        <v>0</v>
      </c>
      <c r="C53" s="80">
        <f t="shared" si="4"/>
        <v>0</v>
      </c>
      <c r="D53" s="79">
        <v>27</v>
      </c>
      <c r="E53" s="80">
        <f t="shared" si="5"/>
        <v>0</v>
      </c>
      <c r="F53" s="79">
        <v>35.6</v>
      </c>
      <c r="G53" s="80">
        <f t="shared" si="6"/>
        <v>200.90293453724607</v>
      </c>
      <c r="H53" s="67">
        <f>LARGE((C53,E53,G53),1)</f>
        <v>200.90293453724607</v>
      </c>
      <c r="I53" s="66">
        <v>37</v>
      </c>
    </row>
    <row r="54" spans="1:9">
      <c r="A54" s="125" t="s">
        <v>161</v>
      </c>
      <c r="B54" s="78">
        <v>0</v>
      </c>
      <c r="C54" s="80">
        <f t="shared" si="4"/>
        <v>0</v>
      </c>
      <c r="D54" s="79">
        <v>28</v>
      </c>
      <c r="E54" s="80">
        <f t="shared" si="5"/>
        <v>0</v>
      </c>
      <c r="F54" s="79">
        <v>35.200000000000003</v>
      </c>
      <c r="G54" s="80">
        <f t="shared" si="6"/>
        <v>198.64559819413097</v>
      </c>
      <c r="H54" s="67">
        <f>LARGE((C54,E54,G54),1)</f>
        <v>198.64559819413097</v>
      </c>
      <c r="I54" s="66">
        <v>38</v>
      </c>
    </row>
    <row r="55" spans="1:9">
      <c r="A55" s="125" t="s">
        <v>95</v>
      </c>
      <c r="B55" s="78">
        <v>0</v>
      </c>
      <c r="C55" s="80">
        <f t="shared" si="4"/>
        <v>0</v>
      </c>
      <c r="D55" s="79">
        <v>29</v>
      </c>
      <c r="E55" s="80">
        <f t="shared" si="5"/>
        <v>0</v>
      </c>
      <c r="F55" s="79">
        <v>34</v>
      </c>
      <c r="G55" s="80">
        <f t="shared" si="6"/>
        <v>191.87358916478556</v>
      </c>
      <c r="H55" s="67">
        <f>LARGE((C55,E55,G55),1)</f>
        <v>191.87358916478556</v>
      </c>
      <c r="I55" s="66">
        <v>39</v>
      </c>
    </row>
    <row r="56" spans="1:9">
      <c r="A56" s="125" t="s">
        <v>103</v>
      </c>
      <c r="B56" s="78">
        <v>0</v>
      </c>
      <c r="C56" s="80">
        <f t="shared" si="4"/>
        <v>0</v>
      </c>
      <c r="D56" s="79">
        <v>30</v>
      </c>
      <c r="E56" s="80">
        <f t="shared" si="5"/>
        <v>0</v>
      </c>
      <c r="F56" s="79">
        <v>33</v>
      </c>
      <c r="G56" s="80">
        <f t="shared" si="6"/>
        <v>186.23024830699774</v>
      </c>
      <c r="H56" s="67">
        <f>LARGE((C56,E56,G56),1)</f>
        <v>186.23024830699774</v>
      </c>
      <c r="I56" s="66">
        <v>40</v>
      </c>
    </row>
    <row r="57" spans="1:9">
      <c r="A57" s="125" t="s">
        <v>110</v>
      </c>
      <c r="B57" s="78">
        <v>0</v>
      </c>
      <c r="C57" s="80">
        <f t="shared" si="4"/>
        <v>0</v>
      </c>
      <c r="D57" s="79">
        <v>31</v>
      </c>
      <c r="E57" s="80">
        <f t="shared" si="5"/>
        <v>0</v>
      </c>
      <c r="F57" s="79">
        <v>32.799999999999997</v>
      </c>
      <c r="G57" s="80">
        <f t="shared" si="6"/>
        <v>185.10158013544017</v>
      </c>
      <c r="H57" s="67">
        <f>LARGE((C57,E57,G57),1)</f>
        <v>185.10158013544017</v>
      </c>
      <c r="I57" s="66">
        <v>41</v>
      </c>
    </row>
    <row r="58" spans="1:9">
      <c r="A58" s="125" t="s">
        <v>163</v>
      </c>
      <c r="B58" s="78">
        <v>0</v>
      </c>
      <c r="C58" s="80">
        <f t="shared" si="4"/>
        <v>0</v>
      </c>
      <c r="D58" s="79">
        <v>32</v>
      </c>
      <c r="E58" s="80">
        <f t="shared" si="5"/>
        <v>0</v>
      </c>
      <c r="F58" s="79">
        <v>31.6</v>
      </c>
      <c r="G58" s="80">
        <f t="shared" si="6"/>
        <v>178.32957110609482</v>
      </c>
      <c r="H58" s="67">
        <f>LARGE((C58,E58,G58),1)</f>
        <v>178.32957110609482</v>
      </c>
      <c r="I58" s="66">
        <v>42</v>
      </c>
    </row>
    <row r="59" spans="1:9">
      <c r="A59" s="125" t="s">
        <v>108</v>
      </c>
      <c r="B59" s="78">
        <v>0</v>
      </c>
      <c r="C59" s="80">
        <f t="shared" si="4"/>
        <v>0</v>
      </c>
      <c r="D59" s="79">
        <v>33</v>
      </c>
      <c r="E59" s="80">
        <f t="shared" si="5"/>
        <v>0</v>
      </c>
      <c r="F59" s="79">
        <v>31.2</v>
      </c>
      <c r="G59" s="80">
        <f t="shared" si="6"/>
        <v>176.07223476297969</v>
      </c>
      <c r="H59" s="67">
        <f>LARGE((C59,E59,G59),1)</f>
        <v>176.07223476297969</v>
      </c>
      <c r="I59" s="66">
        <v>43</v>
      </c>
    </row>
    <row r="60" spans="1:9">
      <c r="A60" s="125" t="s">
        <v>96</v>
      </c>
      <c r="B60" s="78">
        <v>0</v>
      </c>
      <c r="C60" s="80">
        <f t="shared" si="4"/>
        <v>0</v>
      </c>
      <c r="D60" s="79">
        <v>34</v>
      </c>
      <c r="E60" s="80">
        <f t="shared" si="5"/>
        <v>0</v>
      </c>
      <c r="F60" s="79">
        <v>30.4</v>
      </c>
      <c r="G60" s="80">
        <f t="shared" si="6"/>
        <v>171.55756207674943</v>
      </c>
      <c r="H60" s="67">
        <f>LARGE((C60,E60,G60),1)</f>
        <v>171.55756207674943</v>
      </c>
      <c r="I60" s="66">
        <v>44</v>
      </c>
    </row>
    <row r="61" spans="1:9">
      <c r="A61" s="125" t="s">
        <v>114</v>
      </c>
      <c r="B61" s="78">
        <v>0</v>
      </c>
      <c r="C61" s="80">
        <f t="shared" si="4"/>
        <v>0</v>
      </c>
      <c r="D61" s="79">
        <v>35</v>
      </c>
      <c r="E61" s="80">
        <f t="shared" si="5"/>
        <v>0</v>
      </c>
      <c r="F61" s="79">
        <v>29</v>
      </c>
      <c r="G61" s="80">
        <f t="shared" si="6"/>
        <v>163.65688487584652</v>
      </c>
      <c r="H61" s="67">
        <f>LARGE((C61,E61,G61),1)</f>
        <v>163.65688487584652</v>
      </c>
      <c r="I61" s="66">
        <v>45</v>
      </c>
    </row>
    <row r="62" spans="1:9">
      <c r="A62" s="125" t="s">
        <v>104</v>
      </c>
      <c r="B62" s="78">
        <v>0</v>
      </c>
      <c r="C62" s="80">
        <f t="shared" si="4"/>
        <v>0</v>
      </c>
      <c r="D62" s="79">
        <v>36</v>
      </c>
      <c r="E62" s="80">
        <f t="shared" si="5"/>
        <v>0</v>
      </c>
      <c r="F62" s="79">
        <v>28.6</v>
      </c>
      <c r="G62" s="80">
        <f t="shared" si="6"/>
        <v>161.39954853273139</v>
      </c>
      <c r="H62" s="67">
        <f>LARGE((C62,E62,G62),1)</f>
        <v>161.39954853273139</v>
      </c>
      <c r="I62" s="66">
        <v>46</v>
      </c>
    </row>
    <row r="63" spans="1:9">
      <c r="A63" s="125" t="s">
        <v>143</v>
      </c>
      <c r="B63" s="78">
        <v>0</v>
      </c>
      <c r="C63" s="80">
        <f t="shared" si="4"/>
        <v>0</v>
      </c>
      <c r="D63" s="79">
        <v>37</v>
      </c>
      <c r="E63" s="80">
        <f t="shared" si="5"/>
        <v>0</v>
      </c>
      <c r="F63" s="79">
        <v>27.8</v>
      </c>
      <c r="G63" s="80">
        <f t="shared" si="6"/>
        <v>156.88487584650116</v>
      </c>
      <c r="H63" s="67">
        <f>LARGE((C63,E63,G63),1)</f>
        <v>156.88487584650116</v>
      </c>
      <c r="I63" s="66">
        <v>47</v>
      </c>
    </row>
    <row r="64" spans="1:9">
      <c r="A64" s="125" t="s">
        <v>164</v>
      </c>
      <c r="B64" s="78">
        <v>0</v>
      </c>
      <c r="C64" s="80">
        <f t="shared" si="4"/>
        <v>0</v>
      </c>
      <c r="D64" s="79">
        <v>38</v>
      </c>
      <c r="E64" s="80">
        <f t="shared" si="5"/>
        <v>0</v>
      </c>
      <c r="F64" s="79">
        <v>25.2</v>
      </c>
      <c r="G64" s="80">
        <f t="shared" si="6"/>
        <v>142.21218961625283</v>
      </c>
      <c r="H64" s="67">
        <f>LARGE((C64,E64,G64),1)</f>
        <v>142.21218961625283</v>
      </c>
      <c r="I64" s="66">
        <v>48</v>
      </c>
    </row>
    <row r="65" spans="1:9">
      <c r="A65" s="125" t="s">
        <v>118</v>
      </c>
      <c r="B65" s="78">
        <v>0</v>
      </c>
      <c r="C65" s="80">
        <f t="shared" si="4"/>
        <v>0</v>
      </c>
      <c r="D65" s="79">
        <v>39</v>
      </c>
      <c r="E65" s="80">
        <f t="shared" si="5"/>
        <v>0</v>
      </c>
      <c r="F65" s="79">
        <v>24.6</v>
      </c>
      <c r="G65" s="80">
        <f t="shared" si="6"/>
        <v>138.82618510158017</v>
      </c>
      <c r="H65" s="67">
        <f>LARGE((C65,E65,G65),1)</f>
        <v>138.82618510158017</v>
      </c>
      <c r="I65" s="66">
        <v>49</v>
      </c>
    </row>
    <row r="66" spans="1:9">
      <c r="A66" s="125" t="s">
        <v>98</v>
      </c>
      <c r="B66" s="78">
        <v>0</v>
      </c>
      <c r="C66" s="80">
        <f t="shared" si="4"/>
        <v>0</v>
      </c>
      <c r="D66" s="79">
        <v>40</v>
      </c>
      <c r="E66" s="80">
        <f t="shared" si="5"/>
        <v>0</v>
      </c>
      <c r="F66" s="79">
        <v>21.8</v>
      </c>
      <c r="G66" s="80">
        <f t="shared" si="6"/>
        <v>123.02483069977428</v>
      </c>
      <c r="H66" s="67">
        <f>LARGE((C66,E66,G66),1)</f>
        <v>123.02483069977428</v>
      </c>
      <c r="I66" s="66">
        <v>50</v>
      </c>
    </row>
    <row r="67" spans="1:9">
      <c r="A67" s="125" t="s">
        <v>166</v>
      </c>
      <c r="B67" s="78">
        <v>0</v>
      </c>
      <c r="C67" s="80">
        <f t="shared" si="4"/>
        <v>0</v>
      </c>
      <c r="D67" s="79">
        <v>41</v>
      </c>
      <c r="E67" s="80">
        <f t="shared" si="5"/>
        <v>0</v>
      </c>
      <c r="F67" s="79">
        <v>19.600000000000001</v>
      </c>
      <c r="G67" s="80">
        <f t="shared" si="6"/>
        <v>110.60948081264111</v>
      </c>
      <c r="H67" s="67">
        <f>LARGE((C67,E67,G67),1)</f>
        <v>110.60948081264111</v>
      </c>
      <c r="I67" s="66">
        <v>51</v>
      </c>
    </row>
    <row r="68" spans="1:9">
      <c r="A68" s="125" t="s">
        <v>146</v>
      </c>
      <c r="B68" s="78">
        <v>0</v>
      </c>
      <c r="C68" s="80">
        <f t="shared" si="4"/>
        <v>0</v>
      </c>
      <c r="D68" s="79">
        <v>42</v>
      </c>
      <c r="E68" s="80">
        <f t="shared" si="5"/>
        <v>0</v>
      </c>
      <c r="F68" s="79">
        <v>18.2</v>
      </c>
      <c r="G68" s="80">
        <f t="shared" si="6"/>
        <v>102.70880361173815</v>
      </c>
      <c r="H68" s="67">
        <f>LARGE((C68,E68,G68),1)</f>
        <v>102.70880361173815</v>
      </c>
      <c r="I68" s="66">
        <v>52</v>
      </c>
    </row>
    <row r="69" spans="1:9">
      <c r="A69" s="125" t="s">
        <v>167</v>
      </c>
      <c r="B69" s="96">
        <v>0</v>
      </c>
      <c r="C69" s="97">
        <f t="shared" si="4"/>
        <v>0</v>
      </c>
      <c r="D69" s="98">
        <v>43</v>
      </c>
      <c r="E69" s="97">
        <f t="shared" si="5"/>
        <v>0</v>
      </c>
      <c r="F69" s="98">
        <v>14.6</v>
      </c>
      <c r="G69" s="97">
        <f t="shared" si="6"/>
        <v>82.39277652370204</v>
      </c>
      <c r="H69" s="99">
        <f>LARGE((C69,E69,G69),1)</f>
        <v>82.39277652370204</v>
      </c>
      <c r="I69" s="66">
        <v>53</v>
      </c>
    </row>
  </sheetData>
  <mergeCells count="5">
    <mergeCell ref="A1:A7"/>
    <mergeCell ref="B2:F2"/>
    <mergeCell ref="B4:F4"/>
    <mergeCell ref="B6:C6"/>
    <mergeCell ref="B10:C10"/>
  </mergeCells>
  <conditionalFormatting sqref="A30">
    <cfRule type="duplicateValues" dxfId="546" priority="517"/>
  </conditionalFormatting>
  <conditionalFormatting sqref="A17">
    <cfRule type="duplicateValues" dxfId="545" priority="505"/>
  </conditionalFormatting>
  <conditionalFormatting sqref="A20">
    <cfRule type="duplicateValues" dxfId="544" priority="500"/>
  </conditionalFormatting>
  <conditionalFormatting sqref="A22">
    <cfRule type="duplicateValues" dxfId="543" priority="498"/>
  </conditionalFormatting>
  <conditionalFormatting sqref="A23">
    <cfRule type="duplicateValues" dxfId="542" priority="497"/>
  </conditionalFormatting>
  <conditionalFormatting sqref="A21">
    <cfRule type="duplicateValues" dxfId="541" priority="496"/>
  </conditionalFormatting>
  <conditionalFormatting sqref="A24">
    <cfRule type="duplicateValues" dxfId="540" priority="495"/>
  </conditionalFormatting>
  <conditionalFormatting sqref="A25">
    <cfRule type="duplicateValues" dxfId="539" priority="494"/>
  </conditionalFormatting>
  <conditionalFormatting sqref="A26">
    <cfRule type="duplicateValues" dxfId="538" priority="493"/>
  </conditionalFormatting>
  <conditionalFormatting sqref="A27">
    <cfRule type="duplicateValues" dxfId="537" priority="492"/>
  </conditionalFormatting>
  <conditionalFormatting sqref="A28">
    <cfRule type="duplicateValues" dxfId="536" priority="491"/>
  </conditionalFormatting>
  <conditionalFormatting sqref="A29">
    <cfRule type="duplicateValues" dxfId="535" priority="490"/>
  </conditionalFormatting>
  <conditionalFormatting sqref="A31">
    <cfRule type="duplicateValues" dxfId="534" priority="489"/>
  </conditionalFormatting>
  <conditionalFormatting sqref="A32">
    <cfRule type="duplicateValues" dxfId="533" priority="488"/>
  </conditionalFormatting>
  <conditionalFormatting sqref="A33">
    <cfRule type="duplicateValues" dxfId="532" priority="487"/>
  </conditionalFormatting>
  <conditionalFormatting sqref="A34">
    <cfRule type="duplicateValues" dxfId="531" priority="486"/>
  </conditionalFormatting>
  <conditionalFormatting sqref="A35">
    <cfRule type="duplicateValues" dxfId="530" priority="485"/>
  </conditionalFormatting>
  <conditionalFormatting sqref="A36">
    <cfRule type="duplicateValues" dxfId="529" priority="484"/>
  </conditionalFormatting>
  <conditionalFormatting sqref="A37">
    <cfRule type="duplicateValues" dxfId="528" priority="483"/>
  </conditionalFormatting>
  <conditionalFormatting sqref="A38">
    <cfRule type="duplicateValues" dxfId="527" priority="482"/>
  </conditionalFormatting>
  <conditionalFormatting sqref="A39">
    <cfRule type="duplicateValues" dxfId="526" priority="481"/>
  </conditionalFormatting>
  <conditionalFormatting sqref="A40">
    <cfRule type="duplicateValues" dxfId="525" priority="480"/>
  </conditionalFormatting>
  <conditionalFormatting sqref="A41">
    <cfRule type="duplicateValues" dxfId="524" priority="479"/>
  </conditionalFormatting>
  <conditionalFormatting sqref="A42">
    <cfRule type="duplicateValues" dxfId="523" priority="478"/>
  </conditionalFormatting>
  <conditionalFormatting sqref="A43">
    <cfRule type="duplicateValues" dxfId="522" priority="477"/>
  </conditionalFormatting>
  <conditionalFormatting sqref="A44">
    <cfRule type="duplicateValues" dxfId="521" priority="476"/>
  </conditionalFormatting>
  <conditionalFormatting sqref="A45">
    <cfRule type="duplicateValues" dxfId="520" priority="475"/>
  </conditionalFormatting>
  <conditionalFormatting sqref="A47">
    <cfRule type="duplicateValues" dxfId="519" priority="473"/>
  </conditionalFormatting>
  <conditionalFormatting sqref="A49">
    <cfRule type="duplicateValues" dxfId="518" priority="472"/>
  </conditionalFormatting>
  <conditionalFormatting sqref="A52">
    <cfRule type="duplicateValues" dxfId="517" priority="469"/>
  </conditionalFormatting>
  <conditionalFormatting sqref="A53">
    <cfRule type="duplicateValues" dxfId="516" priority="468"/>
  </conditionalFormatting>
  <conditionalFormatting sqref="A54">
    <cfRule type="duplicateValues" dxfId="515" priority="467"/>
  </conditionalFormatting>
  <conditionalFormatting sqref="A55">
    <cfRule type="duplicateValues" dxfId="514" priority="466"/>
  </conditionalFormatting>
  <conditionalFormatting sqref="A56">
    <cfRule type="duplicateValues" dxfId="513" priority="465"/>
  </conditionalFormatting>
  <conditionalFormatting sqref="A57">
    <cfRule type="duplicateValues" dxfId="512" priority="464"/>
  </conditionalFormatting>
  <conditionalFormatting sqref="A58">
    <cfRule type="duplicateValues" dxfId="511" priority="463"/>
  </conditionalFormatting>
  <conditionalFormatting sqref="A59">
    <cfRule type="duplicateValues" dxfId="510" priority="462"/>
  </conditionalFormatting>
  <conditionalFormatting sqref="A60">
    <cfRule type="duplicateValues" dxfId="509" priority="461"/>
  </conditionalFormatting>
  <conditionalFormatting sqref="A61">
    <cfRule type="duplicateValues" dxfId="508" priority="460"/>
  </conditionalFormatting>
  <conditionalFormatting sqref="A62">
    <cfRule type="duplicateValues" dxfId="507" priority="459"/>
  </conditionalFormatting>
  <conditionalFormatting sqref="A63">
    <cfRule type="duplicateValues" dxfId="506" priority="458"/>
  </conditionalFormatting>
  <conditionalFormatting sqref="A64">
    <cfRule type="duplicateValues" dxfId="505" priority="457"/>
  </conditionalFormatting>
  <conditionalFormatting sqref="A65">
    <cfRule type="duplicateValues" dxfId="504" priority="456"/>
  </conditionalFormatting>
  <conditionalFormatting sqref="A65 A28:A30 A44:A48 A67:A69">
    <cfRule type="duplicateValues" dxfId="503" priority="518"/>
  </conditionalFormatting>
  <conditionalFormatting sqref="A33">
    <cfRule type="duplicateValues" dxfId="502" priority="453"/>
  </conditionalFormatting>
  <conditionalFormatting sqref="A20">
    <cfRule type="duplicateValues" dxfId="501" priority="452"/>
  </conditionalFormatting>
  <conditionalFormatting sqref="A21">
    <cfRule type="duplicateValues" dxfId="500" priority="450"/>
  </conditionalFormatting>
  <conditionalFormatting sqref="A21">
    <cfRule type="duplicateValues" dxfId="499" priority="451"/>
  </conditionalFormatting>
  <conditionalFormatting sqref="A22">
    <cfRule type="duplicateValues" dxfId="498" priority="449"/>
  </conditionalFormatting>
  <conditionalFormatting sqref="A23">
    <cfRule type="duplicateValues" dxfId="497" priority="448"/>
  </conditionalFormatting>
  <conditionalFormatting sqref="A25">
    <cfRule type="duplicateValues" dxfId="496" priority="447"/>
  </conditionalFormatting>
  <conditionalFormatting sqref="A26">
    <cfRule type="duplicateValues" dxfId="495" priority="446"/>
  </conditionalFormatting>
  <conditionalFormatting sqref="A24">
    <cfRule type="duplicateValues" dxfId="494" priority="445"/>
  </conditionalFormatting>
  <conditionalFormatting sqref="A27">
    <cfRule type="duplicateValues" dxfId="493" priority="444"/>
  </conditionalFormatting>
  <conditionalFormatting sqref="A28">
    <cfRule type="duplicateValues" dxfId="492" priority="443"/>
  </conditionalFormatting>
  <conditionalFormatting sqref="A29">
    <cfRule type="duplicateValues" dxfId="491" priority="442"/>
  </conditionalFormatting>
  <conditionalFormatting sqref="A30">
    <cfRule type="duplicateValues" dxfId="490" priority="441"/>
  </conditionalFormatting>
  <conditionalFormatting sqref="A31">
    <cfRule type="duplicateValues" dxfId="489" priority="440"/>
  </conditionalFormatting>
  <conditionalFormatting sqref="A32">
    <cfRule type="duplicateValues" dxfId="488" priority="439"/>
  </conditionalFormatting>
  <conditionalFormatting sqref="A34">
    <cfRule type="duplicateValues" dxfId="487" priority="438"/>
  </conditionalFormatting>
  <conditionalFormatting sqref="A35">
    <cfRule type="duplicateValues" dxfId="486" priority="437"/>
  </conditionalFormatting>
  <conditionalFormatting sqref="A36">
    <cfRule type="duplicateValues" dxfId="485" priority="436"/>
  </conditionalFormatting>
  <conditionalFormatting sqref="A37">
    <cfRule type="duplicateValues" dxfId="484" priority="435"/>
  </conditionalFormatting>
  <conditionalFormatting sqref="A38">
    <cfRule type="duplicateValues" dxfId="483" priority="434"/>
  </conditionalFormatting>
  <conditionalFormatting sqref="A39">
    <cfRule type="duplicateValues" dxfId="482" priority="433"/>
  </conditionalFormatting>
  <conditionalFormatting sqref="A40">
    <cfRule type="duplicateValues" dxfId="481" priority="432"/>
  </conditionalFormatting>
  <conditionalFormatting sqref="A41">
    <cfRule type="duplicateValues" dxfId="480" priority="431"/>
  </conditionalFormatting>
  <conditionalFormatting sqref="A42">
    <cfRule type="duplicateValues" dxfId="479" priority="430"/>
  </conditionalFormatting>
  <conditionalFormatting sqref="A43">
    <cfRule type="duplicateValues" dxfId="478" priority="429"/>
  </conditionalFormatting>
  <conditionalFormatting sqref="A44">
    <cfRule type="duplicateValues" dxfId="477" priority="428"/>
  </conditionalFormatting>
  <conditionalFormatting sqref="A45">
    <cfRule type="duplicateValues" dxfId="476" priority="427"/>
  </conditionalFormatting>
  <conditionalFormatting sqref="A46">
    <cfRule type="duplicateValues" dxfId="475" priority="426"/>
  </conditionalFormatting>
  <conditionalFormatting sqref="A47">
    <cfRule type="duplicateValues" dxfId="474" priority="425"/>
  </conditionalFormatting>
  <conditionalFormatting sqref="A48">
    <cfRule type="duplicateValues" dxfId="473" priority="424"/>
  </conditionalFormatting>
  <conditionalFormatting sqref="A52">
    <cfRule type="duplicateValues" dxfId="472" priority="422"/>
  </conditionalFormatting>
  <conditionalFormatting sqref="A53">
    <cfRule type="duplicateValues" dxfId="471" priority="421"/>
  </conditionalFormatting>
  <conditionalFormatting sqref="A54">
    <cfRule type="duplicateValues" dxfId="470" priority="420"/>
  </conditionalFormatting>
  <conditionalFormatting sqref="A55">
    <cfRule type="duplicateValues" dxfId="469" priority="419"/>
  </conditionalFormatting>
  <conditionalFormatting sqref="A56">
    <cfRule type="duplicateValues" dxfId="468" priority="418"/>
  </conditionalFormatting>
  <conditionalFormatting sqref="A57">
    <cfRule type="duplicateValues" dxfId="467" priority="417"/>
  </conditionalFormatting>
  <conditionalFormatting sqref="A58">
    <cfRule type="duplicateValues" dxfId="466" priority="416"/>
  </conditionalFormatting>
  <conditionalFormatting sqref="A59">
    <cfRule type="duplicateValues" dxfId="465" priority="415"/>
  </conditionalFormatting>
  <conditionalFormatting sqref="A60">
    <cfRule type="duplicateValues" dxfId="464" priority="414"/>
  </conditionalFormatting>
  <conditionalFormatting sqref="A61">
    <cfRule type="duplicateValues" dxfId="463" priority="413"/>
  </conditionalFormatting>
  <conditionalFormatting sqref="A62">
    <cfRule type="duplicateValues" dxfId="462" priority="412"/>
  </conditionalFormatting>
  <conditionalFormatting sqref="A63">
    <cfRule type="duplicateValues" dxfId="461" priority="411"/>
  </conditionalFormatting>
  <conditionalFormatting sqref="A64">
    <cfRule type="duplicateValues" dxfId="460" priority="410"/>
  </conditionalFormatting>
  <conditionalFormatting sqref="A65">
    <cfRule type="duplicateValues" dxfId="459" priority="409"/>
  </conditionalFormatting>
  <conditionalFormatting sqref="A67">
    <cfRule type="duplicateValues" dxfId="458" priority="407"/>
  </conditionalFormatting>
  <conditionalFormatting sqref="A68">
    <cfRule type="duplicateValues" dxfId="457" priority="406"/>
  </conditionalFormatting>
  <conditionalFormatting sqref="A18">
    <cfRule type="duplicateValues" dxfId="456" priority="404"/>
  </conditionalFormatting>
  <conditionalFormatting sqref="A19">
    <cfRule type="duplicateValues" dxfId="455" priority="403"/>
  </conditionalFormatting>
  <conditionalFormatting sqref="A19">
    <cfRule type="duplicateValues" dxfId="454" priority="401"/>
  </conditionalFormatting>
  <conditionalFormatting sqref="A19">
    <cfRule type="duplicateValues" dxfId="453" priority="402"/>
  </conditionalFormatting>
  <conditionalFormatting sqref="A29">
    <cfRule type="duplicateValues" dxfId="452" priority="400"/>
  </conditionalFormatting>
  <conditionalFormatting sqref="A22">
    <cfRule type="duplicateValues" dxfId="451" priority="399"/>
  </conditionalFormatting>
  <conditionalFormatting sqref="A23">
    <cfRule type="duplicateValues" dxfId="450" priority="398"/>
  </conditionalFormatting>
  <conditionalFormatting sqref="A24">
    <cfRule type="duplicateValues" dxfId="449" priority="397"/>
  </conditionalFormatting>
  <conditionalFormatting sqref="A25">
    <cfRule type="duplicateValues" dxfId="448" priority="396"/>
  </conditionalFormatting>
  <conditionalFormatting sqref="A26">
    <cfRule type="duplicateValues" dxfId="447" priority="395"/>
  </conditionalFormatting>
  <conditionalFormatting sqref="A27">
    <cfRule type="duplicateValues" dxfId="446" priority="394"/>
  </conditionalFormatting>
  <conditionalFormatting sqref="A28">
    <cfRule type="duplicateValues" dxfId="445" priority="393"/>
  </conditionalFormatting>
  <conditionalFormatting sqref="A30">
    <cfRule type="duplicateValues" dxfId="444" priority="392"/>
  </conditionalFormatting>
  <conditionalFormatting sqref="A31">
    <cfRule type="duplicateValues" dxfId="443" priority="391"/>
  </conditionalFormatting>
  <conditionalFormatting sqref="A32">
    <cfRule type="duplicateValues" dxfId="442" priority="390"/>
  </conditionalFormatting>
  <conditionalFormatting sqref="A33">
    <cfRule type="duplicateValues" dxfId="441" priority="389"/>
  </conditionalFormatting>
  <conditionalFormatting sqref="A34">
    <cfRule type="duplicateValues" dxfId="440" priority="388"/>
  </conditionalFormatting>
  <conditionalFormatting sqref="A35">
    <cfRule type="duplicateValues" dxfId="439" priority="387"/>
  </conditionalFormatting>
  <conditionalFormatting sqref="A36">
    <cfRule type="duplicateValues" dxfId="438" priority="386"/>
  </conditionalFormatting>
  <conditionalFormatting sqref="A37">
    <cfRule type="duplicateValues" dxfId="437" priority="385"/>
  </conditionalFormatting>
  <conditionalFormatting sqref="A38">
    <cfRule type="duplicateValues" dxfId="436" priority="384"/>
  </conditionalFormatting>
  <conditionalFormatting sqref="A39">
    <cfRule type="duplicateValues" dxfId="435" priority="383"/>
  </conditionalFormatting>
  <conditionalFormatting sqref="A40">
    <cfRule type="duplicateValues" dxfId="434" priority="382"/>
  </conditionalFormatting>
  <conditionalFormatting sqref="A41">
    <cfRule type="duplicateValues" dxfId="433" priority="381"/>
  </conditionalFormatting>
  <conditionalFormatting sqref="A42">
    <cfRule type="duplicateValues" dxfId="432" priority="380"/>
  </conditionalFormatting>
  <conditionalFormatting sqref="A43">
    <cfRule type="duplicateValues" dxfId="431" priority="379"/>
  </conditionalFormatting>
  <conditionalFormatting sqref="A44">
    <cfRule type="duplicateValues" dxfId="430" priority="378"/>
  </conditionalFormatting>
  <conditionalFormatting sqref="A46">
    <cfRule type="duplicateValues" dxfId="429" priority="377"/>
  </conditionalFormatting>
  <conditionalFormatting sqref="A48">
    <cfRule type="duplicateValues" dxfId="428" priority="376"/>
  </conditionalFormatting>
  <conditionalFormatting sqref="A49">
    <cfRule type="duplicateValues" dxfId="427" priority="375"/>
  </conditionalFormatting>
  <conditionalFormatting sqref="A52">
    <cfRule type="duplicateValues" dxfId="426" priority="372"/>
  </conditionalFormatting>
  <conditionalFormatting sqref="A53">
    <cfRule type="duplicateValues" dxfId="425" priority="371"/>
  </conditionalFormatting>
  <conditionalFormatting sqref="A54">
    <cfRule type="duplicateValues" dxfId="424" priority="370"/>
  </conditionalFormatting>
  <conditionalFormatting sqref="A55">
    <cfRule type="duplicateValues" dxfId="423" priority="369"/>
  </conditionalFormatting>
  <conditionalFormatting sqref="A56">
    <cfRule type="duplicateValues" dxfId="422" priority="368"/>
  </conditionalFormatting>
  <conditionalFormatting sqref="A57">
    <cfRule type="duplicateValues" dxfId="421" priority="367"/>
  </conditionalFormatting>
  <conditionalFormatting sqref="A58">
    <cfRule type="duplicateValues" dxfId="420" priority="366"/>
  </conditionalFormatting>
  <conditionalFormatting sqref="A59">
    <cfRule type="duplicateValues" dxfId="419" priority="365"/>
  </conditionalFormatting>
  <conditionalFormatting sqref="A60">
    <cfRule type="duplicateValues" dxfId="418" priority="364"/>
  </conditionalFormatting>
  <conditionalFormatting sqref="A61">
    <cfRule type="duplicateValues" dxfId="417" priority="363"/>
  </conditionalFormatting>
  <conditionalFormatting sqref="A62">
    <cfRule type="duplicateValues" dxfId="416" priority="362"/>
  </conditionalFormatting>
  <conditionalFormatting sqref="A63">
    <cfRule type="duplicateValues" dxfId="415" priority="361"/>
  </conditionalFormatting>
  <conditionalFormatting sqref="A64">
    <cfRule type="duplicateValues" dxfId="414" priority="360"/>
  </conditionalFormatting>
  <conditionalFormatting sqref="A65">
    <cfRule type="duplicateValues" dxfId="413" priority="359"/>
  </conditionalFormatting>
  <conditionalFormatting sqref="A32">
    <cfRule type="duplicateValues" dxfId="412" priority="357"/>
  </conditionalFormatting>
  <conditionalFormatting sqref="A22">
    <cfRule type="duplicateValues" dxfId="411" priority="356"/>
  </conditionalFormatting>
  <conditionalFormatting sqref="A24">
    <cfRule type="duplicateValues" dxfId="410" priority="355"/>
  </conditionalFormatting>
  <conditionalFormatting sqref="A25">
    <cfRule type="duplicateValues" dxfId="409" priority="354"/>
  </conditionalFormatting>
  <conditionalFormatting sqref="A23">
    <cfRule type="duplicateValues" dxfId="408" priority="353"/>
  </conditionalFormatting>
  <conditionalFormatting sqref="A26">
    <cfRule type="duplicateValues" dxfId="407" priority="352"/>
  </conditionalFormatting>
  <conditionalFormatting sqref="A27">
    <cfRule type="duplicateValues" dxfId="406" priority="351"/>
  </conditionalFormatting>
  <conditionalFormatting sqref="A28">
    <cfRule type="duplicateValues" dxfId="405" priority="350"/>
  </conditionalFormatting>
  <conditionalFormatting sqref="A29">
    <cfRule type="duplicateValues" dxfId="404" priority="349"/>
  </conditionalFormatting>
  <conditionalFormatting sqref="A30">
    <cfRule type="duplicateValues" dxfId="403" priority="348"/>
  </conditionalFormatting>
  <conditionalFormatting sqref="A31">
    <cfRule type="duplicateValues" dxfId="402" priority="347"/>
  </conditionalFormatting>
  <conditionalFormatting sqref="A33">
    <cfRule type="duplicateValues" dxfId="401" priority="346"/>
  </conditionalFormatting>
  <conditionalFormatting sqref="A34">
    <cfRule type="duplicateValues" dxfId="400" priority="345"/>
  </conditionalFormatting>
  <conditionalFormatting sqref="A35">
    <cfRule type="duplicateValues" dxfId="399" priority="344"/>
  </conditionalFormatting>
  <conditionalFormatting sqref="A36">
    <cfRule type="duplicateValues" dxfId="398" priority="343"/>
  </conditionalFormatting>
  <conditionalFormatting sqref="A37">
    <cfRule type="duplicateValues" dxfId="397" priority="342"/>
  </conditionalFormatting>
  <conditionalFormatting sqref="A38">
    <cfRule type="duplicateValues" dxfId="396" priority="341"/>
  </conditionalFormatting>
  <conditionalFormatting sqref="A39">
    <cfRule type="duplicateValues" dxfId="395" priority="340"/>
  </conditionalFormatting>
  <conditionalFormatting sqref="A40">
    <cfRule type="duplicateValues" dxfId="394" priority="339"/>
  </conditionalFormatting>
  <conditionalFormatting sqref="A41">
    <cfRule type="duplicateValues" dxfId="393" priority="338"/>
  </conditionalFormatting>
  <conditionalFormatting sqref="A42">
    <cfRule type="duplicateValues" dxfId="392" priority="337"/>
  </conditionalFormatting>
  <conditionalFormatting sqref="A43">
    <cfRule type="duplicateValues" dxfId="391" priority="336"/>
  </conditionalFormatting>
  <conditionalFormatting sqref="A44">
    <cfRule type="duplicateValues" dxfId="390" priority="335"/>
  </conditionalFormatting>
  <conditionalFormatting sqref="A45">
    <cfRule type="duplicateValues" dxfId="389" priority="334"/>
  </conditionalFormatting>
  <conditionalFormatting sqref="A46">
    <cfRule type="duplicateValues" dxfId="388" priority="333"/>
  </conditionalFormatting>
  <conditionalFormatting sqref="A47">
    <cfRule type="duplicateValues" dxfId="387" priority="332"/>
  </conditionalFormatting>
  <conditionalFormatting sqref="A49">
    <cfRule type="duplicateValues" dxfId="386" priority="331"/>
  </conditionalFormatting>
  <conditionalFormatting sqref="A52">
    <cfRule type="duplicateValues" dxfId="385" priority="329"/>
  </conditionalFormatting>
  <conditionalFormatting sqref="A53">
    <cfRule type="duplicateValues" dxfId="384" priority="328"/>
  </conditionalFormatting>
  <conditionalFormatting sqref="A54">
    <cfRule type="duplicateValues" dxfId="383" priority="327"/>
  </conditionalFormatting>
  <conditionalFormatting sqref="A55">
    <cfRule type="duplicateValues" dxfId="382" priority="326"/>
  </conditionalFormatting>
  <conditionalFormatting sqref="A56">
    <cfRule type="duplicateValues" dxfId="381" priority="325"/>
  </conditionalFormatting>
  <conditionalFormatting sqref="A57">
    <cfRule type="duplicateValues" dxfId="380" priority="324"/>
  </conditionalFormatting>
  <conditionalFormatting sqref="A58">
    <cfRule type="duplicateValues" dxfId="379" priority="323"/>
  </conditionalFormatting>
  <conditionalFormatting sqref="A59">
    <cfRule type="duplicateValues" dxfId="378" priority="322"/>
  </conditionalFormatting>
  <conditionalFormatting sqref="A60">
    <cfRule type="duplicateValues" dxfId="377" priority="321"/>
  </conditionalFormatting>
  <conditionalFormatting sqref="A61">
    <cfRule type="duplicateValues" dxfId="376" priority="320"/>
  </conditionalFormatting>
  <conditionalFormatting sqref="A62">
    <cfRule type="duplicateValues" dxfId="375" priority="319"/>
  </conditionalFormatting>
  <conditionalFormatting sqref="A63">
    <cfRule type="duplicateValues" dxfId="374" priority="318"/>
  </conditionalFormatting>
  <conditionalFormatting sqref="A64">
    <cfRule type="duplicateValues" dxfId="373" priority="317"/>
  </conditionalFormatting>
  <conditionalFormatting sqref="A65">
    <cfRule type="duplicateValues" dxfId="372" priority="316"/>
  </conditionalFormatting>
  <conditionalFormatting sqref="A67">
    <cfRule type="duplicateValues" dxfId="371" priority="314"/>
  </conditionalFormatting>
  <conditionalFormatting sqref="A68">
    <cfRule type="duplicateValues" dxfId="370" priority="313"/>
  </conditionalFormatting>
  <conditionalFormatting sqref="A29">
    <cfRule type="duplicateValues" dxfId="369" priority="312"/>
  </conditionalFormatting>
  <conditionalFormatting sqref="A21">
    <cfRule type="duplicateValues" dxfId="368" priority="311"/>
  </conditionalFormatting>
  <conditionalFormatting sqref="A22">
    <cfRule type="duplicateValues" dxfId="367" priority="310"/>
  </conditionalFormatting>
  <conditionalFormatting sqref="A23">
    <cfRule type="duplicateValues" dxfId="366" priority="309"/>
  </conditionalFormatting>
  <conditionalFormatting sqref="A24">
    <cfRule type="duplicateValues" dxfId="365" priority="308"/>
  </conditionalFormatting>
  <conditionalFormatting sqref="A25">
    <cfRule type="duplicateValues" dxfId="364" priority="307"/>
  </conditionalFormatting>
  <conditionalFormatting sqref="A26">
    <cfRule type="duplicateValues" dxfId="363" priority="306"/>
  </conditionalFormatting>
  <conditionalFormatting sqref="A27">
    <cfRule type="duplicateValues" dxfId="362" priority="305"/>
  </conditionalFormatting>
  <conditionalFormatting sqref="A28">
    <cfRule type="duplicateValues" dxfId="361" priority="304"/>
  </conditionalFormatting>
  <conditionalFormatting sqref="A30">
    <cfRule type="duplicateValues" dxfId="360" priority="303"/>
  </conditionalFormatting>
  <conditionalFormatting sqref="A31">
    <cfRule type="duplicateValues" dxfId="359" priority="302"/>
  </conditionalFormatting>
  <conditionalFormatting sqref="A32">
    <cfRule type="duplicateValues" dxfId="358" priority="301"/>
  </conditionalFormatting>
  <conditionalFormatting sqref="A33">
    <cfRule type="duplicateValues" dxfId="357" priority="300"/>
  </conditionalFormatting>
  <conditionalFormatting sqref="A34">
    <cfRule type="duplicateValues" dxfId="356" priority="299"/>
  </conditionalFormatting>
  <conditionalFormatting sqref="A35">
    <cfRule type="duplicateValues" dxfId="355" priority="298"/>
  </conditionalFormatting>
  <conditionalFormatting sqref="A36">
    <cfRule type="duplicateValues" dxfId="354" priority="297"/>
  </conditionalFormatting>
  <conditionalFormatting sqref="A37">
    <cfRule type="duplicateValues" dxfId="353" priority="296"/>
  </conditionalFormatting>
  <conditionalFormatting sqref="A38">
    <cfRule type="duplicateValues" dxfId="352" priority="295"/>
  </conditionalFormatting>
  <conditionalFormatting sqref="A39">
    <cfRule type="duplicateValues" dxfId="351" priority="294"/>
  </conditionalFormatting>
  <conditionalFormatting sqref="A40">
    <cfRule type="duplicateValues" dxfId="350" priority="293"/>
  </conditionalFormatting>
  <conditionalFormatting sqref="A41">
    <cfRule type="duplicateValues" dxfId="349" priority="292"/>
  </conditionalFormatting>
  <conditionalFormatting sqref="A42">
    <cfRule type="duplicateValues" dxfId="348" priority="291"/>
  </conditionalFormatting>
  <conditionalFormatting sqref="A43">
    <cfRule type="duplicateValues" dxfId="347" priority="290"/>
  </conditionalFormatting>
  <conditionalFormatting sqref="A44">
    <cfRule type="duplicateValues" dxfId="346" priority="289"/>
  </conditionalFormatting>
  <conditionalFormatting sqref="A46">
    <cfRule type="duplicateValues" dxfId="345" priority="288"/>
  </conditionalFormatting>
  <conditionalFormatting sqref="A48">
    <cfRule type="duplicateValues" dxfId="344" priority="287"/>
  </conditionalFormatting>
  <conditionalFormatting sqref="A49">
    <cfRule type="duplicateValues" dxfId="343" priority="286"/>
  </conditionalFormatting>
  <conditionalFormatting sqref="A52">
    <cfRule type="duplicateValues" dxfId="342" priority="283"/>
  </conditionalFormatting>
  <conditionalFormatting sqref="A53">
    <cfRule type="duplicateValues" dxfId="341" priority="282"/>
  </conditionalFormatting>
  <conditionalFormatting sqref="A54">
    <cfRule type="duplicateValues" dxfId="340" priority="281"/>
  </conditionalFormatting>
  <conditionalFormatting sqref="A55">
    <cfRule type="duplicateValues" dxfId="339" priority="280"/>
  </conditionalFormatting>
  <conditionalFormatting sqref="A56">
    <cfRule type="duplicateValues" dxfId="338" priority="279"/>
  </conditionalFormatting>
  <conditionalFormatting sqref="A57">
    <cfRule type="duplicateValues" dxfId="337" priority="278"/>
  </conditionalFormatting>
  <conditionalFormatting sqref="A58">
    <cfRule type="duplicateValues" dxfId="336" priority="277"/>
  </conditionalFormatting>
  <conditionalFormatting sqref="A59">
    <cfRule type="duplicateValues" dxfId="335" priority="276"/>
  </conditionalFormatting>
  <conditionalFormatting sqref="A60">
    <cfRule type="duplicateValues" dxfId="334" priority="275"/>
  </conditionalFormatting>
  <conditionalFormatting sqref="A61">
    <cfRule type="duplicateValues" dxfId="333" priority="274"/>
  </conditionalFormatting>
  <conditionalFormatting sqref="A62">
    <cfRule type="duplicateValues" dxfId="332" priority="273"/>
  </conditionalFormatting>
  <conditionalFormatting sqref="A63">
    <cfRule type="duplicateValues" dxfId="331" priority="272"/>
  </conditionalFormatting>
  <conditionalFormatting sqref="A64">
    <cfRule type="duplicateValues" dxfId="330" priority="271"/>
  </conditionalFormatting>
  <conditionalFormatting sqref="A65">
    <cfRule type="duplicateValues" dxfId="329" priority="270"/>
  </conditionalFormatting>
  <conditionalFormatting sqref="A32">
    <cfRule type="duplicateValues" dxfId="328" priority="268"/>
  </conditionalFormatting>
  <conditionalFormatting sqref="A21">
    <cfRule type="duplicateValues" dxfId="327" priority="267"/>
  </conditionalFormatting>
  <conditionalFormatting sqref="A22">
    <cfRule type="duplicateValues" dxfId="326" priority="266"/>
  </conditionalFormatting>
  <conditionalFormatting sqref="A24">
    <cfRule type="duplicateValues" dxfId="325" priority="265"/>
  </conditionalFormatting>
  <conditionalFormatting sqref="A25">
    <cfRule type="duplicateValues" dxfId="324" priority="264"/>
  </conditionalFormatting>
  <conditionalFormatting sqref="A23">
    <cfRule type="duplicateValues" dxfId="323" priority="263"/>
  </conditionalFormatting>
  <conditionalFormatting sqref="A26">
    <cfRule type="duplicateValues" dxfId="322" priority="262"/>
  </conditionalFormatting>
  <conditionalFormatting sqref="A27">
    <cfRule type="duplicateValues" dxfId="321" priority="261"/>
  </conditionalFormatting>
  <conditionalFormatting sqref="A28">
    <cfRule type="duplicateValues" dxfId="320" priority="260"/>
  </conditionalFormatting>
  <conditionalFormatting sqref="A29">
    <cfRule type="duplicateValues" dxfId="319" priority="259"/>
  </conditionalFormatting>
  <conditionalFormatting sqref="A30">
    <cfRule type="duplicateValues" dxfId="318" priority="258"/>
  </conditionalFormatting>
  <conditionalFormatting sqref="A31">
    <cfRule type="duplicateValues" dxfId="317" priority="257"/>
  </conditionalFormatting>
  <conditionalFormatting sqref="A33">
    <cfRule type="duplicateValues" dxfId="316" priority="256"/>
  </conditionalFormatting>
  <conditionalFormatting sqref="A34">
    <cfRule type="duplicateValues" dxfId="315" priority="255"/>
  </conditionalFormatting>
  <conditionalFormatting sqref="A35">
    <cfRule type="duplicateValues" dxfId="314" priority="254"/>
  </conditionalFormatting>
  <conditionalFormatting sqref="A36">
    <cfRule type="duplicateValues" dxfId="313" priority="253"/>
  </conditionalFormatting>
  <conditionalFormatting sqref="A37">
    <cfRule type="duplicateValues" dxfId="312" priority="252"/>
  </conditionalFormatting>
  <conditionalFormatting sqref="A38">
    <cfRule type="duplicateValues" dxfId="311" priority="251"/>
  </conditionalFormatting>
  <conditionalFormatting sqref="A39">
    <cfRule type="duplicateValues" dxfId="310" priority="250"/>
  </conditionalFormatting>
  <conditionalFormatting sqref="A40">
    <cfRule type="duplicateValues" dxfId="309" priority="249"/>
  </conditionalFormatting>
  <conditionalFormatting sqref="A41">
    <cfRule type="duplicateValues" dxfId="308" priority="248"/>
  </conditionalFormatting>
  <conditionalFormatting sqref="A42">
    <cfRule type="duplicateValues" dxfId="307" priority="247"/>
  </conditionalFormatting>
  <conditionalFormatting sqref="A43">
    <cfRule type="duplicateValues" dxfId="306" priority="246"/>
  </conditionalFormatting>
  <conditionalFormatting sqref="A44">
    <cfRule type="duplicateValues" dxfId="305" priority="245"/>
  </conditionalFormatting>
  <conditionalFormatting sqref="A45">
    <cfRule type="duplicateValues" dxfId="304" priority="244"/>
  </conditionalFormatting>
  <conditionalFormatting sqref="A46">
    <cfRule type="duplicateValues" dxfId="303" priority="243"/>
  </conditionalFormatting>
  <conditionalFormatting sqref="A47">
    <cfRule type="duplicateValues" dxfId="302" priority="242"/>
  </conditionalFormatting>
  <conditionalFormatting sqref="A49">
    <cfRule type="duplicateValues" dxfId="301" priority="241"/>
  </conditionalFormatting>
  <conditionalFormatting sqref="A52">
    <cfRule type="duplicateValues" dxfId="300" priority="239"/>
  </conditionalFormatting>
  <conditionalFormatting sqref="A53">
    <cfRule type="duplicateValues" dxfId="299" priority="238"/>
  </conditionalFormatting>
  <conditionalFormatting sqref="A54">
    <cfRule type="duplicateValues" dxfId="298" priority="237"/>
  </conditionalFormatting>
  <conditionalFormatting sqref="A55">
    <cfRule type="duplicateValues" dxfId="297" priority="236"/>
  </conditionalFormatting>
  <conditionalFormatting sqref="A56">
    <cfRule type="duplicateValues" dxfId="296" priority="235"/>
  </conditionalFormatting>
  <conditionalFormatting sqref="A57">
    <cfRule type="duplicateValues" dxfId="295" priority="234"/>
  </conditionalFormatting>
  <conditionalFormatting sqref="A58">
    <cfRule type="duplicateValues" dxfId="294" priority="233"/>
  </conditionalFormatting>
  <conditionalFormatting sqref="A59">
    <cfRule type="duplicateValues" dxfId="293" priority="232"/>
  </conditionalFormatting>
  <conditionalFormatting sqref="A60">
    <cfRule type="duplicateValues" dxfId="292" priority="231"/>
  </conditionalFormatting>
  <conditionalFormatting sqref="A61">
    <cfRule type="duplicateValues" dxfId="291" priority="230"/>
  </conditionalFormatting>
  <conditionalFormatting sqref="A62">
    <cfRule type="duplicateValues" dxfId="290" priority="229"/>
  </conditionalFormatting>
  <conditionalFormatting sqref="A63">
    <cfRule type="duplicateValues" dxfId="289" priority="228"/>
  </conditionalFormatting>
  <conditionalFormatting sqref="A64">
    <cfRule type="duplicateValues" dxfId="288" priority="227"/>
  </conditionalFormatting>
  <conditionalFormatting sqref="A65">
    <cfRule type="duplicateValues" dxfId="287" priority="226"/>
  </conditionalFormatting>
  <conditionalFormatting sqref="A67">
    <cfRule type="duplicateValues" dxfId="286" priority="224"/>
  </conditionalFormatting>
  <conditionalFormatting sqref="A68">
    <cfRule type="duplicateValues" dxfId="285" priority="223"/>
  </conditionalFormatting>
  <conditionalFormatting sqref="A28">
    <cfRule type="duplicateValues" dxfId="284" priority="222"/>
  </conditionalFormatting>
  <conditionalFormatting sqref="A21">
    <cfRule type="duplicateValues" dxfId="283" priority="221"/>
  </conditionalFormatting>
  <conditionalFormatting sqref="A22">
    <cfRule type="duplicateValues" dxfId="282" priority="220"/>
  </conditionalFormatting>
  <conditionalFormatting sqref="A23">
    <cfRule type="duplicateValues" dxfId="281" priority="219"/>
  </conditionalFormatting>
  <conditionalFormatting sqref="A24">
    <cfRule type="duplicateValues" dxfId="280" priority="218"/>
  </conditionalFormatting>
  <conditionalFormatting sqref="A25">
    <cfRule type="duplicateValues" dxfId="279" priority="217"/>
  </conditionalFormatting>
  <conditionalFormatting sqref="A26">
    <cfRule type="duplicateValues" dxfId="278" priority="216"/>
  </conditionalFormatting>
  <conditionalFormatting sqref="A27">
    <cfRule type="duplicateValues" dxfId="277" priority="215"/>
  </conditionalFormatting>
  <conditionalFormatting sqref="A29">
    <cfRule type="duplicateValues" dxfId="276" priority="214"/>
  </conditionalFormatting>
  <conditionalFormatting sqref="A30">
    <cfRule type="duplicateValues" dxfId="275" priority="213"/>
  </conditionalFormatting>
  <conditionalFormatting sqref="A31">
    <cfRule type="duplicateValues" dxfId="274" priority="212"/>
  </conditionalFormatting>
  <conditionalFormatting sqref="A32">
    <cfRule type="duplicateValues" dxfId="273" priority="211"/>
  </conditionalFormatting>
  <conditionalFormatting sqref="A33">
    <cfRule type="duplicateValues" dxfId="272" priority="210"/>
  </conditionalFormatting>
  <conditionalFormatting sqref="A34">
    <cfRule type="duplicateValues" dxfId="271" priority="209"/>
  </conditionalFormatting>
  <conditionalFormatting sqref="A35">
    <cfRule type="duplicateValues" dxfId="270" priority="208"/>
  </conditionalFormatting>
  <conditionalFormatting sqref="A36">
    <cfRule type="duplicateValues" dxfId="269" priority="207"/>
  </conditionalFormatting>
  <conditionalFormatting sqref="A37">
    <cfRule type="duplicateValues" dxfId="268" priority="206"/>
  </conditionalFormatting>
  <conditionalFormatting sqref="A38">
    <cfRule type="duplicateValues" dxfId="267" priority="205"/>
  </conditionalFormatting>
  <conditionalFormatting sqref="A39">
    <cfRule type="duplicateValues" dxfId="266" priority="204"/>
  </conditionalFormatting>
  <conditionalFormatting sqref="A40">
    <cfRule type="duplicateValues" dxfId="265" priority="203"/>
  </conditionalFormatting>
  <conditionalFormatting sqref="A41">
    <cfRule type="duplicateValues" dxfId="264" priority="202"/>
  </conditionalFormatting>
  <conditionalFormatting sqref="A42">
    <cfRule type="duplicateValues" dxfId="263" priority="201"/>
  </conditionalFormatting>
  <conditionalFormatting sqref="A43">
    <cfRule type="duplicateValues" dxfId="262" priority="200"/>
  </conditionalFormatting>
  <conditionalFormatting sqref="A45">
    <cfRule type="duplicateValues" dxfId="261" priority="199"/>
  </conditionalFormatting>
  <conditionalFormatting sqref="A47">
    <cfRule type="duplicateValues" dxfId="260" priority="198"/>
  </conditionalFormatting>
  <conditionalFormatting sqref="A48">
    <cfRule type="duplicateValues" dxfId="259" priority="197"/>
  </conditionalFormatting>
  <conditionalFormatting sqref="A49">
    <cfRule type="duplicateValues" dxfId="258" priority="196"/>
  </conditionalFormatting>
  <conditionalFormatting sqref="A52">
    <cfRule type="duplicateValues" dxfId="257" priority="193"/>
  </conditionalFormatting>
  <conditionalFormatting sqref="A53">
    <cfRule type="duplicateValues" dxfId="256" priority="192"/>
  </conditionalFormatting>
  <conditionalFormatting sqref="A54">
    <cfRule type="duplicateValues" dxfId="255" priority="191"/>
  </conditionalFormatting>
  <conditionalFormatting sqref="A55">
    <cfRule type="duplicateValues" dxfId="254" priority="190"/>
  </conditionalFormatting>
  <conditionalFormatting sqref="A56">
    <cfRule type="duplicateValues" dxfId="253" priority="189"/>
  </conditionalFormatting>
  <conditionalFormatting sqref="A57">
    <cfRule type="duplicateValues" dxfId="252" priority="188"/>
  </conditionalFormatting>
  <conditionalFormatting sqref="A58">
    <cfRule type="duplicateValues" dxfId="251" priority="187"/>
  </conditionalFormatting>
  <conditionalFormatting sqref="A59">
    <cfRule type="duplicateValues" dxfId="250" priority="186"/>
  </conditionalFormatting>
  <conditionalFormatting sqref="A60">
    <cfRule type="duplicateValues" dxfId="249" priority="185"/>
  </conditionalFormatting>
  <conditionalFormatting sqref="A61">
    <cfRule type="duplicateValues" dxfId="248" priority="184"/>
  </conditionalFormatting>
  <conditionalFormatting sqref="A62">
    <cfRule type="duplicateValues" dxfId="247" priority="183"/>
  </conditionalFormatting>
  <conditionalFormatting sqref="A63">
    <cfRule type="duplicateValues" dxfId="246" priority="182"/>
  </conditionalFormatting>
  <conditionalFormatting sqref="A64">
    <cfRule type="duplicateValues" dxfId="245" priority="181"/>
  </conditionalFormatting>
  <conditionalFormatting sqref="A31">
    <cfRule type="duplicateValues" dxfId="244" priority="179"/>
  </conditionalFormatting>
  <conditionalFormatting sqref="A21">
    <cfRule type="duplicateValues" dxfId="243" priority="178"/>
  </conditionalFormatting>
  <conditionalFormatting sqref="A23">
    <cfRule type="duplicateValues" dxfId="242" priority="177"/>
  </conditionalFormatting>
  <conditionalFormatting sqref="A24">
    <cfRule type="duplicateValues" dxfId="241" priority="176"/>
  </conditionalFormatting>
  <conditionalFormatting sqref="A22">
    <cfRule type="duplicateValues" dxfId="240" priority="175"/>
  </conditionalFormatting>
  <conditionalFormatting sqref="A25">
    <cfRule type="duplicateValues" dxfId="239" priority="174"/>
  </conditionalFormatting>
  <conditionalFormatting sqref="A26">
    <cfRule type="duplicateValues" dxfId="238" priority="173"/>
  </conditionalFormatting>
  <conditionalFormatting sqref="A27">
    <cfRule type="duplicateValues" dxfId="237" priority="172"/>
  </conditionalFormatting>
  <conditionalFormatting sqref="A28">
    <cfRule type="duplicateValues" dxfId="236" priority="171"/>
  </conditionalFormatting>
  <conditionalFormatting sqref="A29">
    <cfRule type="duplicateValues" dxfId="235" priority="170"/>
  </conditionalFormatting>
  <conditionalFormatting sqref="A30">
    <cfRule type="duplicateValues" dxfId="234" priority="169"/>
  </conditionalFormatting>
  <conditionalFormatting sqref="A32">
    <cfRule type="duplicateValues" dxfId="233" priority="168"/>
  </conditionalFormatting>
  <conditionalFormatting sqref="A33">
    <cfRule type="duplicateValues" dxfId="232" priority="167"/>
  </conditionalFormatting>
  <conditionalFormatting sqref="A34">
    <cfRule type="duplicateValues" dxfId="231" priority="166"/>
  </conditionalFormatting>
  <conditionalFormatting sqref="A35">
    <cfRule type="duplicateValues" dxfId="230" priority="165"/>
  </conditionalFormatting>
  <conditionalFormatting sqref="A36">
    <cfRule type="duplicateValues" dxfId="229" priority="164"/>
  </conditionalFormatting>
  <conditionalFormatting sqref="A37">
    <cfRule type="duplicateValues" dxfId="228" priority="163"/>
  </conditionalFormatting>
  <conditionalFormatting sqref="A38">
    <cfRule type="duplicateValues" dxfId="227" priority="162"/>
  </conditionalFormatting>
  <conditionalFormatting sqref="A39">
    <cfRule type="duplicateValues" dxfId="226" priority="161"/>
  </conditionalFormatting>
  <conditionalFormatting sqref="A40">
    <cfRule type="duplicateValues" dxfId="225" priority="160"/>
  </conditionalFormatting>
  <conditionalFormatting sqref="A41">
    <cfRule type="duplicateValues" dxfId="224" priority="159"/>
  </conditionalFormatting>
  <conditionalFormatting sqref="A42">
    <cfRule type="duplicateValues" dxfId="223" priority="158"/>
  </conditionalFormatting>
  <conditionalFormatting sqref="A43">
    <cfRule type="duplicateValues" dxfId="222" priority="157"/>
  </conditionalFormatting>
  <conditionalFormatting sqref="A44">
    <cfRule type="duplicateValues" dxfId="221" priority="156"/>
  </conditionalFormatting>
  <conditionalFormatting sqref="A45">
    <cfRule type="duplicateValues" dxfId="220" priority="155"/>
  </conditionalFormatting>
  <conditionalFormatting sqref="A46">
    <cfRule type="duplicateValues" dxfId="219" priority="154"/>
  </conditionalFormatting>
  <conditionalFormatting sqref="A48">
    <cfRule type="duplicateValues" dxfId="218" priority="153"/>
  </conditionalFormatting>
  <conditionalFormatting sqref="A52">
    <cfRule type="duplicateValues" dxfId="217" priority="150"/>
  </conditionalFormatting>
  <conditionalFormatting sqref="A53">
    <cfRule type="duplicateValues" dxfId="216" priority="149"/>
  </conditionalFormatting>
  <conditionalFormatting sqref="A54">
    <cfRule type="duplicateValues" dxfId="215" priority="148"/>
  </conditionalFormatting>
  <conditionalFormatting sqref="A55">
    <cfRule type="duplicateValues" dxfId="214" priority="147"/>
  </conditionalFormatting>
  <conditionalFormatting sqref="A56">
    <cfRule type="duplicateValues" dxfId="213" priority="146"/>
  </conditionalFormatting>
  <conditionalFormatting sqref="A57">
    <cfRule type="duplicateValues" dxfId="212" priority="145"/>
  </conditionalFormatting>
  <conditionalFormatting sqref="A58">
    <cfRule type="duplicateValues" dxfId="211" priority="144"/>
  </conditionalFormatting>
  <conditionalFormatting sqref="A59">
    <cfRule type="duplicateValues" dxfId="210" priority="143"/>
  </conditionalFormatting>
  <conditionalFormatting sqref="A60">
    <cfRule type="duplicateValues" dxfId="209" priority="142"/>
  </conditionalFormatting>
  <conditionalFormatting sqref="A61">
    <cfRule type="duplicateValues" dxfId="208" priority="141"/>
  </conditionalFormatting>
  <conditionalFormatting sqref="A62">
    <cfRule type="duplicateValues" dxfId="207" priority="140"/>
  </conditionalFormatting>
  <conditionalFormatting sqref="A63">
    <cfRule type="duplicateValues" dxfId="206" priority="139"/>
  </conditionalFormatting>
  <conditionalFormatting sqref="A64">
    <cfRule type="duplicateValues" dxfId="205" priority="138"/>
  </conditionalFormatting>
  <conditionalFormatting sqref="A65">
    <cfRule type="duplicateValues" dxfId="204" priority="137"/>
  </conditionalFormatting>
  <conditionalFormatting sqref="A67">
    <cfRule type="duplicateValues" dxfId="203" priority="135"/>
  </conditionalFormatting>
  <conditionalFormatting sqref="A68 A31 A47 A49">
    <cfRule type="duplicateValues" dxfId="202" priority="180"/>
  </conditionalFormatting>
  <conditionalFormatting sqref="A33 A49">
    <cfRule type="duplicateValues" dxfId="201" priority="519"/>
  </conditionalFormatting>
  <conditionalFormatting sqref="A66">
    <cfRule type="duplicateValues" dxfId="200" priority="2"/>
  </conditionalFormatting>
  <conditionalFormatting sqref="A52">
    <cfRule type="duplicateValues" dxfId="199" priority="133"/>
  </conditionalFormatting>
  <conditionalFormatting sqref="A53">
    <cfRule type="duplicateValues" dxfId="198" priority="132"/>
  </conditionalFormatting>
  <conditionalFormatting sqref="A54">
    <cfRule type="duplicateValues" dxfId="197" priority="131"/>
  </conditionalFormatting>
  <conditionalFormatting sqref="A55">
    <cfRule type="duplicateValues" dxfId="196" priority="130"/>
  </conditionalFormatting>
  <conditionalFormatting sqref="A56">
    <cfRule type="duplicateValues" dxfId="195" priority="129"/>
  </conditionalFormatting>
  <conditionalFormatting sqref="A57">
    <cfRule type="duplicateValues" dxfId="194" priority="128"/>
  </conditionalFormatting>
  <conditionalFormatting sqref="A58">
    <cfRule type="duplicateValues" dxfId="193" priority="127"/>
  </conditionalFormatting>
  <conditionalFormatting sqref="A59">
    <cfRule type="duplicateValues" dxfId="192" priority="126"/>
  </conditionalFormatting>
  <conditionalFormatting sqref="A60">
    <cfRule type="duplicateValues" dxfId="191" priority="125"/>
  </conditionalFormatting>
  <conditionalFormatting sqref="A61">
    <cfRule type="duplicateValues" dxfId="190" priority="124"/>
  </conditionalFormatting>
  <conditionalFormatting sqref="A62">
    <cfRule type="duplicateValues" dxfId="189" priority="123"/>
  </conditionalFormatting>
  <conditionalFormatting sqref="A63">
    <cfRule type="duplicateValues" dxfId="188" priority="122"/>
  </conditionalFormatting>
  <conditionalFormatting sqref="A64">
    <cfRule type="duplicateValues" dxfId="187" priority="121"/>
  </conditionalFormatting>
  <conditionalFormatting sqref="A65">
    <cfRule type="duplicateValues" dxfId="186" priority="120"/>
  </conditionalFormatting>
  <conditionalFormatting sqref="A67">
    <cfRule type="duplicateValues" dxfId="185" priority="118"/>
  </conditionalFormatting>
  <conditionalFormatting sqref="A53">
    <cfRule type="duplicateValues" dxfId="184" priority="117"/>
  </conditionalFormatting>
  <conditionalFormatting sqref="A54">
    <cfRule type="duplicateValues" dxfId="183" priority="116"/>
  </conditionalFormatting>
  <conditionalFormatting sqref="A55">
    <cfRule type="duplicateValues" dxfId="182" priority="115"/>
  </conditionalFormatting>
  <conditionalFormatting sqref="A56">
    <cfRule type="duplicateValues" dxfId="181" priority="114"/>
  </conditionalFormatting>
  <conditionalFormatting sqref="A57">
    <cfRule type="duplicateValues" dxfId="180" priority="113"/>
  </conditionalFormatting>
  <conditionalFormatting sqref="A58">
    <cfRule type="duplicateValues" dxfId="179" priority="112"/>
  </conditionalFormatting>
  <conditionalFormatting sqref="A59">
    <cfRule type="duplicateValues" dxfId="178" priority="111"/>
  </conditionalFormatting>
  <conditionalFormatting sqref="A60">
    <cfRule type="duplicateValues" dxfId="177" priority="110"/>
  </conditionalFormatting>
  <conditionalFormatting sqref="A61">
    <cfRule type="duplicateValues" dxfId="176" priority="109"/>
  </conditionalFormatting>
  <conditionalFormatting sqref="A62">
    <cfRule type="duplicateValues" dxfId="175" priority="108"/>
  </conditionalFormatting>
  <conditionalFormatting sqref="A63">
    <cfRule type="duplicateValues" dxfId="174" priority="107"/>
  </conditionalFormatting>
  <conditionalFormatting sqref="A64">
    <cfRule type="duplicateValues" dxfId="173" priority="106"/>
  </conditionalFormatting>
  <conditionalFormatting sqref="A65">
    <cfRule type="duplicateValues" dxfId="172" priority="105"/>
  </conditionalFormatting>
  <conditionalFormatting sqref="A67">
    <cfRule type="duplicateValues" dxfId="171" priority="103"/>
  </conditionalFormatting>
  <conditionalFormatting sqref="A68">
    <cfRule type="duplicateValues" dxfId="170" priority="102"/>
  </conditionalFormatting>
  <conditionalFormatting sqref="A69">
    <cfRule type="duplicateValues" dxfId="169" priority="101"/>
  </conditionalFormatting>
  <conditionalFormatting sqref="A52">
    <cfRule type="duplicateValues" dxfId="168" priority="100"/>
  </conditionalFormatting>
  <conditionalFormatting sqref="A53">
    <cfRule type="duplicateValues" dxfId="167" priority="99"/>
  </conditionalFormatting>
  <conditionalFormatting sqref="A54">
    <cfRule type="duplicateValues" dxfId="166" priority="98"/>
  </conditionalFormatting>
  <conditionalFormatting sqref="A55">
    <cfRule type="duplicateValues" dxfId="165" priority="97"/>
  </conditionalFormatting>
  <conditionalFormatting sqref="A56">
    <cfRule type="duplicateValues" dxfId="164" priority="96"/>
  </conditionalFormatting>
  <conditionalFormatting sqref="A57">
    <cfRule type="duplicateValues" dxfId="163" priority="95"/>
  </conditionalFormatting>
  <conditionalFormatting sqref="A58">
    <cfRule type="duplicateValues" dxfId="162" priority="94"/>
  </conditionalFormatting>
  <conditionalFormatting sqref="A59">
    <cfRule type="duplicateValues" dxfId="161" priority="93"/>
  </conditionalFormatting>
  <conditionalFormatting sqref="A60">
    <cfRule type="duplicateValues" dxfId="160" priority="92"/>
  </conditionalFormatting>
  <conditionalFormatting sqref="A61">
    <cfRule type="duplicateValues" dxfId="159" priority="91"/>
  </conditionalFormatting>
  <conditionalFormatting sqref="A62">
    <cfRule type="duplicateValues" dxfId="158" priority="90"/>
  </conditionalFormatting>
  <conditionalFormatting sqref="A63">
    <cfRule type="duplicateValues" dxfId="157" priority="89"/>
  </conditionalFormatting>
  <conditionalFormatting sqref="A64">
    <cfRule type="duplicateValues" dxfId="156" priority="88"/>
  </conditionalFormatting>
  <conditionalFormatting sqref="A65">
    <cfRule type="duplicateValues" dxfId="155" priority="87"/>
  </conditionalFormatting>
  <conditionalFormatting sqref="A52">
    <cfRule type="duplicateValues" dxfId="154" priority="85"/>
  </conditionalFormatting>
  <conditionalFormatting sqref="A53">
    <cfRule type="duplicateValues" dxfId="153" priority="84"/>
  </conditionalFormatting>
  <conditionalFormatting sqref="A54">
    <cfRule type="duplicateValues" dxfId="152" priority="83"/>
  </conditionalFormatting>
  <conditionalFormatting sqref="A55">
    <cfRule type="duplicateValues" dxfId="151" priority="82"/>
  </conditionalFormatting>
  <conditionalFormatting sqref="A56">
    <cfRule type="duplicateValues" dxfId="150" priority="81"/>
  </conditionalFormatting>
  <conditionalFormatting sqref="A57">
    <cfRule type="duplicateValues" dxfId="149" priority="80"/>
  </conditionalFormatting>
  <conditionalFormatting sqref="A58">
    <cfRule type="duplicateValues" dxfId="148" priority="79"/>
  </conditionalFormatting>
  <conditionalFormatting sqref="A59">
    <cfRule type="duplicateValues" dxfId="147" priority="78"/>
  </conditionalFormatting>
  <conditionalFormatting sqref="A60">
    <cfRule type="duplicateValues" dxfId="146" priority="77"/>
  </conditionalFormatting>
  <conditionalFormatting sqref="A61">
    <cfRule type="duplicateValues" dxfId="145" priority="76"/>
  </conditionalFormatting>
  <conditionalFormatting sqref="A62">
    <cfRule type="duplicateValues" dxfId="144" priority="75"/>
  </conditionalFormatting>
  <conditionalFormatting sqref="A63">
    <cfRule type="duplicateValues" dxfId="143" priority="74"/>
  </conditionalFormatting>
  <conditionalFormatting sqref="A64">
    <cfRule type="duplicateValues" dxfId="142" priority="73"/>
  </conditionalFormatting>
  <conditionalFormatting sqref="A65">
    <cfRule type="duplicateValues" dxfId="141" priority="72"/>
  </conditionalFormatting>
  <conditionalFormatting sqref="A67">
    <cfRule type="duplicateValues" dxfId="140" priority="70"/>
  </conditionalFormatting>
  <conditionalFormatting sqref="A68">
    <cfRule type="duplicateValues" dxfId="139" priority="69"/>
  </conditionalFormatting>
  <conditionalFormatting sqref="A69">
    <cfRule type="duplicateValues" dxfId="138" priority="68"/>
  </conditionalFormatting>
  <conditionalFormatting sqref="A52">
    <cfRule type="duplicateValues" dxfId="137" priority="67"/>
  </conditionalFormatting>
  <conditionalFormatting sqref="A53">
    <cfRule type="duplicateValues" dxfId="136" priority="66"/>
  </conditionalFormatting>
  <conditionalFormatting sqref="A54">
    <cfRule type="duplicateValues" dxfId="135" priority="65"/>
  </conditionalFormatting>
  <conditionalFormatting sqref="A55">
    <cfRule type="duplicateValues" dxfId="134" priority="64"/>
  </conditionalFormatting>
  <conditionalFormatting sqref="A56">
    <cfRule type="duplicateValues" dxfId="133" priority="63"/>
  </conditionalFormatting>
  <conditionalFormatting sqref="A57">
    <cfRule type="duplicateValues" dxfId="132" priority="62"/>
  </conditionalFormatting>
  <conditionalFormatting sqref="A58">
    <cfRule type="duplicateValues" dxfId="131" priority="61"/>
  </conditionalFormatting>
  <conditionalFormatting sqref="A59">
    <cfRule type="duplicateValues" dxfId="130" priority="60"/>
  </conditionalFormatting>
  <conditionalFormatting sqref="A60">
    <cfRule type="duplicateValues" dxfId="129" priority="59"/>
  </conditionalFormatting>
  <conditionalFormatting sqref="A61">
    <cfRule type="duplicateValues" dxfId="128" priority="58"/>
  </conditionalFormatting>
  <conditionalFormatting sqref="A62">
    <cfRule type="duplicateValues" dxfId="127" priority="57"/>
  </conditionalFormatting>
  <conditionalFormatting sqref="A63">
    <cfRule type="duplicateValues" dxfId="126" priority="56"/>
  </conditionalFormatting>
  <conditionalFormatting sqref="A64">
    <cfRule type="duplicateValues" dxfId="125" priority="55"/>
  </conditionalFormatting>
  <conditionalFormatting sqref="A65">
    <cfRule type="duplicateValues" dxfId="124" priority="54"/>
  </conditionalFormatting>
  <conditionalFormatting sqref="A52">
    <cfRule type="duplicateValues" dxfId="123" priority="52"/>
  </conditionalFormatting>
  <conditionalFormatting sqref="A53">
    <cfRule type="duplicateValues" dxfId="122" priority="51"/>
  </conditionalFormatting>
  <conditionalFormatting sqref="A54">
    <cfRule type="duplicateValues" dxfId="121" priority="50"/>
  </conditionalFormatting>
  <conditionalFormatting sqref="A55">
    <cfRule type="duplicateValues" dxfId="120" priority="49"/>
  </conditionalFormatting>
  <conditionalFormatting sqref="A56">
    <cfRule type="duplicateValues" dxfId="119" priority="48"/>
  </conditionalFormatting>
  <conditionalFormatting sqref="A57">
    <cfRule type="duplicateValues" dxfId="118" priority="47"/>
  </conditionalFormatting>
  <conditionalFormatting sqref="A58">
    <cfRule type="duplicateValues" dxfId="117" priority="46"/>
  </conditionalFormatting>
  <conditionalFormatting sqref="A59">
    <cfRule type="duplicateValues" dxfId="116" priority="45"/>
  </conditionalFormatting>
  <conditionalFormatting sqref="A60">
    <cfRule type="duplicateValues" dxfId="115" priority="44"/>
  </conditionalFormatting>
  <conditionalFormatting sqref="A61">
    <cfRule type="duplicateValues" dxfId="114" priority="43"/>
  </conditionalFormatting>
  <conditionalFormatting sqref="A62">
    <cfRule type="duplicateValues" dxfId="113" priority="42"/>
  </conditionalFormatting>
  <conditionalFormatting sqref="A63">
    <cfRule type="duplicateValues" dxfId="112" priority="41"/>
  </conditionalFormatting>
  <conditionalFormatting sqref="A64">
    <cfRule type="duplicateValues" dxfId="111" priority="40"/>
  </conditionalFormatting>
  <conditionalFormatting sqref="A65">
    <cfRule type="duplicateValues" dxfId="110" priority="39"/>
  </conditionalFormatting>
  <conditionalFormatting sqref="A67">
    <cfRule type="duplicateValues" dxfId="109" priority="37"/>
  </conditionalFormatting>
  <conditionalFormatting sqref="A68">
    <cfRule type="duplicateValues" dxfId="108" priority="36"/>
  </conditionalFormatting>
  <conditionalFormatting sqref="A69">
    <cfRule type="duplicateValues" dxfId="107" priority="35"/>
  </conditionalFormatting>
  <conditionalFormatting sqref="A52">
    <cfRule type="duplicateValues" dxfId="106" priority="34"/>
  </conditionalFormatting>
  <conditionalFormatting sqref="A53">
    <cfRule type="duplicateValues" dxfId="105" priority="33"/>
  </conditionalFormatting>
  <conditionalFormatting sqref="A54">
    <cfRule type="duplicateValues" dxfId="104" priority="32"/>
  </conditionalFormatting>
  <conditionalFormatting sqref="A55">
    <cfRule type="duplicateValues" dxfId="103" priority="31"/>
  </conditionalFormatting>
  <conditionalFormatting sqref="A56">
    <cfRule type="duplicateValues" dxfId="102" priority="30"/>
  </conditionalFormatting>
  <conditionalFormatting sqref="A57">
    <cfRule type="duplicateValues" dxfId="101" priority="29"/>
  </conditionalFormatting>
  <conditionalFormatting sqref="A58">
    <cfRule type="duplicateValues" dxfId="100" priority="28"/>
  </conditionalFormatting>
  <conditionalFormatting sqref="A59">
    <cfRule type="duplicateValues" dxfId="99" priority="27"/>
  </conditionalFormatting>
  <conditionalFormatting sqref="A60">
    <cfRule type="duplicateValues" dxfId="98" priority="26"/>
  </conditionalFormatting>
  <conditionalFormatting sqref="A61">
    <cfRule type="duplicateValues" dxfId="97" priority="25"/>
  </conditionalFormatting>
  <conditionalFormatting sqref="A62">
    <cfRule type="duplicateValues" dxfId="96" priority="24"/>
  </conditionalFormatting>
  <conditionalFormatting sqref="A63">
    <cfRule type="duplicateValues" dxfId="95" priority="23"/>
  </conditionalFormatting>
  <conditionalFormatting sqref="A64">
    <cfRule type="duplicateValues" dxfId="94" priority="22"/>
  </conditionalFormatting>
  <conditionalFormatting sqref="A65">
    <cfRule type="duplicateValues" dxfId="93" priority="21"/>
  </conditionalFormatting>
  <conditionalFormatting sqref="A52">
    <cfRule type="duplicateValues" dxfId="92" priority="19"/>
  </conditionalFormatting>
  <conditionalFormatting sqref="A53">
    <cfRule type="duplicateValues" dxfId="91" priority="18"/>
  </conditionalFormatting>
  <conditionalFormatting sqref="A54">
    <cfRule type="duplicateValues" dxfId="90" priority="17"/>
  </conditionalFormatting>
  <conditionalFormatting sqref="A55">
    <cfRule type="duplicateValues" dxfId="89" priority="16"/>
  </conditionalFormatting>
  <conditionalFormatting sqref="A56">
    <cfRule type="duplicateValues" dxfId="88" priority="15"/>
  </conditionalFormatting>
  <conditionalFormatting sqref="A57">
    <cfRule type="duplicateValues" dxfId="87" priority="14"/>
  </conditionalFormatting>
  <conditionalFormatting sqref="A58">
    <cfRule type="duplicateValues" dxfId="86" priority="13"/>
  </conditionalFormatting>
  <conditionalFormatting sqref="A59">
    <cfRule type="duplicateValues" dxfId="85" priority="12"/>
  </conditionalFormatting>
  <conditionalFormatting sqref="A60">
    <cfRule type="duplicateValues" dxfId="84" priority="11"/>
  </conditionalFormatting>
  <conditionalFormatting sqref="A61">
    <cfRule type="duplicateValues" dxfId="83" priority="10"/>
  </conditionalFormatting>
  <conditionalFormatting sqref="A62">
    <cfRule type="duplicateValues" dxfId="82" priority="9"/>
  </conditionalFormatting>
  <conditionalFormatting sqref="A63">
    <cfRule type="duplicateValues" dxfId="81" priority="8"/>
  </conditionalFormatting>
  <conditionalFormatting sqref="A64">
    <cfRule type="duplicateValues" dxfId="80" priority="7"/>
  </conditionalFormatting>
  <conditionalFormatting sqref="A65">
    <cfRule type="duplicateValues" dxfId="79" priority="6"/>
  </conditionalFormatting>
  <conditionalFormatting sqref="A67">
    <cfRule type="duplicateValues" dxfId="78" priority="4"/>
  </conditionalFormatting>
  <conditionalFormatting sqref="A68">
    <cfRule type="duplicateValues" dxfId="77" priority="3"/>
  </conditionalFormatting>
  <conditionalFormatting sqref="A69">
    <cfRule type="duplicateValues" dxfId="76" priority="20"/>
  </conditionalFormatting>
  <conditionalFormatting sqref="A52">
    <cfRule type="duplicateValues" dxfId="75" priority="134"/>
  </conditionalFormatting>
  <conditionalFormatting sqref="A51">
    <cfRule type="duplicateValues" dxfId="74" priority="1"/>
  </conditionalFormatting>
  <conditionalFormatting sqref="A50">
    <cfRule type="duplicateValues" dxfId="73" priority="528"/>
  </conditionalFormatting>
  <conditionalFormatting sqref="A32 A48 A50">
    <cfRule type="duplicateValues" dxfId="72" priority="540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5" sqref="A25"/>
    </sheetView>
  </sheetViews>
  <sheetFormatPr baseColWidth="10" defaultColWidth="8.7109375" defaultRowHeight="13" x14ac:dyDescent="0"/>
  <cols>
    <col min="1" max="1" width="16.85546875" customWidth="1"/>
  </cols>
  <sheetData>
    <row r="1" spans="1:9">
      <c r="A1" s="140"/>
      <c r="B1" s="108"/>
      <c r="C1" s="108"/>
      <c r="D1" s="108"/>
      <c r="E1" s="108"/>
      <c r="F1" s="108"/>
      <c r="G1" s="108"/>
      <c r="H1" s="108"/>
      <c r="I1" s="44"/>
    </row>
    <row r="2" spans="1:9">
      <c r="A2" s="140"/>
      <c r="B2" s="142" t="s">
        <v>41</v>
      </c>
      <c r="C2" s="142"/>
      <c r="D2" s="142"/>
      <c r="E2" s="142"/>
      <c r="F2" s="142"/>
      <c r="G2" s="108"/>
      <c r="H2" s="108"/>
      <c r="I2" s="44"/>
    </row>
    <row r="3" spans="1:9">
      <c r="A3" s="140"/>
      <c r="B3" s="108"/>
      <c r="C3" s="108"/>
      <c r="D3" s="108"/>
      <c r="E3" s="108"/>
      <c r="F3" s="108"/>
      <c r="G3" s="108"/>
      <c r="H3" s="108"/>
      <c r="I3" s="44"/>
    </row>
    <row r="4" spans="1:9">
      <c r="A4" s="140"/>
      <c r="B4" s="142" t="s">
        <v>34</v>
      </c>
      <c r="C4" s="142"/>
      <c r="D4" s="142"/>
      <c r="E4" s="142"/>
      <c r="F4" s="142"/>
      <c r="G4" s="108"/>
      <c r="H4" s="108"/>
      <c r="I4" s="44"/>
    </row>
    <row r="5" spans="1:9">
      <c r="A5" s="140"/>
      <c r="B5" s="108"/>
      <c r="C5" s="108"/>
      <c r="D5" s="108"/>
      <c r="E5" s="108"/>
      <c r="F5" s="108"/>
      <c r="G5" s="108"/>
      <c r="H5" s="108"/>
      <c r="I5" s="44"/>
    </row>
    <row r="6" spans="1:9">
      <c r="A6" s="140"/>
      <c r="B6" s="141"/>
      <c r="C6" s="141"/>
      <c r="D6" s="108"/>
      <c r="E6" s="108"/>
      <c r="F6" s="108"/>
      <c r="G6" s="108"/>
      <c r="H6" s="108"/>
      <c r="I6" s="44"/>
    </row>
    <row r="7" spans="1:9">
      <c r="A7" s="140"/>
      <c r="B7" s="108"/>
      <c r="C7" s="108"/>
      <c r="D7" s="108"/>
      <c r="E7" s="108"/>
      <c r="F7" s="108"/>
      <c r="G7" s="108"/>
      <c r="H7" s="108"/>
      <c r="I7" s="44"/>
    </row>
    <row r="8" spans="1:9">
      <c r="A8" s="45" t="s">
        <v>11</v>
      </c>
      <c r="B8" s="46" t="s">
        <v>168</v>
      </c>
      <c r="C8" s="46"/>
      <c r="D8" s="46"/>
      <c r="E8" s="46"/>
      <c r="F8" s="107"/>
      <c r="G8" s="107"/>
      <c r="H8" s="107"/>
      <c r="I8" s="44"/>
    </row>
    <row r="9" spans="1:9">
      <c r="A9" s="45" t="s">
        <v>0</v>
      </c>
      <c r="B9" s="46" t="s">
        <v>169</v>
      </c>
      <c r="C9" s="46"/>
      <c r="D9" s="46"/>
      <c r="E9" s="46"/>
      <c r="F9" s="107"/>
      <c r="G9" s="107"/>
      <c r="H9" s="107"/>
      <c r="I9" s="44"/>
    </row>
    <row r="10" spans="1:9">
      <c r="A10" s="45" t="s">
        <v>13</v>
      </c>
      <c r="B10" s="143" t="s">
        <v>157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08"/>
      <c r="E11" s="108"/>
      <c r="F11" s="108"/>
      <c r="G11" s="108"/>
      <c r="H11" s="108"/>
      <c r="I11" s="44"/>
    </row>
    <row r="12" spans="1:9">
      <c r="A12" s="45" t="s">
        <v>16</v>
      </c>
      <c r="B12" s="107" t="s">
        <v>52</v>
      </c>
      <c r="C12" s="108"/>
      <c r="D12" s="108"/>
      <c r="E12" s="108"/>
      <c r="F12" s="108"/>
      <c r="G12" s="108"/>
      <c r="H12" s="108"/>
      <c r="I12" s="44"/>
    </row>
    <row r="13" spans="1:9">
      <c r="A13" s="107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7" t="s">
        <v>15</v>
      </c>
      <c r="B14" s="54">
        <v>0.9</v>
      </c>
      <c r="C14" s="55"/>
      <c r="D14" s="56">
        <v>0.95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107" t="s">
        <v>14</v>
      </c>
      <c r="B15" s="59">
        <v>81.83</v>
      </c>
      <c r="C15" s="60"/>
      <c r="D15" s="61">
        <v>77.5</v>
      </c>
      <c r="E15" s="60"/>
      <c r="F15" s="61">
        <v>86.91</v>
      </c>
      <c r="G15" s="60"/>
      <c r="H15" s="57" t="s">
        <v>19</v>
      </c>
      <c r="I15" s="58" t="s">
        <v>26</v>
      </c>
    </row>
    <row r="16" spans="1:9">
      <c r="A16" s="107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73</v>
      </c>
    </row>
    <row r="17" spans="1:9">
      <c r="A17" s="86" t="s">
        <v>53</v>
      </c>
      <c r="B17" s="78">
        <v>79.66</v>
      </c>
      <c r="C17" s="80">
        <f>B17/B$15*1000*B$14</f>
        <v>876.13344739093236</v>
      </c>
      <c r="D17" s="79">
        <v>0</v>
      </c>
      <c r="E17" s="80">
        <f>D17/D$15*1000*D$14</f>
        <v>0</v>
      </c>
      <c r="F17" s="79">
        <v>77.75</v>
      </c>
      <c r="G17" s="80">
        <f>F17/F$15*1000*F$14</f>
        <v>894.60361293291908</v>
      </c>
      <c r="H17" s="67">
        <f>LARGE((C17,E17,G17),1)</f>
        <v>894.60361293291908</v>
      </c>
      <c r="I17" s="66">
        <v>5</v>
      </c>
    </row>
    <row r="18" spans="1:9">
      <c r="A18" s="109" t="s">
        <v>54</v>
      </c>
      <c r="B18" s="78">
        <v>64.66</v>
      </c>
      <c r="C18" s="80">
        <f>B18/B$15*1000*B$14</f>
        <v>711.1572772821703</v>
      </c>
      <c r="D18" s="79">
        <v>67.41</v>
      </c>
      <c r="E18" s="80">
        <f t="shared" ref="E18:E26" si="0">D18/D$15*1000*D$14</f>
        <v>826.316129032258</v>
      </c>
      <c r="F18" s="79">
        <v>72.5</v>
      </c>
      <c r="G18" s="80">
        <f>F18/F$15*1000*F$14</f>
        <v>834.19629501783459</v>
      </c>
      <c r="H18" s="67">
        <f>LARGE((C18,E18,G18),1)</f>
        <v>834.19629501783459</v>
      </c>
      <c r="I18" s="66">
        <v>10</v>
      </c>
    </row>
    <row r="19" spans="1:9">
      <c r="A19" s="86" t="s">
        <v>68</v>
      </c>
      <c r="B19" s="78">
        <v>69.83</v>
      </c>
      <c r="C19" s="80">
        <f>B19/B$15*1000*B$14</f>
        <v>768.0190639129903</v>
      </c>
      <c r="D19" s="79">
        <v>71.5</v>
      </c>
      <c r="E19" s="80">
        <f t="shared" si="0"/>
        <v>876.45161290322585</v>
      </c>
      <c r="F19" s="79">
        <v>69.16</v>
      </c>
      <c r="G19" s="80">
        <f t="shared" ref="C19:G26" si="1">F19/F$15*1000*F$14</f>
        <v>795.76573466804734</v>
      </c>
      <c r="H19" s="67">
        <f>LARGE((C19,E19,G19),1)</f>
        <v>876.45161290322585</v>
      </c>
      <c r="I19" s="66">
        <v>11</v>
      </c>
    </row>
    <row r="20" spans="1:9">
      <c r="A20" s="86" t="s">
        <v>55</v>
      </c>
      <c r="B20" s="78">
        <v>73.91</v>
      </c>
      <c r="C20" s="80">
        <f>B20/B$15*1000*B$14</f>
        <v>812.89258218257362</v>
      </c>
      <c r="D20" s="79">
        <v>71.41</v>
      </c>
      <c r="E20" s="80">
        <f t="shared" si="0"/>
        <v>875.3483870967741</v>
      </c>
      <c r="F20" s="79">
        <v>56.83</v>
      </c>
      <c r="G20" s="80">
        <f t="shared" si="1"/>
        <v>653.89483373604889</v>
      </c>
      <c r="H20" s="67">
        <f>LARGE((C20,E20,G20),1)</f>
        <v>875.3483870967741</v>
      </c>
      <c r="I20" s="66">
        <v>16</v>
      </c>
    </row>
    <row r="21" spans="1:9">
      <c r="A21" s="86" t="s">
        <v>58</v>
      </c>
      <c r="B21" s="78">
        <v>59</v>
      </c>
      <c r="C21" s="80">
        <f t="shared" si="1"/>
        <v>648.90626909446416</v>
      </c>
      <c r="D21" s="79">
        <v>4.58</v>
      </c>
      <c r="E21" s="80">
        <f t="shared" si="0"/>
        <v>56.141935483870967</v>
      </c>
      <c r="F21" s="79">
        <v>0</v>
      </c>
      <c r="G21" s="80">
        <f t="shared" si="1"/>
        <v>0</v>
      </c>
      <c r="H21" s="67">
        <f>LARGE((C21,E21,G21),1)</f>
        <v>648.90626909446416</v>
      </c>
      <c r="I21" s="66">
        <v>23</v>
      </c>
    </row>
    <row r="22" spans="1:9">
      <c r="A22" s="86" t="s">
        <v>63</v>
      </c>
      <c r="B22" s="78">
        <v>52</v>
      </c>
      <c r="C22" s="80">
        <f>B22/B$15*1000*B$14</f>
        <v>571.91738971037523</v>
      </c>
      <c r="D22" s="79">
        <v>0</v>
      </c>
      <c r="E22" s="80">
        <f t="shared" si="0"/>
        <v>0</v>
      </c>
      <c r="F22" s="79">
        <v>0</v>
      </c>
      <c r="G22" s="80">
        <f>F22/F$15*1000*F$14</f>
        <v>0</v>
      </c>
      <c r="H22" s="67">
        <f>LARGE((C22,E22,G22),1)</f>
        <v>571.91738971037523</v>
      </c>
      <c r="I22" s="66">
        <v>36</v>
      </c>
    </row>
    <row r="23" spans="1:9">
      <c r="A23" s="93" t="s">
        <v>60</v>
      </c>
      <c r="B23" s="78">
        <v>38.909999999999997</v>
      </c>
      <c r="C23" s="80">
        <f t="shared" si="1"/>
        <v>427.94818526212879</v>
      </c>
      <c r="D23" s="79">
        <v>0</v>
      </c>
      <c r="E23" s="80">
        <f t="shared" si="0"/>
        <v>0</v>
      </c>
      <c r="F23" s="79">
        <v>0</v>
      </c>
      <c r="G23" s="80">
        <f t="shared" si="1"/>
        <v>0</v>
      </c>
      <c r="H23" s="67">
        <f>LARGE((C23,E23,G23),1)</f>
        <v>427.94818526212879</v>
      </c>
      <c r="I23" s="66">
        <v>49</v>
      </c>
    </row>
    <row r="24" spans="1:9">
      <c r="A24" s="74" t="s">
        <v>59</v>
      </c>
      <c r="B24" s="78">
        <v>24.83</v>
      </c>
      <c r="C24" s="80">
        <f t="shared" si="1"/>
        <v>273.09055358670412</v>
      </c>
      <c r="D24" s="79">
        <v>0</v>
      </c>
      <c r="E24" s="80">
        <f t="shared" si="0"/>
        <v>0</v>
      </c>
      <c r="F24" s="79">
        <v>0</v>
      </c>
      <c r="G24" s="80">
        <f t="shared" si="1"/>
        <v>0</v>
      </c>
      <c r="H24" s="67">
        <f>LARGE((C24,E24,G24),1)</f>
        <v>273.09055358670412</v>
      </c>
      <c r="I24" s="66">
        <v>62</v>
      </c>
    </row>
    <row r="25" spans="1:9">
      <c r="A25" s="92" t="s">
        <v>56</v>
      </c>
      <c r="B25" s="78">
        <v>18.829999999999998</v>
      </c>
      <c r="C25" s="80">
        <f t="shared" si="1"/>
        <v>207.10008554319927</v>
      </c>
      <c r="D25" s="79">
        <v>0</v>
      </c>
      <c r="E25" s="80">
        <f t="shared" si="0"/>
        <v>0</v>
      </c>
      <c r="F25" s="79">
        <v>0</v>
      </c>
      <c r="G25" s="80">
        <f t="shared" si="1"/>
        <v>0</v>
      </c>
      <c r="H25" s="67">
        <f>LARGE((C25,E25,G25),1)</f>
        <v>207.10008554319927</v>
      </c>
      <c r="I25" s="66">
        <v>66</v>
      </c>
    </row>
    <row r="26" spans="1:9">
      <c r="A26" s="86" t="s">
        <v>130</v>
      </c>
      <c r="B26" s="96">
        <v>16.41</v>
      </c>
      <c r="C26" s="97">
        <f t="shared" si="1"/>
        <v>180.4839300989857</v>
      </c>
      <c r="D26" s="98">
        <v>0</v>
      </c>
      <c r="E26" s="97">
        <f t="shared" si="0"/>
        <v>0</v>
      </c>
      <c r="F26" s="98">
        <v>0</v>
      </c>
      <c r="G26" s="97">
        <f t="shared" si="1"/>
        <v>0</v>
      </c>
      <c r="H26" s="99">
        <f>LARGE((C26,E26,G26),1)</f>
        <v>180.4839300989857</v>
      </c>
      <c r="I26" s="66">
        <v>67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71" priority="12"/>
  </conditionalFormatting>
  <conditionalFormatting sqref="A17">
    <cfRule type="duplicateValues" dxfId="70" priority="13"/>
  </conditionalFormatting>
  <conditionalFormatting sqref="A19">
    <cfRule type="duplicateValues" dxfId="69" priority="10"/>
  </conditionalFormatting>
  <conditionalFormatting sqref="A19">
    <cfRule type="duplicateValues" dxfId="68" priority="11"/>
  </conditionalFormatting>
  <conditionalFormatting sqref="A20">
    <cfRule type="duplicateValues" dxfId="67" priority="8"/>
  </conditionalFormatting>
  <conditionalFormatting sqref="A20">
    <cfRule type="duplicateValues" dxfId="66" priority="9"/>
  </conditionalFormatting>
  <conditionalFormatting sqref="A21">
    <cfRule type="duplicateValues" dxfId="65" priority="6"/>
  </conditionalFormatting>
  <conditionalFormatting sqref="A21">
    <cfRule type="duplicateValues" dxfId="64" priority="7"/>
  </conditionalFormatting>
  <conditionalFormatting sqref="A22">
    <cfRule type="duplicateValues" dxfId="63" priority="4"/>
  </conditionalFormatting>
  <conditionalFormatting sqref="A22">
    <cfRule type="duplicateValues" dxfId="62" priority="5"/>
  </conditionalFormatting>
  <conditionalFormatting sqref="A24">
    <cfRule type="duplicateValues" dxfId="61" priority="2"/>
  </conditionalFormatting>
  <conditionalFormatting sqref="A24">
    <cfRule type="duplicateValues" dxfId="60" priority="3"/>
  </conditionalFormatting>
  <conditionalFormatting sqref="A26">
    <cfRule type="duplicateValues" dxfId="59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workbookViewId="0">
      <selection activeCell="A17" sqref="A17:A64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40"/>
      <c r="B1" s="111"/>
      <c r="C1" s="111"/>
      <c r="D1" s="111"/>
      <c r="E1" s="111"/>
      <c r="F1" s="111"/>
      <c r="G1" s="111"/>
      <c r="H1" s="111"/>
      <c r="I1" s="44"/>
    </row>
    <row r="2" spans="1:9">
      <c r="A2" s="140"/>
      <c r="B2" s="142" t="s">
        <v>41</v>
      </c>
      <c r="C2" s="142"/>
      <c r="D2" s="142"/>
      <c r="E2" s="142"/>
      <c r="F2" s="142"/>
      <c r="G2" s="111"/>
      <c r="H2" s="111"/>
      <c r="I2" s="44"/>
    </row>
    <row r="3" spans="1:9">
      <c r="A3" s="140"/>
      <c r="B3" s="111"/>
      <c r="C3" s="111"/>
      <c r="D3" s="111"/>
      <c r="E3" s="111"/>
      <c r="F3" s="111"/>
      <c r="G3" s="111"/>
      <c r="H3" s="111"/>
      <c r="I3" s="44"/>
    </row>
    <row r="4" spans="1:9">
      <c r="A4" s="140"/>
      <c r="B4" s="142" t="s">
        <v>34</v>
      </c>
      <c r="C4" s="142"/>
      <c r="D4" s="142"/>
      <c r="E4" s="142"/>
      <c r="F4" s="142"/>
      <c r="G4" s="111"/>
      <c r="H4" s="111"/>
      <c r="I4" s="44"/>
    </row>
    <row r="5" spans="1:9">
      <c r="A5" s="140"/>
      <c r="B5" s="111"/>
      <c r="C5" s="111"/>
      <c r="D5" s="111"/>
      <c r="E5" s="111"/>
      <c r="F5" s="111"/>
      <c r="G5" s="111"/>
      <c r="H5" s="111"/>
      <c r="I5" s="44"/>
    </row>
    <row r="6" spans="1:9">
      <c r="A6" s="140"/>
      <c r="B6" s="141"/>
      <c r="C6" s="141"/>
      <c r="D6" s="111"/>
      <c r="E6" s="111"/>
      <c r="F6" s="111"/>
      <c r="G6" s="111"/>
      <c r="H6" s="111"/>
      <c r="I6" s="44"/>
    </row>
    <row r="7" spans="1:9">
      <c r="A7" s="140"/>
      <c r="B7" s="111"/>
      <c r="C7" s="111"/>
      <c r="D7" s="111"/>
      <c r="E7" s="111"/>
      <c r="F7" s="111"/>
      <c r="G7" s="111"/>
      <c r="H7" s="111"/>
      <c r="I7" s="44"/>
    </row>
    <row r="8" spans="1:9">
      <c r="A8" s="45" t="s">
        <v>11</v>
      </c>
      <c r="B8" s="46" t="s">
        <v>172</v>
      </c>
      <c r="C8" s="46"/>
      <c r="D8" s="46"/>
      <c r="E8" s="46"/>
      <c r="F8" s="110"/>
      <c r="G8" s="110"/>
      <c r="H8" s="110"/>
      <c r="I8" s="44"/>
    </row>
    <row r="9" spans="1:9">
      <c r="A9" s="45" t="s">
        <v>0</v>
      </c>
      <c r="B9" s="46" t="s">
        <v>170</v>
      </c>
      <c r="C9" s="46"/>
      <c r="D9" s="46"/>
      <c r="E9" s="46"/>
      <c r="F9" s="110"/>
      <c r="G9" s="110"/>
      <c r="H9" s="110"/>
      <c r="I9" s="44"/>
    </row>
    <row r="10" spans="1:9">
      <c r="A10" s="45" t="s">
        <v>13</v>
      </c>
      <c r="B10" s="143" t="s">
        <v>171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173</v>
      </c>
      <c r="C11" s="47"/>
      <c r="D11" s="111"/>
      <c r="E11" s="111"/>
      <c r="F11" s="111"/>
      <c r="G11" s="111"/>
      <c r="H11" s="111"/>
      <c r="I11" s="44"/>
    </row>
    <row r="12" spans="1:9">
      <c r="A12" s="45" t="s">
        <v>16</v>
      </c>
      <c r="B12" s="110" t="s">
        <v>52</v>
      </c>
      <c r="C12" s="111"/>
      <c r="D12" s="111"/>
      <c r="E12" s="111"/>
      <c r="F12" s="111"/>
      <c r="G12" s="111"/>
      <c r="H12" s="111"/>
      <c r="I12" s="44"/>
    </row>
    <row r="13" spans="1:9">
      <c r="A13" s="11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10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110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110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>
      <c r="A17" s="86" t="s">
        <v>193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>
        <v>1</v>
      </c>
    </row>
    <row r="18" spans="1:9">
      <c r="A18" s="86" t="s">
        <v>174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>
        <v>1</v>
      </c>
    </row>
    <row r="19" spans="1:9">
      <c r="A19" s="86" t="s">
        <v>181</v>
      </c>
      <c r="B19" s="78">
        <v>0</v>
      </c>
      <c r="C19" s="80">
        <f>B19/B$15*1000*B$14</f>
        <v>0</v>
      </c>
      <c r="D19" s="79">
        <v>0</v>
      </c>
      <c r="E19" s="80">
        <f t="shared" ref="C19:G56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>
        <v>1</v>
      </c>
    </row>
    <row r="20" spans="1:9">
      <c r="A20" s="86" t="s">
        <v>218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>
        <v>1</v>
      </c>
    </row>
    <row r="21" spans="1:9">
      <c r="A21" s="86" t="s">
        <v>219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>
        <v>1</v>
      </c>
    </row>
    <row r="22" spans="1:9">
      <c r="A22" s="86" t="s">
        <v>176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100</v>
      </c>
      <c r="G22" s="80">
        <f>F22/F$15*1000*F$14</f>
        <v>100</v>
      </c>
      <c r="H22" s="67">
        <f>LARGE((C22,E22,G22),1)</f>
        <v>100</v>
      </c>
      <c r="I22" s="66">
        <v>1</v>
      </c>
    </row>
    <row r="23" spans="1:9">
      <c r="A23" s="86" t="s">
        <v>214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>
        <v>1</v>
      </c>
    </row>
    <row r="24" spans="1:9">
      <c r="A24" s="86" t="s">
        <v>175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>
        <v>1</v>
      </c>
    </row>
    <row r="25" spans="1:9">
      <c r="A25" s="86" t="s">
        <v>195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>
        <v>1</v>
      </c>
    </row>
    <row r="26" spans="1:9">
      <c r="A26" s="86" t="s">
        <v>221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>
        <v>1</v>
      </c>
    </row>
    <row r="27" spans="1:9">
      <c r="A27" s="86" t="s">
        <v>178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>
        <v>1</v>
      </c>
    </row>
    <row r="28" spans="1:9">
      <c r="A28" s="86" t="s">
        <v>185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>
        <v>1</v>
      </c>
    </row>
    <row r="29" spans="1:9">
      <c r="A29" s="86" t="s">
        <v>202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>
        <v>1</v>
      </c>
    </row>
    <row r="30" spans="1:9">
      <c r="A30" s="86" t="s">
        <v>194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>
        <v>1</v>
      </c>
    </row>
    <row r="31" spans="1:9">
      <c r="A31" s="86" t="s">
        <v>205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>
        <v>1</v>
      </c>
    </row>
    <row r="32" spans="1:9">
      <c r="A32" s="86" t="s">
        <v>203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100</v>
      </c>
      <c r="G32" s="80">
        <f t="shared" si="0"/>
        <v>100</v>
      </c>
      <c r="H32" s="67">
        <f>LARGE((C32,E32,G32),1)</f>
        <v>100</v>
      </c>
      <c r="I32" s="66">
        <v>1</v>
      </c>
    </row>
    <row r="33" spans="1:9">
      <c r="A33" s="86" t="s">
        <v>179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100</v>
      </c>
      <c r="G33" s="80">
        <f t="shared" si="0"/>
        <v>100</v>
      </c>
      <c r="H33" s="67">
        <f>LARGE((C33,E33,G33),1)</f>
        <v>100</v>
      </c>
      <c r="I33" s="66">
        <v>1</v>
      </c>
    </row>
    <row r="34" spans="1:9">
      <c r="A34" s="86" t="s">
        <v>186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100</v>
      </c>
      <c r="G34" s="80">
        <f t="shared" si="0"/>
        <v>100</v>
      </c>
      <c r="H34" s="67">
        <f>LARGE((C34,E34,G34),1)</f>
        <v>100</v>
      </c>
      <c r="I34" s="66">
        <v>1</v>
      </c>
    </row>
    <row r="35" spans="1:9">
      <c r="A35" s="86" t="s">
        <v>220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100</v>
      </c>
      <c r="G35" s="80">
        <f t="shared" si="0"/>
        <v>100</v>
      </c>
      <c r="H35" s="67">
        <f>LARGE((C35,E35,G35),1)</f>
        <v>100</v>
      </c>
      <c r="I35" s="66">
        <v>1</v>
      </c>
    </row>
    <row r="36" spans="1:9">
      <c r="A36" s="86" t="s">
        <v>184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100</v>
      </c>
      <c r="G36" s="80">
        <f t="shared" si="0"/>
        <v>100</v>
      </c>
      <c r="H36" s="67">
        <f>LARGE((C36,E36,G36),1)</f>
        <v>100</v>
      </c>
      <c r="I36" s="66">
        <v>1</v>
      </c>
    </row>
    <row r="37" spans="1:9">
      <c r="A37" s="86" t="s">
        <v>215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100</v>
      </c>
      <c r="G37" s="80">
        <f t="shared" si="0"/>
        <v>100</v>
      </c>
      <c r="H37" s="67">
        <f>LARGE((C37,E37,G37),1)</f>
        <v>100</v>
      </c>
      <c r="I37" s="66">
        <v>1</v>
      </c>
    </row>
    <row r="38" spans="1:9">
      <c r="A38" s="86" t="s">
        <v>198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100</v>
      </c>
      <c r="G38" s="80">
        <f t="shared" si="0"/>
        <v>100</v>
      </c>
      <c r="H38" s="67">
        <f>LARGE((C38,E38,G38),1)</f>
        <v>100</v>
      </c>
      <c r="I38" s="66">
        <v>1</v>
      </c>
    </row>
    <row r="39" spans="1:9">
      <c r="A39" s="86" t="s">
        <v>188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100</v>
      </c>
      <c r="G39" s="80">
        <f t="shared" si="0"/>
        <v>100</v>
      </c>
      <c r="H39" s="67">
        <f>LARGE((C39,E39,G39),1)</f>
        <v>100</v>
      </c>
      <c r="I39" s="66">
        <v>1</v>
      </c>
    </row>
    <row r="40" spans="1:9">
      <c r="A40" s="86" t="s">
        <v>189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100</v>
      </c>
      <c r="G40" s="80">
        <f t="shared" si="0"/>
        <v>100</v>
      </c>
      <c r="H40" s="67">
        <f>LARGE((C40,E40,G40),1)</f>
        <v>100</v>
      </c>
      <c r="I40" s="66">
        <v>1</v>
      </c>
    </row>
    <row r="41" spans="1:9">
      <c r="A41" s="86" t="s">
        <v>177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100</v>
      </c>
      <c r="G41" s="80">
        <f t="shared" si="0"/>
        <v>100</v>
      </c>
      <c r="H41" s="67">
        <f>LARGE((C41,E41,G41),1)</f>
        <v>100</v>
      </c>
      <c r="I41" s="66">
        <v>1</v>
      </c>
    </row>
    <row r="42" spans="1:9">
      <c r="A42" s="86" t="s">
        <v>180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100</v>
      </c>
      <c r="G42" s="80">
        <f t="shared" si="0"/>
        <v>100</v>
      </c>
      <c r="H42" s="67">
        <f>LARGE((C42,E42,G42),1)</f>
        <v>100</v>
      </c>
      <c r="I42" s="66">
        <v>1</v>
      </c>
    </row>
    <row r="43" spans="1:9">
      <c r="A43" s="86" t="s">
        <v>182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100</v>
      </c>
      <c r="G43" s="80">
        <f t="shared" si="0"/>
        <v>100</v>
      </c>
      <c r="H43" s="67">
        <f>LARGE((C43,E43,G43),1)</f>
        <v>100</v>
      </c>
      <c r="I43" s="66">
        <v>1</v>
      </c>
    </row>
    <row r="44" spans="1:9">
      <c r="A44" s="86" t="s">
        <v>191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100</v>
      </c>
      <c r="G44" s="80">
        <f t="shared" si="0"/>
        <v>100</v>
      </c>
      <c r="H44" s="67">
        <f>LARGE((C44,E44,G44),1)</f>
        <v>100</v>
      </c>
      <c r="I44" s="66">
        <v>1</v>
      </c>
    </row>
    <row r="45" spans="1:9">
      <c r="A45" s="86" t="s">
        <v>192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100</v>
      </c>
      <c r="G45" s="80">
        <f t="shared" si="0"/>
        <v>100</v>
      </c>
      <c r="H45" s="67">
        <f>LARGE((C45,E45,G45),1)</f>
        <v>100</v>
      </c>
      <c r="I45" s="66">
        <v>1</v>
      </c>
    </row>
    <row r="46" spans="1:9">
      <c r="A46" s="86" t="s">
        <v>197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100</v>
      </c>
      <c r="G46" s="80">
        <f t="shared" si="0"/>
        <v>100</v>
      </c>
      <c r="H46" s="67">
        <f>LARGE((C46,E46,G46),1)</f>
        <v>100</v>
      </c>
      <c r="I46" s="66">
        <v>1</v>
      </c>
    </row>
    <row r="47" spans="1:9">
      <c r="A47" s="86" t="s">
        <v>187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100</v>
      </c>
      <c r="G47" s="80">
        <f t="shared" si="0"/>
        <v>100</v>
      </c>
      <c r="H47" s="67">
        <f>LARGE((C47,E47,G47),1)</f>
        <v>100</v>
      </c>
      <c r="I47" s="66">
        <v>1</v>
      </c>
    </row>
    <row r="48" spans="1:9">
      <c r="A48" s="86" t="s">
        <v>190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100</v>
      </c>
      <c r="G48" s="80">
        <f t="shared" si="0"/>
        <v>100</v>
      </c>
      <c r="H48" s="67">
        <f>LARGE((C48,E48,G48),1)</f>
        <v>100</v>
      </c>
      <c r="I48" s="66">
        <v>1</v>
      </c>
    </row>
    <row r="49" spans="1:9">
      <c r="A49" s="86" t="s">
        <v>183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100</v>
      </c>
      <c r="G49" s="80">
        <f t="shared" si="0"/>
        <v>100</v>
      </c>
      <c r="H49" s="67">
        <f>LARGE((C49,E49,G49),1)</f>
        <v>100</v>
      </c>
      <c r="I49" s="66">
        <v>1</v>
      </c>
    </row>
    <row r="50" spans="1:9">
      <c r="A50" s="86" t="s">
        <v>216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100</v>
      </c>
      <c r="G50" s="80">
        <f t="shared" si="0"/>
        <v>100</v>
      </c>
      <c r="H50" s="67">
        <f>LARGE((C50,E50,G50),1)</f>
        <v>100</v>
      </c>
      <c r="I50" s="66">
        <v>1</v>
      </c>
    </row>
    <row r="51" spans="1:9">
      <c r="A51" s="86" t="s">
        <v>213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100</v>
      </c>
      <c r="G51" s="80">
        <f t="shared" si="0"/>
        <v>100</v>
      </c>
      <c r="H51" s="67">
        <f>LARGE((C51,E51,G51),1)</f>
        <v>100</v>
      </c>
      <c r="I51" s="66">
        <v>1</v>
      </c>
    </row>
    <row r="52" spans="1:9">
      <c r="A52" s="86" t="s">
        <v>211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100</v>
      </c>
      <c r="G52" s="80">
        <f t="shared" si="0"/>
        <v>100</v>
      </c>
      <c r="H52" s="67">
        <f>LARGE((C52,E52,G52),1)</f>
        <v>100</v>
      </c>
      <c r="I52" s="66">
        <v>1</v>
      </c>
    </row>
    <row r="53" spans="1:9">
      <c r="A53" s="86" t="s">
        <v>207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100</v>
      </c>
      <c r="G53" s="80">
        <f t="shared" si="0"/>
        <v>100</v>
      </c>
      <c r="H53" s="67">
        <f>LARGE((C53,E53,G53),1)</f>
        <v>100</v>
      </c>
      <c r="I53" s="66">
        <v>1</v>
      </c>
    </row>
    <row r="54" spans="1:9">
      <c r="A54" s="86" t="s">
        <v>217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100</v>
      </c>
      <c r="G54" s="80">
        <f t="shared" si="0"/>
        <v>100</v>
      </c>
      <c r="H54" s="67">
        <f>LARGE((C54,E54,G54),1)</f>
        <v>100</v>
      </c>
      <c r="I54" s="66">
        <v>1</v>
      </c>
    </row>
    <row r="55" spans="1:9">
      <c r="A55" s="86" t="s">
        <v>204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100</v>
      </c>
      <c r="G55" s="80">
        <f t="shared" si="0"/>
        <v>100</v>
      </c>
      <c r="H55" s="67">
        <f>LARGE((C55,E55,G55),1)</f>
        <v>100</v>
      </c>
      <c r="I55" s="66">
        <v>1</v>
      </c>
    </row>
    <row r="56" spans="1:9">
      <c r="A56" s="86" t="s">
        <v>208</v>
      </c>
      <c r="B56" s="79">
        <v>1</v>
      </c>
      <c r="C56" s="80">
        <f t="shared" si="0"/>
        <v>0</v>
      </c>
      <c r="D56" s="79">
        <v>1</v>
      </c>
      <c r="E56" s="80">
        <f t="shared" si="0"/>
        <v>0</v>
      </c>
      <c r="F56" s="79">
        <v>100</v>
      </c>
      <c r="G56" s="80">
        <f t="shared" si="0"/>
        <v>100</v>
      </c>
      <c r="H56" s="67">
        <f>LARGE((C56,E56,G56),1)</f>
        <v>100</v>
      </c>
      <c r="I56" s="66">
        <v>1</v>
      </c>
    </row>
    <row r="57" spans="1:9">
      <c r="A57" s="86" t="s">
        <v>201</v>
      </c>
      <c r="B57" s="79">
        <v>2</v>
      </c>
      <c r="C57" s="80">
        <f t="shared" ref="C57:C64" si="1">B57/B$15*1000*B$14</f>
        <v>0</v>
      </c>
      <c r="D57" s="79">
        <v>2</v>
      </c>
      <c r="E57" s="80">
        <f t="shared" ref="E57:E64" si="2">D57/D$15*1000*D$14</f>
        <v>0</v>
      </c>
      <c r="F57" s="79">
        <v>100</v>
      </c>
      <c r="G57" s="80">
        <f t="shared" ref="G57:G64" si="3">F57/F$15*1000*F$14</f>
        <v>100</v>
      </c>
      <c r="H57" s="67">
        <f>LARGE((C57,E57,G57),1)</f>
        <v>100</v>
      </c>
      <c r="I57" s="66">
        <v>1</v>
      </c>
    </row>
    <row r="58" spans="1:9">
      <c r="A58" s="86" t="s">
        <v>206</v>
      </c>
      <c r="B58" s="79">
        <v>3</v>
      </c>
      <c r="C58" s="80">
        <f t="shared" si="1"/>
        <v>0</v>
      </c>
      <c r="D58" s="79">
        <v>3</v>
      </c>
      <c r="E58" s="80">
        <f t="shared" si="2"/>
        <v>0</v>
      </c>
      <c r="F58" s="79">
        <v>100</v>
      </c>
      <c r="G58" s="80">
        <f t="shared" si="3"/>
        <v>100</v>
      </c>
      <c r="H58" s="67">
        <f>LARGE((C58,E58,G58),1)</f>
        <v>100</v>
      </c>
      <c r="I58" s="66">
        <v>1</v>
      </c>
    </row>
    <row r="59" spans="1:9">
      <c r="A59" s="86" t="s">
        <v>199</v>
      </c>
      <c r="B59" s="79">
        <v>4</v>
      </c>
      <c r="C59" s="80">
        <f t="shared" si="1"/>
        <v>0</v>
      </c>
      <c r="D59" s="79">
        <v>4</v>
      </c>
      <c r="E59" s="80">
        <f t="shared" si="2"/>
        <v>0</v>
      </c>
      <c r="F59" s="79">
        <v>100</v>
      </c>
      <c r="G59" s="80">
        <f t="shared" si="3"/>
        <v>100</v>
      </c>
      <c r="H59" s="67">
        <f>LARGE((C59,E59,G59),1)</f>
        <v>100</v>
      </c>
      <c r="I59" s="66">
        <v>1</v>
      </c>
    </row>
    <row r="60" spans="1:9">
      <c r="A60" s="86" t="s">
        <v>212</v>
      </c>
      <c r="B60" s="79">
        <v>5</v>
      </c>
      <c r="C60" s="80">
        <f t="shared" si="1"/>
        <v>0</v>
      </c>
      <c r="D60" s="79">
        <v>5</v>
      </c>
      <c r="E60" s="80">
        <f t="shared" si="2"/>
        <v>0</v>
      </c>
      <c r="F60" s="79">
        <v>100</v>
      </c>
      <c r="G60" s="80">
        <f t="shared" si="3"/>
        <v>100</v>
      </c>
      <c r="H60" s="67">
        <f>LARGE((C60,E60,G60),1)</f>
        <v>100</v>
      </c>
      <c r="I60" s="66">
        <v>1</v>
      </c>
    </row>
    <row r="61" spans="1:9">
      <c r="A61" s="86" t="s">
        <v>210</v>
      </c>
      <c r="B61" s="79">
        <v>6</v>
      </c>
      <c r="C61" s="80">
        <f t="shared" si="1"/>
        <v>0</v>
      </c>
      <c r="D61" s="79">
        <v>6</v>
      </c>
      <c r="E61" s="80">
        <f t="shared" si="2"/>
        <v>0</v>
      </c>
      <c r="F61" s="79">
        <v>100</v>
      </c>
      <c r="G61" s="80">
        <f t="shared" si="3"/>
        <v>100</v>
      </c>
      <c r="H61" s="67">
        <f>LARGE((C61,E61,G61),1)</f>
        <v>100</v>
      </c>
      <c r="I61" s="66">
        <v>1</v>
      </c>
    </row>
    <row r="62" spans="1:9">
      <c r="A62" s="86" t="s">
        <v>196</v>
      </c>
      <c r="B62" s="79">
        <v>7</v>
      </c>
      <c r="C62" s="80">
        <f t="shared" si="1"/>
        <v>0</v>
      </c>
      <c r="D62" s="79">
        <v>7</v>
      </c>
      <c r="E62" s="80">
        <f t="shared" si="2"/>
        <v>0</v>
      </c>
      <c r="F62" s="79">
        <v>100</v>
      </c>
      <c r="G62" s="80">
        <f t="shared" si="3"/>
        <v>100</v>
      </c>
      <c r="H62" s="67">
        <f>LARGE((C62,E62,G62),1)</f>
        <v>100</v>
      </c>
      <c r="I62" s="66">
        <v>1</v>
      </c>
    </row>
    <row r="63" spans="1:9">
      <c r="A63" s="86" t="s">
        <v>200</v>
      </c>
      <c r="B63" s="79">
        <v>8</v>
      </c>
      <c r="C63" s="80">
        <f t="shared" si="1"/>
        <v>0</v>
      </c>
      <c r="D63" s="79">
        <v>8</v>
      </c>
      <c r="E63" s="80">
        <f t="shared" si="2"/>
        <v>0</v>
      </c>
      <c r="F63" s="79">
        <v>100</v>
      </c>
      <c r="G63" s="80">
        <f t="shared" si="3"/>
        <v>100</v>
      </c>
      <c r="H63" s="67">
        <f>LARGE((C63,E63,G63),1)</f>
        <v>100</v>
      </c>
      <c r="I63" s="66">
        <v>1</v>
      </c>
    </row>
    <row r="64" spans="1:9">
      <c r="A64" s="86" t="s">
        <v>209</v>
      </c>
      <c r="B64" s="96">
        <v>9</v>
      </c>
      <c r="C64" s="97">
        <f t="shared" si="1"/>
        <v>0</v>
      </c>
      <c r="D64" s="98">
        <v>9</v>
      </c>
      <c r="E64" s="97">
        <f t="shared" si="2"/>
        <v>0</v>
      </c>
      <c r="F64" s="98">
        <v>100</v>
      </c>
      <c r="G64" s="97">
        <f t="shared" si="3"/>
        <v>100</v>
      </c>
      <c r="H64" s="99">
        <f>LARGE((C64,E64,G64),1)</f>
        <v>100</v>
      </c>
      <c r="I64" s="66">
        <v>1</v>
      </c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</sheetData>
  <mergeCells count="5">
    <mergeCell ref="A1:A7"/>
    <mergeCell ref="B2:F2"/>
    <mergeCell ref="B4:F4"/>
    <mergeCell ref="B6:C6"/>
    <mergeCell ref="B10:C10"/>
  </mergeCells>
  <conditionalFormatting sqref="A45">
    <cfRule type="duplicateValues" dxfId="58" priority="1"/>
  </conditionalFormatting>
  <conditionalFormatting sqref="A45">
    <cfRule type="duplicateValues" dxfId="5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I1048576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40" t="s">
        <v>223</v>
      </c>
      <c r="B1" s="113"/>
      <c r="C1" s="113"/>
      <c r="D1" s="113"/>
      <c r="E1" s="113"/>
      <c r="F1" s="113"/>
      <c r="G1" s="113"/>
      <c r="H1" s="113"/>
      <c r="I1" s="44"/>
    </row>
    <row r="2" spans="1:9">
      <c r="A2" s="140"/>
      <c r="B2" s="142" t="s">
        <v>41</v>
      </c>
      <c r="C2" s="142"/>
      <c r="D2" s="142"/>
      <c r="E2" s="142"/>
      <c r="F2" s="142"/>
      <c r="G2" s="113"/>
      <c r="H2" s="113"/>
      <c r="I2" s="44"/>
    </row>
    <row r="3" spans="1:9">
      <c r="A3" s="140"/>
      <c r="B3" s="113"/>
      <c r="C3" s="113"/>
      <c r="D3" s="113"/>
      <c r="E3" s="113"/>
      <c r="F3" s="113"/>
      <c r="G3" s="113"/>
      <c r="H3" s="113"/>
      <c r="I3" s="44"/>
    </row>
    <row r="4" spans="1:9">
      <c r="A4" s="140"/>
      <c r="B4" s="142" t="s">
        <v>34</v>
      </c>
      <c r="C4" s="142"/>
      <c r="D4" s="142"/>
      <c r="E4" s="142"/>
      <c r="F4" s="142"/>
      <c r="G4" s="113"/>
      <c r="H4" s="113"/>
      <c r="I4" s="44"/>
    </row>
    <row r="5" spans="1:9">
      <c r="A5" s="140"/>
      <c r="B5" s="113"/>
      <c r="C5" s="113"/>
      <c r="D5" s="113"/>
      <c r="E5" s="113"/>
      <c r="F5" s="113"/>
      <c r="G5" s="113"/>
      <c r="H5" s="113"/>
      <c r="I5" s="44"/>
    </row>
    <row r="6" spans="1:9">
      <c r="A6" s="140"/>
      <c r="B6" s="141"/>
      <c r="C6" s="141"/>
      <c r="D6" s="113"/>
      <c r="E6" s="113"/>
      <c r="F6" s="113"/>
      <c r="G6" s="113"/>
      <c r="H6" s="113"/>
      <c r="I6" s="44"/>
    </row>
    <row r="7" spans="1:9">
      <c r="A7" s="140"/>
      <c r="B7" s="113"/>
      <c r="C7" s="113"/>
      <c r="D7" s="113"/>
      <c r="E7" s="113"/>
      <c r="F7" s="113"/>
      <c r="G7" s="113"/>
      <c r="H7" s="113"/>
      <c r="I7" s="44"/>
    </row>
    <row r="8" spans="1:9">
      <c r="A8" s="45" t="s">
        <v>11</v>
      </c>
      <c r="B8" s="46" t="s">
        <v>224</v>
      </c>
      <c r="C8" s="46"/>
      <c r="D8" s="46"/>
      <c r="E8" s="46"/>
      <c r="F8" s="112"/>
      <c r="G8" s="112"/>
      <c r="H8" s="112"/>
      <c r="I8" s="44"/>
    </row>
    <row r="9" spans="1:9">
      <c r="A9" s="45" t="s">
        <v>0</v>
      </c>
      <c r="B9" s="46" t="s">
        <v>133</v>
      </c>
      <c r="C9" s="46"/>
      <c r="D9" s="46"/>
      <c r="E9" s="46"/>
      <c r="F9" s="112"/>
      <c r="G9" s="112"/>
      <c r="H9" s="112"/>
      <c r="I9" s="44"/>
    </row>
    <row r="10" spans="1:9">
      <c r="A10" s="45" t="s">
        <v>13</v>
      </c>
      <c r="B10" s="143" t="s">
        <v>225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13"/>
      <c r="E11" s="113"/>
      <c r="F11" s="113"/>
      <c r="G11" s="113"/>
      <c r="H11" s="113"/>
      <c r="I11" s="44"/>
    </row>
    <row r="12" spans="1:9">
      <c r="A12" s="45" t="s">
        <v>16</v>
      </c>
      <c r="B12" s="112" t="s">
        <v>52</v>
      </c>
      <c r="C12" s="113"/>
      <c r="D12" s="113"/>
      <c r="E12" s="113"/>
      <c r="F12" s="113"/>
      <c r="G12" s="113"/>
      <c r="H12" s="113"/>
      <c r="I12" s="44"/>
    </row>
    <row r="13" spans="1:9">
      <c r="A13" s="11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1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112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11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 t="s">
        <v>135</v>
      </c>
    </row>
    <row r="17" spans="1:9">
      <c r="A17" s="86" t="s">
        <v>136</v>
      </c>
      <c r="B17" s="102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 t="s">
        <v>135</v>
      </c>
    </row>
    <row r="18" spans="1:9">
      <c r="A18" s="126" t="s">
        <v>139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 t="s">
        <v>135</v>
      </c>
    </row>
    <row r="19" spans="1:9">
      <c r="A19" s="126" t="s">
        <v>141</v>
      </c>
      <c r="B19" s="78">
        <v>0</v>
      </c>
      <c r="C19" s="80">
        <f t="shared" ref="C19:G46" si="0">B19/B$15*1000*B$14</f>
        <v>0</v>
      </c>
      <c r="D19" s="79">
        <v>0</v>
      </c>
      <c r="E19" s="80">
        <f t="shared" si="0"/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 t="s">
        <v>135</v>
      </c>
    </row>
    <row r="20" spans="1:9">
      <c r="A20" s="126" t="s">
        <v>143</v>
      </c>
      <c r="B20" s="78">
        <v>0</v>
      </c>
      <c r="C20" s="80">
        <f t="shared" si="0"/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 t="s">
        <v>135</v>
      </c>
    </row>
    <row r="21" spans="1:9">
      <c r="A21" s="126" t="s">
        <v>144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 t="s">
        <v>135</v>
      </c>
    </row>
    <row r="22" spans="1:9">
      <c r="A22" s="126" t="s">
        <v>148</v>
      </c>
      <c r="B22" s="78">
        <v>0</v>
      </c>
      <c r="C22" s="80">
        <f t="shared" si="0"/>
        <v>0</v>
      </c>
      <c r="D22" s="79">
        <v>0</v>
      </c>
      <c r="E22" s="80">
        <f t="shared" si="0"/>
        <v>0</v>
      </c>
      <c r="F22" s="79">
        <v>100</v>
      </c>
      <c r="G22" s="80">
        <f t="shared" si="0"/>
        <v>100</v>
      </c>
      <c r="H22" s="67">
        <f>LARGE((C22,E22,G22),1)</f>
        <v>100</v>
      </c>
      <c r="I22" s="66" t="s">
        <v>135</v>
      </c>
    </row>
    <row r="23" spans="1:9">
      <c r="A23" s="126" t="s">
        <v>149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 t="s">
        <v>135</v>
      </c>
    </row>
    <row r="24" spans="1:9">
      <c r="A24" s="126" t="s">
        <v>150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 t="s">
        <v>135</v>
      </c>
    </row>
    <row r="25" spans="1:9">
      <c r="A25" s="126" t="s">
        <v>152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 t="s">
        <v>135</v>
      </c>
    </row>
    <row r="26" spans="1:9">
      <c r="A26" s="126" t="s">
        <v>153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 t="s">
        <v>135</v>
      </c>
    </row>
    <row r="27" spans="1:9">
      <c r="A27" s="71" t="s">
        <v>166</v>
      </c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 t="s">
        <v>135</v>
      </c>
    </row>
    <row r="28" spans="1:9">
      <c r="A28" s="71" t="s">
        <v>167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 t="s">
        <v>135</v>
      </c>
    </row>
    <row r="29" spans="1:9">
      <c r="A29" s="70" t="s">
        <v>226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 t="s">
        <v>135</v>
      </c>
    </row>
    <row r="30" spans="1:9">
      <c r="A30" s="70" t="s">
        <v>227</v>
      </c>
      <c r="B30" s="79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 t="s">
        <v>135</v>
      </c>
    </row>
    <row r="31" spans="1:9">
      <c r="A31" s="77" t="s">
        <v>160</v>
      </c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 t="s">
        <v>135</v>
      </c>
    </row>
    <row r="32" spans="1:9">
      <c r="A32" s="70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1"/>
      <c r="B34" s="79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1"/>
      <c r="B35" s="79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56" priority="12"/>
  </conditionalFormatting>
  <conditionalFormatting sqref="A27:A30 A42 A32:A38">
    <cfRule type="duplicateValues" dxfId="55" priority="20"/>
  </conditionalFormatting>
  <conditionalFormatting sqref="A27:A30">
    <cfRule type="duplicateValues" dxfId="54" priority="21"/>
  </conditionalFormatting>
  <conditionalFormatting sqref="A46">
    <cfRule type="duplicateValues" dxfId="53" priority="18"/>
  </conditionalFormatting>
  <conditionalFormatting sqref="A46">
    <cfRule type="duplicateValues" dxfId="52" priority="19"/>
  </conditionalFormatting>
  <conditionalFormatting sqref="A39">
    <cfRule type="duplicateValues" dxfId="51" priority="14"/>
  </conditionalFormatting>
  <conditionalFormatting sqref="A39">
    <cfRule type="duplicateValues" dxfId="50" priority="15"/>
  </conditionalFormatting>
  <conditionalFormatting sqref="A31">
    <cfRule type="duplicateValues" dxfId="49" priority="13"/>
  </conditionalFormatting>
  <conditionalFormatting sqref="A40">
    <cfRule type="duplicateValues" dxfId="48" priority="10"/>
  </conditionalFormatting>
  <conditionalFormatting sqref="A40">
    <cfRule type="duplicateValues" dxfId="47" priority="11"/>
  </conditionalFormatting>
  <conditionalFormatting sqref="A17:A26">
    <cfRule type="duplicateValues" dxfId="46" priority="566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L18" sqref="L18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40" t="s">
        <v>223</v>
      </c>
      <c r="B1" s="121"/>
      <c r="C1" s="121"/>
      <c r="D1" s="121"/>
      <c r="E1" s="121"/>
      <c r="F1" s="121"/>
      <c r="G1" s="121"/>
      <c r="H1" s="121"/>
      <c r="I1" s="44"/>
    </row>
    <row r="2" spans="1:9">
      <c r="A2" s="140"/>
      <c r="B2" s="142" t="s">
        <v>41</v>
      </c>
      <c r="C2" s="142"/>
      <c r="D2" s="142"/>
      <c r="E2" s="142"/>
      <c r="F2" s="142"/>
      <c r="G2" s="121"/>
      <c r="H2" s="121"/>
      <c r="I2" s="44"/>
    </row>
    <row r="3" spans="1:9">
      <c r="A3" s="140"/>
      <c r="B3" s="121"/>
      <c r="C3" s="121"/>
      <c r="D3" s="121"/>
      <c r="E3" s="121"/>
      <c r="F3" s="121"/>
      <c r="G3" s="121"/>
      <c r="H3" s="121"/>
      <c r="I3" s="44"/>
    </row>
    <row r="4" spans="1:9">
      <c r="A4" s="140"/>
      <c r="B4" s="142" t="s">
        <v>34</v>
      </c>
      <c r="C4" s="142"/>
      <c r="D4" s="142"/>
      <c r="E4" s="142"/>
      <c r="F4" s="142"/>
      <c r="G4" s="121"/>
      <c r="H4" s="121"/>
      <c r="I4" s="44"/>
    </row>
    <row r="5" spans="1:9">
      <c r="A5" s="140"/>
      <c r="B5" s="121"/>
      <c r="C5" s="121"/>
      <c r="D5" s="121"/>
      <c r="E5" s="121"/>
      <c r="F5" s="121"/>
      <c r="G5" s="121"/>
      <c r="H5" s="121"/>
      <c r="I5" s="44"/>
    </row>
    <row r="6" spans="1:9">
      <c r="A6" s="140"/>
      <c r="B6" s="141"/>
      <c r="C6" s="141"/>
      <c r="D6" s="121"/>
      <c r="E6" s="121"/>
      <c r="F6" s="121"/>
      <c r="G6" s="121"/>
      <c r="H6" s="121"/>
      <c r="I6" s="44"/>
    </row>
    <row r="7" spans="1:9">
      <c r="A7" s="140"/>
      <c r="B7" s="121"/>
      <c r="C7" s="121"/>
      <c r="D7" s="121"/>
      <c r="E7" s="121"/>
      <c r="F7" s="121"/>
      <c r="G7" s="121"/>
      <c r="H7" s="121"/>
      <c r="I7" s="44"/>
    </row>
    <row r="8" spans="1:9">
      <c r="A8" s="45" t="s">
        <v>11</v>
      </c>
      <c r="B8" s="46" t="s">
        <v>231</v>
      </c>
      <c r="C8" s="46"/>
      <c r="D8" s="46"/>
      <c r="E8" s="46"/>
      <c r="F8" s="120"/>
      <c r="G8" s="120"/>
      <c r="H8" s="120"/>
      <c r="I8" s="44"/>
    </row>
    <row r="9" spans="1:9">
      <c r="A9" s="45" t="s">
        <v>0</v>
      </c>
      <c r="B9" s="46" t="s">
        <v>232</v>
      </c>
      <c r="C9" s="46"/>
      <c r="D9" s="46"/>
      <c r="E9" s="46"/>
      <c r="F9" s="120"/>
      <c r="G9" s="120"/>
      <c r="H9" s="120"/>
      <c r="I9" s="44"/>
    </row>
    <row r="10" spans="1:9">
      <c r="A10" s="45" t="s">
        <v>13</v>
      </c>
      <c r="B10" s="143">
        <v>42049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21"/>
      <c r="E11" s="121"/>
      <c r="F11" s="121"/>
      <c r="G11" s="121"/>
      <c r="H11" s="121"/>
      <c r="I11" s="44"/>
    </row>
    <row r="12" spans="1:9">
      <c r="A12" s="45" t="s">
        <v>16</v>
      </c>
      <c r="B12" s="120" t="s">
        <v>52</v>
      </c>
      <c r="C12" s="121"/>
      <c r="D12" s="121"/>
      <c r="E12" s="121"/>
      <c r="F12" s="121"/>
      <c r="G12" s="121"/>
      <c r="H12" s="121"/>
      <c r="I12" s="44"/>
    </row>
    <row r="13" spans="1:9">
      <c r="A13" s="12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20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120" t="s">
        <v>14</v>
      </c>
      <c r="B15" s="59">
        <v>94.41</v>
      </c>
      <c r="C15" s="60"/>
      <c r="D15" s="61">
        <v>1</v>
      </c>
      <c r="E15" s="60"/>
      <c r="F15" s="61">
        <v>90</v>
      </c>
      <c r="G15" s="60"/>
      <c r="H15" s="57" t="s">
        <v>19</v>
      </c>
      <c r="I15" s="58" t="s">
        <v>26</v>
      </c>
    </row>
    <row r="16" spans="1:9">
      <c r="A16" s="120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76</v>
      </c>
    </row>
    <row r="17" spans="1:9">
      <c r="A17" s="86" t="s">
        <v>54</v>
      </c>
      <c r="B17" s="102">
        <v>86.41</v>
      </c>
      <c r="C17" s="80">
        <f>B17/B$15*1000*B$14</f>
        <v>823.73689227836041</v>
      </c>
      <c r="D17" s="79">
        <v>0</v>
      </c>
      <c r="E17" s="80">
        <f>D17/D$15*1000*D$14</f>
        <v>0</v>
      </c>
      <c r="F17" s="79">
        <v>90</v>
      </c>
      <c r="G17" s="80">
        <f>F17/F$15*1000*F$14</f>
        <v>1000</v>
      </c>
      <c r="H17" s="67">
        <f>LARGE((C17,E17,G17),1)</f>
        <v>1000</v>
      </c>
      <c r="I17" s="66">
        <v>1</v>
      </c>
    </row>
    <row r="18" spans="1:9">
      <c r="A18" s="86" t="s">
        <v>68</v>
      </c>
      <c r="B18" s="78">
        <v>75.08</v>
      </c>
      <c r="C18" s="80">
        <f>B18/B$15*1000*B$14</f>
        <v>715.72926596758816</v>
      </c>
      <c r="D18" s="79">
        <v>0</v>
      </c>
      <c r="E18" s="80">
        <f>D18/D$15*1000*D$14</f>
        <v>0</v>
      </c>
      <c r="F18" s="79">
        <v>80</v>
      </c>
      <c r="G18" s="80">
        <f>F18/F$15*1000*F$14</f>
        <v>888.8888888888888</v>
      </c>
      <c r="H18" s="67">
        <f>LARGE((C18,E18,G18),1)</f>
        <v>888.8888888888888</v>
      </c>
      <c r="I18" s="66">
        <v>4</v>
      </c>
    </row>
    <row r="19" spans="1:9">
      <c r="A19" s="74" t="s">
        <v>59</v>
      </c>
      <c r="B19" s="78">
        <v>72.58</v>
      </c>
      <c r="C19" s="80">
        <f t="shared" ref="C19:G46" si="0">B19/B$15*1000*B$14</f>
        <v>691.8970448045759</v>
      </c>
      <c r="D19" s="79">
        <v>0</v>
      </c>
      <c r="E19" s="80">
        <f t="shared" si="0"/>
        <v>0</v>
      </c>
      <c r="F19" s="79">
        <v>0</v>
      </c>
      <c r="G19" s="80">
        <f t="shared" si="0"/>
        <v>0</v>
      </c>
      <c r="H19" s="67">
        <f>LARGE((C19,E19,G19),1)</f>
        <v>691.8970448045759</v>
      </c>
      <c r="I19" s="66">
        <v>26</v>
      </c>
    </row>
    <row r="20" spans="1:9">
      <c r="A20" s="86" t="s">
        <v>55</v>
      </c>
      <c r="B20" s="78">
        <v>67.91</v>
      </c>
      <c r="C20" s="80">
        <f t="shared" si="0"/>
        <v>647.37845567206864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647.37845567206864</v>
      </c>
      <c r="I20" s="66">
        <v>30</v>
      </c>
    </row>
    <row r="21" spans="1:9">
      <c r="A21" s="93" t="s">
        <v>60</v>
      </c>
      <c r="B21" s="78">
        <v>60.25</v>
      </c>
      <c r="C21" s="80">
        <f t="shared" si="0"/>
        <v>574.35653002859863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574.35653002859863</v>
      </c>
      <c r="I21" s="66">
        <v>39</v>
      </c>
    </row>
    <row r="22" spans="1:9">
      <c r="A22" s="109" t="s">
        <v>53</v>
      </c>
      <c r="B22" s="78">
        <v>31.66</v>
      </c>
      <c r="C22" s="80">
        <f t="shared" si="0"/>
        <v>301.81124880838894</v>
      </c>
      <c r="D22" s="79">
        <v>0</v>
      </c>
      <c r="E22" s="80">
        <f t="shared" si="0"/>
        <v>0</v>
      </c>
      <c r="F22" s="79">
        <v>0</v>
      </c>
      <c r="G22" s="80">
        <f t="shared" si="0"/>
        <v>0</v>
      </c>
      <c r="H22" s="67">
        <f>LARGE((C22,E22,G22),1)</f>
        <v>301.81124880838894</v>
      </c>
      <c r="I22" s="66">
        <v>60</v>
      </c>
    </row>
    <row r="23" spans="1:9">
      <c r="A23" s="92" t="s">
        <v>62</v>
      </c>
      <c r="B23" s="78">
        <v>22.16</v>
      </c>
      <c r="C23" s="80">
        <f t="shared" si="0"/>
        <v>211.24880838894185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211.24880838894185</v>
      </c>
      <c r="I23" s="66">
        <v>64</v>
      </c>
    </row>
    <row r="24" spans="1:9">
      <c r="A24" s="86" t="s">
        <v>58</v>
      </c>
      <c r="B24" s="78">
        <v>19</v>
      </c>
      <c r="C24" s="80">
        <f t="shared" si="0"/>
        <v>181.12488083889423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181.12488083889423</v>
      </c>
      <c r="I24" s="66">
        <v>68</v>
      </c>
    </row>
    <row r="25" spans="1:9">
      <c r="A25" s="92" t="s">
        <v>63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 t="s">
        <v>233</v>
      </c>
    </row>
    <row r="26" spans="1:9">
      <c r="A26" s="126"/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71"/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71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70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70"/>
      <c r="B30" s="79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0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1"/>
      <c r="B34" s="79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1"/>
      <c r="B35" s="79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45" priority="17"/>
  </conditionalFormatting>
  <conditionalFormatting sqref="A27:A30 A42 A32:A38">
    <cfRule type="duplicateValues" dxfId="44" priority="23"/>
  </conditionalFormatting>
  <conditionalFormatting sqref="A27:A30">
    <cfRule type="duplicateValues" dxfId="43" priority="24"/>
  </conditionalFormatting>
  <conditionalFormatting sqref="A46">
    <cfRule type="duplicateValues" dxfId="42" priority="21"/>
  </conditionalFormatting>
  <conditionalFormatting sqref="A46">
    <cfRule type="duplicateValues" dxfId="41" priority="22"/>
  </conditionalFormatting>
  <conditionalFormatting sqref="A39">
    <cfRule type="duplicateValues" dxfId="40" priority="19"/>
  </conditionalFormatting>
  <conditionalFormatting sqref="A39">
    <cfRule type="duplicateValues" dxfId="39" priority="20"/>
  </conditionalFormatting>
  <conditionalFormatting sqref="A31">
    <cfRule type="duplicateValues" dxfId="38" priority="18"/>
  </conditionalFormatting>
  <conditionalFormatting sqref="A40">
    <cfRule type="duplicateValues" dxfId="37" priority="15"/>
  </conditionalFormatting>
  <conditionalFormatting sqref="A40">
    <cfRule type="duplicateValues" dxfId="36" priority="16"/>
  </conditionalFormatting>
  <conditionalFormatting sqref="A26">
    <cfRule type="duplicateValues" dxfId="35" priority="25"/>
  </conditionalFormatting>
  <conditionalFormatting sqref="A17">
    <cfRule type="duplicateValues" dxfId="34" priority="13"/>
  </conditionalFormatting>
  <conditionalFormatting sqref="A17">
    <cfRule type="duplicateValues" dxfId="33" priority="14"/>
  </conditionalFormatting>
  <conditionalFormatting sqref="A18">
    <cfRule type="duplicateValues" dxfId="32" priority="11"/>
  </conditionalFormatting>
  <conditionalFormatting sqref="A18">
    <cfRule type="duplicateValues" dxfId="31" priority="12"/>
  </conditionalFormatting>
  <conditionalFormatting sqref="A19">
    <cfRule type="duplicateValues" dxfId="30" priority="9"/>
  </conditionalFormatting>
  <conditionalFormatting sqref="A19">
    <cfRule type="duplicateValues" dxfId="29" priority="10"/>
  </conditionalFormatting>
  <conditionalFormatting sqref="A20">
    <cfRule type="duplicateValues" dxfId="28" priority="7"/>
  </conditionalFormatting>
  <conditionalFormatting sqref="A20">
    <cfRule type="duplicateValues" dxfId="27" priority="8"/>
  </conditionalFormatting>
  <conditionalFormatting sqref="A21">
    <cfRule type="duplicateValues" dxfId="26" priority="5"/>
  </conditionalFormatting>
  <conditionalFormatting sqref="A21">
    <cfRule type="duplicateValues" dxfId="25" priority="6"/>
  </conditionalFormatting>
  <conditionalFormatting sqref="A24">
    <cfRule type="duplicateValues" dxfId="24" priority="3"/>
  </conditionalFormatting>
  <conditionalFormatting sqref="A24">
    <cfRule type="duplicateValues" dxfId="23" priority="4"/>
  </conditionalFormatting>
  <conditionalFormatting sqref="A25">
    <cfRule type="duplicateValues" dxfId="22" priority="1"/>
  </conditionalFormatting>
  <conditionalFormatting sqref="A25">
    <cfRule type="duplicateValues" dxfId="21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J49" sqref="J49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10">
      <c r="A1" s="140" t="s">
        <v>223</v>
      </c>
      <c r="B1" s="136"/>
      <c r="C1" s="136"/>
      <c r="D1" s="136"/>
      <c r="E1" s="136"/>
      <c r="F1" s="136"/>
      <c r="G1" s="136"/>
      <c r="H1" s="136"/>
      <c r="I1" s="44"/>
    </row>
    <row r="2" spans="1:10">
      <c r="A2" s="140"/>
      <c r="B2" s="142" t="s">
        <v>41</v>
      </c>
      <c r="C2" s="142"/>
      <c r="D2" s="142"/>
      <c r="E2" s="142"/>
      <c r="F2" s="142"/>
      <c r="G2" s="136"/>
      <c r="H2" s="136"/>
      <c r="I2" s="44"/>
    </row>
    <row r="3" spans="1:10">
      <c r="A3" s="140"/>
      <c r="B3" s="136"/>
      <c r="C3" s="136"/>
      <c r="D3" s="136"/>
      <c r="E3" s="136"/>
      <c r="F3" s="136"/>
      <c r="G3" s="136"/>
      <c r="H3" s="136"/>
      <c r="I3" s="44"/>
    </row>
    <row r="4" spans="1:10">
      <c r="A4" s="140"/>
      <c r="B4" s="142" t="s">
        <v>34</v>
      </c>
      <c r="C4" s="142"/>
      <c r="D4" s="142"/>
      <c r="E4" s="142"/>
      <c r="F4" s="142"/>
      <c r="G4" s="136"/>
      <c r="H4" s="136"/>
      <c r="I4" s="44"/>
    </row>
    <row r="5" spans="1:10">
      <c r="A5" s="140"/>
      <c r="B5" s="136"/>
      <c r="C5" s="136"/>
      <c r="D5" s="136"/>
      <c r="E5" s="136"/>
      <c r="F5" s="136"/>
      <c r="G5" s="136"/>
      <c r="H5" s="136"/>
      <c r="I5" s="44"/>
    </row>
    <row r="6" spans="1:10">
      <c r="A6" s="140"/>
      <c r="B6" s="141"/>
      <c r="C6" s="141"/>
      <c r="D6" s="136"/>
      <c r="E6" s="136"/>
      <c r="F6" s="136"/>
      <c r="G6" s="136"/>
      <c r="H6" s="136"/>
      <c r="I6" s="44"/>
    </row>
    <row r="7" spans="1:10">
      <c r="A7" s="140"/>
      <c r="B7" s="136"/>
      <c r="C7" s="136"/>
      <c r="D7" s="136"/>
      <c r="E7" s="136"/>
      <c r="F7" s="136"/>
      <c r="G7" s="136"/>
      <c r="H7" s="136"/>
      <c r="I7" s="44"/>
    </row>
    <row r="8" spans="1:10">
      <c r="A8" s="45" t="s">
        <v>11</v>
      </c>
      <c r="B8" s="46" t="s">
        <v>231</v>
      </c>
      <c r="C8" s="46"/>
      <c r="D8" s="46"/>
      <c r="E8" s="46"/>
      <c r="F8" s="135"/>
      <c r="G8" s="135"/>
      <c r="H8" s="135"/>
      <c r="I8" s="44"/>
    </row>
    <row r="9" spans="1:10">
      <c r="A9" s="45" t="s">
        <v>0</v>
      </c>
      <c r="B9" s="46" t="s">
        <v>232</v>
      </c>
      <c r="C9" s="46"/>
      <c r="D9" s="46"/>
      <c r="E9" s="46"/>
      <c r="F9" s="135"/>
      <c r="G9" s="135"/>
      <c r="H9" s="135"/>
      <c r="I9" s="44"/>
    </row>
    <row r="10" spans="1:10">
      <c r="A10" s="45" t="s">
        <v>13</v>
      </c>
      <c r="B10" s="143">
        <v>42050</v>
      </c>
      <c r="C10" s="143"/>
      <c r="D10" s="47"/>
      <c r="E10" s="47"/>
      <c r="F10" s="48"/>
      <c r="G10" s="48"/>
      <c r="H10" s="48"/>
      <c r="I10" s="44"/>
      <c r="J10" t="s">
        <v>234</v>
      </c>
    </row>
    <row r="11" spans="1:10">
      <c r="A11" s="45" t="s">
        <v>33</v>
      </c>
      <c r="B11" s="46" t="s">
        <v>49</v>
      </c>
      <c r="C11" s="47"/>
      <c r="D11" s="136"/>
      <c r="E11" s="136"/>
      <c r="F11" s="136"/>
      <c r="G11" s="136"/>
      <c r="H11" s="136"/>
      <c r="I11" s="44"/>
    </row>
    <row r="12" spans="1:10">
      <c r="A12" s="45" t="s">
        <v>16</v>
      </c>
      <c r="B12" s="135" t="s">
        <v>52</v>
      </c>
      <c r="C12" s="136"/>
      <c r="D12" s="136"/>
      <c r="E12" s="136"/>
      <c r="F12" s="136"/>
      <c r="G12" s="136"/>
      <c r="H12" s="136"/>
      <c r="I12" s="44"/>
    </row>
    <row r="13" spans="1:10">
      <c r="A13" s="13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10">
      <c r="A14" s="135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10">
      <c r="A15" s="135" t="s">
        <v>14</v>
      </c>
      <c r="B15" s="59">
        <v>1</v>
      </c>
      <c r="C15" s="60"/>
      <c r="D15" s="61">
        <v>1</v>
      </c>
      <c r="E15" s="60"/>
      <c r="F15" s="61">
        <v>92.5</v>
      </c>
      <c r="G15" s="60"/>
      <c r="H15" s="57" t="s">
        <v>19</v>
      </c>
      <c r="I15" s="58" t="s">
        <v>26</v>
      </c>
    </row>
    <row r="16" spans="1:10">
      <c r="A16" s="13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10">
      <c r="A17" s="86" t="s">
        <v>54</v>
      </c>
      <c r="B17" s="102">
        <v>0</v>
      </c>
      <c r="C17" s="80">
        <f t="shared" ref="C17:C25" si="0">B17/B$15*1000*B$14</f>
        <v>0</v>
      </c>
      <c r="D17" s="79">
        <v>0</v>
      </c>
      <c r="E17" s="80">
        <f t="shared" ref="E17:E25" si="1">D17/D$15*1000*D$14</f>
        <v>0</v>
      </c>
      <c r="F17" s="79">
        <v>85.5</v>
      </c>
      <c r="G17" s="80">
        <f t="shared" ref="G17:G25" si="2">F17/F$15*1000*F$14</f>
        <v>924.32432432432427</v>
      </c>
      <c r="H17" s="67">
        <f>LARGE((C17,E17,G17),1)</f>
        <v>924.32432432432427</v>
      </c>
      <c r="I17" s="66">
        <v>6</v>
      </c>
      <c r="J17" t="s">
        <v>235</v>
      </c>
    </row>
    <row r="18" spans="1:10">
      <c r="A18" s="92" t="s">
        <v>58</v>
      </c>
      <c r="B18" s="102">
        <v>0</v>
      </c>
      <c r="C18" s="80">
        <f t="shared" si="0"/>
        <v>0</v>
      </c>
      <c r="D18" s="79">
        <v>0</v>
      </c>
      <c r="E18" s="80">
        <f t="shared" si="1"/>
        <v>0</v>
      </c>
      <c r="F18" s="79">
        <v>74.5</v>
      </c>
      <c r="G18" s="80">
        <f t="shared" si="2"/>
        <v>805.40540540540542</v>
      </c>
      <c r="H18" s="67">
        <f>LARGE((C18,E18,G18),1)</f>
        <v>805.40540540540542</v>
      </c>
      <c r="I18" s="66">
        <v>16</v>
      </c>
    </row>
    <row r="19" spans="1:10">
      <c r="A19" s="86" t="s">
        <v>68</v>
      </c>
      <c r="B19" s="102">
        <v>0</v>
      </c>
      <c r="C19" s="80">
        <f t="shared" si="0"/>
        <v>0</v>
      </c>
      <c r="D19" s="79">
        <v>0</v>
      </c>
      <c r="E19" s="80">
        <f t="shared" si="1"/>
        <v>0</v>
      </c>
      <c r="F19" s="79">
        <v>64</v>
      </c>
      <c r="G19" s="80">
        <f t="shared" si="2"/>
        <v>691.89189189189187</v>
      </c>
      <c r="H19" s="67">
        <f>LARGE((C19,E19,G19),1)</f>
        <v>691.89189189189187</v>
      </c>
      <c r="I19" s="66">
        <v>25</v>
      </c>
    </row>
    <row r="20" spans="1:10">
      <c r="A20" s="86" t="s">
        <v>55</v>
      </c>
      <c r="B20" s="102">
        <v>0</v>
      </c>
      <c r="C20" s="80">
        <f t="shared" si="0"/>
        <v>0</v>
      </c>
      <c r="D20" s="79">
        <v>0</v>
      </c>
      <c r="E20" s="80">
        <f t="shared" si="1"/>
        <v>0</v>
      </c>
      <c r="F20" s="79">
        <v>59.5</v>
      </c>
      <c r="G20" s="80">
        <f t="shared" si="2"/>
        <v>643.24324324324323</v>
      </c>
      <c r="H20" s="67">
        <f>LARGE((C20,E20,G20),1)</f>
        <v>643.24324324324323</v>
      </c>
      <c r="I20" s="66">
        <v>28</v>
      </c>
    </row>
    <row r="21" spans="1:10">
      <c r="A21" s="86" t="s">
        <v>62</v>
      </c>
      <c r="B21" s="102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59.25</v>
      </c>
      <c r="G21" s="80">
        <f t="shared" si="2"/>
        <v>640.54054054054052</v>
      </c>
      <c r="H21" s="67">
        <f>LARGE((C21,E21,G21),1)</f>
        <v>640.54054054054052</v>
      </c>
      <c r="I21" s="66">
        <v>29</v>
      </c>
    </row>
    <row r="22" spans="1:10">
      <c r="A22" s="93" t="s">
        <v>60</v>
      </c>
      <c r="B22" s="102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53.75</v>
      </c>
      <c r="G22" s="80">
        <f t="shared" si="2"/>
        <v>581.08108108108104</v>
      </c>
      <c r="H22" s="67">
        <f>LARGE((C22,E22,G22),1)</f>
        <v>581.08108108108104</v>
      </c>
      <c r="I22" s="66">
        <v>32</v>
      </c>
    </row>
    <row r="23" spans="1:10">
      <c r="A23" s="74" t="s">
        <v>59</v>
      </c>
      <c r="B23" s="102">
        <v>0</v>
      </c>
      <c r="C23" s="80">
        <f t="shared" si="0"/>
        <v>0</v>
      </c>
      <c r="D23" s="79">
        <v>0</v>
      </c>
      <c r="E23" s="80">
        <f t="shared" si="1"/>
        <v>0</v>
      </c>
      <c r="F23" s="79">
        <v>52.25</v>
      </c>
      <c r="G23" s="80">
        <f t="shared" si="2"/>
        <v>564.8648648648649</v>
      </c>
      <c r="H23" s="67">
        <f>LARGE((C23,E23,G23),1)</f>
        <v>564.8648648648649</v>
      </c>
      <c r="I23" s="66">
        <v>34</v>
      </c>
    </row>
    <row r="24" spans="1:10">
      <c r="A24" s="109" t="s">
        <v>53</v>
      </c>
      <c r="B24" s="102">
        <v>0</v>
      </c>
      <c r="C24" s="80">
        <f t="shared" si="0"/>
        <v>0</v>
      </c>
      <c r="D24" s="79">
        <v>0</v>
      </c>
      <c r="E24" s="80">
        <f t="shared" si="1"/>
        <v>0</v>
      </c>
      <c r="F24" s="79">
        <v>14</v>
      </c>
      <c r="G24" s="80">
        <f t="shared" si="2"/>
        <v>151.35135135135135</v>
      </c>
      <c r="H24" s="67">
        <f>LARGE((C24,E24,G24),1)</f>
        <v>151.35135135135135</v>
      </c>
      <c r="I24" s="66">
        <v>45</v>
      </c>
    </row>
    <row r="25" spans="1:10">
      <c r="A25" s="92" t="s">
        <v>56</v>
      </c>
      <c r="B25" s="79">
        <v>0</v>
      </c>
      <c r="C25" s="80">
        <f t="shared" si="0"/>
        <v>0</v>
      </c>
      <c r="D25" s="79">
        <v>0</v>
      </c>
      <c r="E25" s="80">
        <f t="shared" si="1"/>
        <v>0</v>
      </c>
      <c r="F25" s="79">
        <v>0</v>
      </c>
      <c r="G25" s="80">
        <f t="shared" si="2"/>
        <v>0</v>
      </c>
      <c r="H25" s="67">
        <f>LARGE((C25,E25,G25),1)</f>
        <v>0</v>
      </c>
      <c r="I25" s="66" t="s">
        <v>233</v>
      </c>
    </row>
    <row r="26" spans="1:10">
      <c r="A26" s="70"/>
      <c r="B26" s="102">
        <v>0</v>
      </c>
      <c r="C26" s="80">
        <f t="shared" ref="C26:G46" si="3">B26/B$15*1000*B$14</f>
        <v>0</v>
      </c>
      <c r="D26" s="79">
        <v>0</v>
      </c>
      <c r="E26" s="80">
        <f t="shared" si="3"/>
        <v>0</v>
      </c>
      <c r="F26" s="79">
        <v>0</v>
      </c>
      <c r="G26" s="80">
        <f t="shared" si="3"/>
        <v>0</v>
      </c>
      <c r="H26" s="67">
        <f>LARGE((C26,E26,G26),1)</f>
        <v>0</v>
      </c>
      <c r="I26" s="66"/>
    </row>
    <row r="27" spans="1:10">
      <c r="A27" s="70"/>
      <c r="B27" s="102">
        <v>0</v>
      </c>
      <c r="C27" s="80">
        <f t="shared" si="3"/>
        <v>0</v>
      </c>
      <c r="D27" s="79">
        <v>0</v>
      </c>
      <c r="E27" s="80">
        <f t="shared" si="3"/>
        <v>0</v>
      </c>
      <c r="F27" s="79">
        <v>0</v>
      </c>
      <c r="G27" s="80">
        <f t="shared" si="3"/>
        <v>0</v>
      </c>
      <c r="H27" s="67">
        <f>LARGE((C27,E27,G27),1)</f>
        <v>0</v>
      </c>
      <c r="I27" s="66"/>
    </row>
    <row r="28" spans="1:10">
      <c r="A28" s="70"/>
      <c r="B28" s="102">
        <v>0</v>
      </c>
      <c r="C28" s="80">
        <f t="shared" si="3"/>
        <v>0</v>
      </c>
      <c r="D28" s="79">
        <v>0</v>
      </c>
      <c r="E28" s="80">
        <f t="shared" si="3"/>
        <v>0</v>
      </c>
      <c r="F28" s="79">
        <v>0</v>
      </c>
      <c r="G28" s="80">
        <f t="shared" si="3"/>
        <v>0</v>
      </c>
      <c r="H28" s="67">
        <f>LARGE((C28,E28,G28),1)</f>
        <v>0</v>
      </c>
      <c r="I28" s="66"/>
    </row>
    <row r="29" spans="1:10">
      <c r="A29" s="70"/>
      <c r="B29" s="78">
        <v>0</v>
      </c>
      <c r="C29" s="80">
        <f t="shared" si="3"/>
        <v>0</v>
      </c>
      <c r="D29" s="79">
        <v>0</v>
      </c>
      <c r="E29" s="80">
        <f t="shared" si="3"/>
        <v>0</v>
      </c>
      <c r="F29" s="79">
        <v>0</v>
      </c>
      <c r="G29" s="80">
        <f t="shared" si="3"/>
        <v>0</v>
      </c>
      <c r="H29" s="67">
        <f>LARGE((C29,E29,G29),1)</f>
        <v>0</v>
      </c>
      <c r="I29" s="66"/>
    </row>
    <row r="30" spans="1:10">
      <c r="A30" s="70"/>
      <c r="B30" s="78">
        <v>0</v>
      </c>
      <c r="C30" s="80">
        <f t="shared" ref="C30" si="4">B30/B$15*1000*B$14</f>
        <v>0</v>
      </c>
      <c r="D30" s="79">
        <v>0</v>
      </c>
      <c r="E30" s="80">
        <f t="shared" ref="E30" si="5">D30/D$15*1000*D$14</f>
        <v>0</v>
      </c>
      <c r="F30" s="79">
        <v>0</v>
      </c>
      <c r="G30" s="80">
        <f t="shared" ref="G30" si="6">F30/F$15*1000*F$14</f>
        <v>0</v>
      </c>
      <c r="H30" s="67">
        <f>LARGE((C30,E30,G30),1)</f>
        <v>0</v>
      </c>
      <c r="I30" s="66"/>
    </row>
    <row r="31" spans="1:10">
      <c r="A31" s="70"/>
      <c r="B31" s="79">
        <v>0</v>
      </c>
      <c r="C31" s="80">
        <f t="shared" si="3"/>
        <v>0</v>
      </c>
      <c r="D31" s="79">
        <v>0</v>
      </c>
      <c r="E31" s="80">
        <f t="shared" si="3"/>
        <v>0</v>
      </c>
      <c r="F31" s="79">
        <v>0</v>
      </c>
      <c r="G31" s="80">
        <f t="shared" si="3"/>
        <v>0</v>
      </c>
      <c r="H31" s="67">
        <f>LARGE((C31,E31,G31),1)</f>
        <v>0</v>
      </c>
      <c r="I31" s="66"/>
    </row>
    <row r="32" spans="1:10">
      <c r="A32" s="70"/>
      <c r="B32" s="79">
        <v>0</v>
      </c>
      <c r="C32" s="80">
        <f t="shared" si="3"/>
        <v>0</v>
      </c>
      <c r="D32" s="79">
        <v>0</v>
      </c>
      <c r="E32" s="80">
        <f t="shared" si="3"/>
        <v>0</v>
      </c>
      <c r="F32" s="79">
        <v>0</v>
      </c>
      <c r="G32" s="80">
        <f t="shared" si="3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3"/>
        <v>0</v>
      </c>
      <c r="D33" s="79">
        <v>0</v>
      </c>
      <c r="E33" s="80">
        <f t="shared" si="3"/>
        <v>0</v>
      </c>
      <c r="F33" s="79">
        <v>0</v>
      </c>
      <c r="G33" s="80">
        <f t="shared" si="3"/>
        <v>0</v>
      </c>
      <c r="H33" s="67">
        <f>LARGE((C33,E33,G33),1)</f>
        <v>0</v>
      </c>
      <c r="I33" s="66"/>
    </row>
    <row r="34" spans="1:9">
      <c r="A34" s="70"/>
      <c r="B34" s="79">
        <v>0</v>
      </c>
      <c r="C34" s="80">
        <f t="shared" si="3"/>
        <v>0</v>
      </c>
      <c r="D34" s="79">
        <v>0</v>
      </c>
      <c r="E34" s="80">
        <f t="shared" si="3"/>
        <v>0</v>
      </c>
      <c r="F34" s="79">
        <v>0</v>
      </c>
      <c r="G34" s="80">
        <f t="shared" si="3"/>
        <v>0</v>
      </c>
      <c r="H34" s="67">
        <f>LARGE((C34,E34,G34),1)</f>
        <v>0</v>
      </c>
      <c r="I34" s="66"/>
    </row>
    <row r="35" spans="1:9">
      <c r="A35" s="70"/>
      <c r="B35" s="79">
        <v>0</v>
      </c>
      <c r="C35" s="80">
        <f t="shared" si="3"/>
        <v>0</v>
      </c>
      <c r="D35" s="79">
        <v>0</v>
      </c>
      <c r="E35" s="80">
        <f t="shared" si="3"/>
        <v>0</v>
      </c>
      <c r="F35" s="79">
        <v>0</v>
      </c>
      <c r="G35" s="80">
        <f t="shared" si="3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3"/>
        <v>0</v>
      </c>
      <c r="D36" s="79">
        <v>0</v>
      </c>
      <c r="E36" s="80">
        <f t="shared" si="3"/>
        <v>0</v>
      </c>
      <c r="F36" s="79">
        <v>0</v>
      </c>
      <c r="G36" s="80">
        <f t="shared" si="3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3"/>
        <v>0</v>
      </c>
      <c r="D37" s="79">
        <v>0</v>
      </c>
      <c r="E37" s="80">
        <f t="shared" si="3"/>
        <v>0</v>
      </c>
      <c r="F37" s="79">
        <v>0</v>
      </c>
      <c r="G37" s="80">
        <f t="shared" si="3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3"/>
        <v>0</v>
      </c>
      <c r="D38" s="79">
        <v>0</v>
      </c>
      <c r="E38" s="80">
        <f t="shared" si="3"/>
        <v>0</v>
      </c>
      <c r="F38" s="79">
        <v>0</v>
      </c>
      <c r="G38" s="80">
        <f t="shared" si="3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3"/>
        <v>0</v>
      </c>
      <c r="D39" s="79">
        <v>0</v>
      </c>
      <c r="E39" s="80">
        <f t="shared" si="3"/>
        <v>0</v>
      </c>
      <c r="F39" s="79">
        <v>0</v>
      </c>
      <c r="G39" s="80">
        <f t="shared" si="3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3"/>
        <v>0</v>
      </c>
      <c r="D40" s="79">
        <v>0</v>
      </c>
      <c r="E40" s="80">
        <f t="shared" si="3"/>
        <v>0</v>
      </c>
      <c r="F40" s="79">
        <v>0</v>
      </c>
      <c r="G40" s="80">
        <f t="shared" si="3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3"/>
        <v>0</v>
      </c>
      <c r="D41" s="79">
        <v>0</v>
      </c>
      <c r="E41" s="80">
        <f t="shared" si="3"/>
        <v>0</v>
      </c>
      <c r="F41" s="79">
        <v>0</v>
      </c>
      <c r="G41" s="80">
        <f t="shared" si="3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3"/>
        <v>0</v>
      </c>
      <c r="D42" s="79">
        <v>0</v>
      </c>
      <c r="E42" s="80">
        <f t="shared" si="3"/>
        <v>0</v>
      </c>
      <c r="F42" s="79">
        <v>0</v>
      </c>
      <c r="G42" s="80">
        <f t="shared" si="3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3"/>
        <v>0</v>
      </c>
      <c r="D43" s="79">
        <v>0</v>
      </c>
      <c r="E43" s="80">
        <f t="shared" si="3"/>
        <v>0</v>
      </c>
      <c r="F43" s="79">
        <v>0</v>
      </c>
      <c r="G43" s="80">
        <f t="shared" si="3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3"/>
        <v>0</v>
      </c>
      <c r="D44" s="79">
        <v>0</v>
      </c>
      <c r="E44" s="80">
        <f t="shared" si="3"/>
        <v>0</v>
      </c>
      <c r="F44" s="79">
        <v>0</v>
      </c>
      <c r="G44" s="80">
        <f t="shared" si="3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3"/>
        <v>0</v>
      </c>
      <c r="D45" s="79">
        <v>0</v>
      </c>
      <c r="E45" s="80">
        <f t="shared" si="3"/>
        <v>0</v>
      </c>
      <c r="F45" s="79">
        <v>0</v>
      </c>
      <c r="G45" s="80">
        <f t="shared" si="3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3"/>
        <v>0</v>
      </c>
      <c r="D46" s="79">
        <v>0</v>
      </c>
      <c r="E46" s="80">
        <f t="shared" si="3"/>
        <v>0</v>
      </c>
      <c r="F46" s="79">
        <v>0</v>
      </c>
      <c r="G46" s="80">
        <f t="shared" si="3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sortState ref="A17:J25">
    <sortCondition ref="I17:I25"/>
  </sortState>
  <mergeCells count="5">
    <mergeCell ref="A1:A7"/>
    <mergeCell ref="B2:F2"/>
    <mergeCell ref="B4:F4"/>
    <mergeCell ref="B6:C6"/>
    <mergeCell ref="B10:C10"/>
  </mergeCells>
  <conditionalFormatting sqref="A41">
    <cfRule type="duplicateValues" dxfId="20" priority="20"/>
  </conditionalFormatting>
  <conditionalFormatting sqref="A42 A26:A29 A31:A38">
    <cfRule type="duplicateValues" dxfId="19" priority="26"/>
  </conditionalFormatting>
  <conditionalFormatting sqref="A46">
    <cfRule type="duplicateValues" dxfId="18" priority="24"/>
  </conditionalFormatting>
  <conditionalFormatting sqref="A46">
    <cfRule type="duplicateValues" dxfId="17" priority="25"/>
  </conditionalFormatting>
  <conditionalFormatting sqref="A39">
    <cfRule type="duplicateValues" dxfId="16" priority="22"/>
  </conditionalFormatting>
  <conditionalFormatting sqref="A39">
    <cfRule type="duplicateValues" dxfId="15" priority="23"/>
  </conditionalFormatting>
  <conditionalFormatting sqref="A40">
    <cfRule type="duplicateValues" dxfId="14" priority="18"/>
  </conditionalFormatting>
  <conditionalFormatting sqref="A40">
    <cfRule type="duplicateValues" dxfId="13" priority="19"/>
  </conditionalFormatting>
  <conditionalFormatting sqref="A17">
    <cfRule type="duplicateValues" dxfId="12" priority="14"/>
  </conditionalFormatting>
  <conditionalFormatting sqref="A17">
    <cfRule type="duplicateValues" dxfId="11" priority="15"/>
  </conditionalFormatting>
  <conditionalFormatting sqref="A23">
    <cfRule type="duplicateValues" dxfId="10" priority="12"/>
  </conditionalFormatting>
  <conditionalFormatting sqref="A23">
    <cfRule type="duplicateValues" dxfId="9" priority="13"/>
  </conditionalFormatting>
  <conditionalFormatting sqref="A22">
    <cfRule type="duplicateValues" dxfId="8" priority="10"/>
  </conditionalFormatting>
  <conditionalFormatting sqref="A22">
    <cfRule type="duplicateValues" dxfId="7" priority="11"/>
  </conditionalFormatting>
  <conditionalFormatting sqref="A19">
    <cfRule type="duplicateValues" dxfId="6" priority="8"/>
  </conditionalFormatting>
  <conditionalFormatting sqref="A19">
    <cfRule type="duplicateValues" dxfId="5" priority="9"/>
  </conditionalFormatting>
  <conditionalFormatting sqref="A21">
    <cfRule type="duplicateValues" dxfId="4" priority="6"/>
  </conditionalFormatting>
  <conditionalFormatting sqref="A21">
    <cfRule type="duplicateValues" dxfId="3" priority="7"/>
  </conditionalFormatting>
  <conditionalFormatting sqref="A20">
    <cfRule type="duplicateValues" dxfId="2" priority="2"/>
  </conditionalFormatting>
  <conditionalFormatting sqref="A20">
    <cfRule type="duplicateValues" dxfId="1" priority="3"/>
  </conditionalFormatting>
  <conditionalFormatting sqref="A30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activeCell="C26" sqref="C26"/>
    </sheetView>
  </sheetViews>
  <sheetFormatPr baseColWidth="10" defaultColWidth="10.7109375" defaultRowHeight="13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17" width="4.85546875" style="38" customWidth="1"/>
    <col min="18" max="18" width="4.85546875" customWidth="1"/>
    <col min="19" max="16384" width="10.7109375" style="38"/>
  </cols>
  <sheetData>
    <row r="1" spans="1:18" s="29" customFormat="1" ht="33.75" customHeight="1">
      <c r="A1" s="28"/>
      <c r="B1" s="28"/>
      <c r="C1" s="28"/>
      <c r="D1" s="28"/>
      <c r="E1" s="133">
        <v>2018</v>
      </c>
      <c r="F1" s="134"/>
      <c r="G1" s="132">
        <v>2019</v>
      </c>
      <c r="H1" s="132"/>
      <c r="I1" s="132"/>
      <c r="J1" s="132"/>
      <c r="K1" s="132"/>
      <c r="L1" s="132"/>
      <c r="M1" s="132"/>
      <c r="N1" s="132"/>
      <c r="P1" s="132"/>
      <c r="Q1" s="132"/>
      <c r="R1" s="117"/>
    </row>
    <row r="2" spans="1:18" s="29" customFormat="1" ht="38" customHeight="1">
      <c r="A2" s="30"/>
      <c r="B2" s="30"/>
      <c r="C2" s="31"/>
      <c r="D2" s="31"/>
      <c r="E2" s="131" t="s">
        <v>50</v>
      </c>
      <c r="F2" s="131" t="s">
        <v>50</v>
      </c>
      <c r="G2" s="115" t="s">
        <v>69</v>
      </c>
      <c r="H2" s="115" t="s">
        <v>69</v>
      </c>
      <c r="I2" s="115" t="s">
        <v>120</v>
      </c>
      <c r="J2" s="115" t="s">
        <v>123</v>
      </c>
      <c r="K2" s="115" t="s">
        <v>132</v>
      </c>
      <c r="L2" s="115" t="s">
        <v>124</v>
      </c>
      <c r="M2" s="115" t="s">
        <v>155</v>
      </c>
      <c r="N2" s="115" t="s">
        <v>230</v>
      </c>
      <c r="O2" s="115" t="s">
        <v>172</v>
      </c>
      <c r="P2" s="115" t="s">
        <v>228</v>
      </c>
      <c r="Q2" s="115" t="s">
        <v>231</v>
      </c>
      <c r="R2" s="115" t="s">
        <v>231</v>
      </c>
    </row>
    <row r="3" spans="1:18" s="34" customFormat="1" ht="30.75" customHeight="1">
      <c r="A3" s="32"/>
      <c r="B3" s="33"/>
      <c r="C3" s="33" t="s">
        <v>22</v>
      </c>
      <c r="D3" s="33"/>
      <c r="E3" s="129" t="s">
        <v>38</v>
      </c>
      <c r="F3" s="129" t="s">
        <v>38</v>
      </c>
      <c r="G3" s="129" t="s">
        <v>70</v>
      </c>
      <c r="H3" s="129" t="s">
        <v>70</v>
      </c>
      <c r="I3" s="129" t="s">
        <v>48</v>
      </c>
      <c r="J3" s="129" t="s">
        <v>48</v>
      </c>
      <c r="K3" s="115" t="s">
        <v>133</v>
      </c>
      <c r="L3" s="129" t="s">
        <v>131</v>
      </c>
      <c r="M3" s="129" t="s">
        <v>156</v>
      </c>
      <c r="N3" s="129" t="s">
        <v>169</v>
      </c>
      <c r="O3" s="115" t="s">
        <v>170</v>
      </c>
      <c r="P3" s="115" t="s">
        <v>229</v>
      </c>
      <c r="Q3" s="115" t="s">
        <v>232</v>
      </c>
      <c r="R3" s="115" t="s">
        <v>232</v>
      </c>
    </row>
    <row r="4" spans="1:18" ht="11">
      <c r="A4" s="35"/>
      <c r="B4" s="36"/>
      <c r="C4" s="37"/>
      <c r="D4" s="128"/>
      <c r="E4" s="130">
        <v>41973</v>
      </c>
      <c r="F4" s="130">
        <v>41973</v>
      </c>
      <c r="G4" s="130">
        <v>42020</v>
      </c>
      <c r="H4" s="130">
        <v>42021</v>
      </c>
      <c r="I4" s="130">
        <v>42031</v>
      </c>
      <c r="J4" s="130">
        <v>42030</v>
      </c>
      <c r="K4" s="116">
        <v>42030</v>
      </c>
      <c r="L4" s="130">
        <v>42031</v>
      </c>
      <c r="M4" s="130">
        <v>42043</v>
      </c>
      <c r="N4" s="116">
        <v>42037</v>
      </c>
      <c r="O4" s="116">
        <v>42037</v>
      </c>
      <c r="P4" s="116">
        <v>42037</v>
      </c>
      <c r="Q4" s="116">
        <v>42049</v>
      </c>
      <c r="R4" s="116">
        <v>42050</v>
      </c>
    </row>
    <row r="5" spans="1:18" ht="11">
      <c r="A5" s="35"/>
      <c r="B5" s="36"/>
      <c r="C5" s="37"/>
      <c r="D5" s="128"/>
      <c r="E5" s="130" t="s">
        <v>39</v>
      </c>
      <c r="F5" s="130" t="s">
        <v>49</v>
      </c>
      <c r="G5" s="130" t="s">
        <v>39</v>
      </c>
      <c r="H5" s="130" t="s">
        <v>39</v>
      </c>
      <c r="I5" s="130" t="s">
        <v>39</v>
      </c>
      <c r="J5" s="130" t="s">
        <v>39</v>
      </c>
      <c r="K5" s="116" t="s">
        <v>39</v>
      </c>
      <c r="L5" s="130" t="s">
        <v>39</v>
      </c>
      <c r="M5" s="130" t="s">
        <v>39</v>
      </c>
      <c r="N5" s="130" t="s">
        <v>39</v>
      </c>
      <c r="O5" s="116" t="s">
        <v>39</v>
      </c>
      <c r="P5" s="116" t="s">
        <v>39</v>
      </c>
      <c r="Q5" s="116" t="s">
        <v>39</v>
      </c>
      <c r="R5" s="116" t="s">
        <v>49</v>
      </c>
    </row>
    <row r="6" spans="1:18" ht="11">
      <c r="A6" s="35"/>
      <c r="B6" s="36"/>
      <c r="C6" s="37"/>
      <c r="D6" s="39"/>
      <c r="E6" s="75" t="s">
        <v>23</v>
      </c>
      <c r="F6" s="75" t="s">
        <v>23</v>
      </c>
      <c r="G6" s="75" t="s">
        <v>23</v>
      </c>
      <c r="H6" s="75" t="s">
        <v>23</v>
      </c>
      <c r="I6" s="75" t="s">
        <v>23</v>
      </c>
      <c r="J6" s="75" t="s">
        <v>23</v>
      </c>
      <c r="K6" s="75" t="s">
        <v>23</v>
      </c>
      <c r="L6" s="75" t="s">
        <v>23</v>
      </c>
      <c r="M6" s="75" t="s">
        <v>23</v>
      </c>
      <c r="N6" s="75" t="s">
        <v>23</v>
      </c>
      <c r="O6" s="75" t="s">
        <v>23</v>
      </c>
      <c r="P6" s="75" t="s">
        <v>23</v>
      </c>
      <c r="Q6" s="75" t="s">
        <v>23</v>
      </c>
      <c r="R6" s="75" t="s">
        <v>23</v>
      </c>
    </row>
    <row r="7" spans="1:18" s="43" customFormat="1" ht="11">
      <c r="A7" s="40" t="s">
        <v>37</v>
      </c>
      <c r="B7" s="41" t="s">
        <v>36</v>
      </c>
      <c r="C7" s="39" t="s">
        <v>10</v>
      </c>
      <c r="D7" s="42" t="s">
        <v>28</v>
      </c>
      <c r="E7" s="68">
        <f>'Mt. Sima Canada Cup SS'!I16</f>
        <v>51</v>
      </c>
      <c r="F7" s="68">
        <f>'Mt. Sima Canada Cup SS'!I16</f>
        <v>51</v>
      </c>
      <c r="G7" s="68">
        <f>'Waterville Rev Tour NorAm Day 1'!I16</f>
        <v>56</v>
      </c>
      <c r="H7" s="68">
        <f>'Waterville Rev Tour NorAm Day 2'!I16</f>
        <v>54</v>
      </c>
      <c r="I7" s="68">
        <f>'MSLM TT DAY 1'!I16</f>
        <v>43</v>
      </c>
      <c r="J7" s="68">
        <f>'MSLM TT DAY 2'!I16</f>
        <v>41</v>
      </c>
      <c r="K7" s="68" t="str">
        <f>'Craigleith Groms'!I16</f>
        <v>N/A</v>
      </c>
      <c r="L7" s="68">
        <f>'Silverstar Canada Cup'!I16</f>
        <v>58</v>
      </c>
      <c r="M7" s="68">
        <f>'Beaver Valley TT'!I16</f>
        <v>53</v>
      </c>
      <c r="N7" s="68">
        <f>'Calgary Nor AM SS'!I16</f>
        <v>73</v>
      </c>
      <c r="O7" s="68">
        <f>'Fortune Fz'!I16</f>
        <v>48</v>
      </c>
      <c r="P7" s="68" t="str">
        <f>'GEORGIAN PEAKS Groms'!I16</f>
        <v>N/A</v>
      </c>
      <c r="Q7" s="68">
        <f>'Aspen Open SS'!I16</f>
        <v>76</v>
      </c>
      <c r="R7" s="68">
        <f>'Aspen Open BA'!I16</f>
        <v>48</v>
      </c>
    </row>
    <row r="8" spans="1:18" ht="15" customHeight="1">
      <c r="A8" s="81" t="s">
        <v>46</v>
      </c>
      <c r="B8" s="81" t="s">
        <v>47</v>
      </c>
      <c r="C8" s="91" t="s">
        <v>54</v>
      </c>
      <c r="D8" s="85">
        <f>IF(ISNA(VLOOKUP($C8,'RPA Caclulations'!$C$6:$K$199,3,FALSE))=TRUE,"0",VLOOKUP($C8,'RPA Caclulations'!$C$6:$K$199,3,FALSE))</f>
        <v>1</v>
      </c>
      <c r="E8" s="22">
        <f>IF(ISNA(VLOOKUP($C8,'Mt. Sima Canada Cup SS'!$A$17:$I$37,9,FALSE))=TRUE,"0",VLOOKUP($C8,'Mt. Sima Canada Cup SS'!$A$17:$I$37,9,FALSE))</f>
        <v>5</v>
      </c>
      <c r="F8" s="22">
        <f>IF(ISNA(VLOOKUP($C8,'Mt. Sima Canada Cup BA'!$A$17:$I$37,9,FALSE))=TRUE,"0",VLOOKUP($C8,'Mt. Sima Canada Cup BA'!$A$17:$I$37,9,FALSE))</f>
        <v>6</v>
      </c>
      <c r="G8" s="22">
        <f>IF(ISNA(VLOOKUP($C8,'Waterville Rev Tour NorAm Day 1'!$A$17:$I$37,9,FALSE))=TRUE,"0",VLOOKUP($C8,'Waterville Rev Tour NorAm Day 1'!$A$17:$I$37,9,FALSE))</f>
        <v>13</v>
      </c>
      <c r="H8" s="22">
        <f>IF(ISNA(VLOOKUP($C8,'Waterville Rev Tour NorAm Day 2'!$A$17:$I$37,9,FALSE))=TRUE,"0",VLOOKUP($C8,'Waterville Rev Tour NorAm Day 2'!$A$17:$I$37,9,FALSE))</f>
        <v>9</v>
      </c>
      <c r="I8" s="22" t="str">
        <f>IF(ISNA(VLOOKUP($C8,'MSLM TT DAY 1'!$A$17:$I$37,9,FALSE))=TRUE,"0",VLOOKUP($C8,'MSLM TT DAY 1'!$A$17:$I$37,9,FALSE))</f>
        <v>0</v>
      </c>
      <c r="J8" s="22" t="str">
        <f>IF(ISNA(VLOOKUP($C8,'MSLM TT DAY 2'!$A$17:$I$37,9,FALSE))=TRUE,"0",VLOOKUP($C8,'MSLM TT DAY 2'!$A$17:$I$37,9,FALSE))</f>
        <v>0</v>
      </c>
      <c r="K8" s="22" t="str">
        <f>IF(ISNA(VLOOKUP($C8,'Craigleith Groms'!$A$17:$I$37,9,FALSE))=TRUE,"0",VLOOKUP($C8,'Craigleith Groms'!$A$17:$I$37,9,FALSE))</f>
        <v>0</v>
      </c>
      <c r="L8" s="22" t="str">
        <f>IF(ISNA(VLOOKUP($C8,'Silverstar Canada Cup'!$A$17:$I$37,9,FALSE))=TRUE,"0",VLOOKUP($C8,'Silverstar Canada Cup'!$A$17:$I$37,9,FALSE))</f>
        <v>0</v>
      </c>
      <c r="M8" s="22" t="str">
        <f>IF(ISNA(VLOOKUP($C8,'Beaver Valley TT'!$A$17:$I$37,9,FALSE))=TRUE,"0",VLOOKUP($C8,'Beaver Valley TT'!$A$17:$I$37,9,FALSE))</f>
        <v>0</v>
      </c>
      <c r="N8" s="22">
        <f>IF(ISNA(VLOOKUP($C8,'Calgary Nor AM SS'!$A$17:$I$37,9,FALSE))=TRUE,"0",VLOOKUP($C8,'Calgary Nor AM SS'!$A$17:$I$37,9,FALSE))</f>
        <v>10</v>
      </c>
      <c r="O8" s="22" t="str">
        <f>IF(ISNA(VLOOKUP($C8,'Fortune Fz'!$A$17:$I$37,9,FALSE))=TRUE,"0",VLOOKUP($C8,'Fortune Fz'!$A$17:$I$37,9,FALSE))</f>
        <v>0</v>
      </c>
      <c r="P8" s="22" t="str">
        <f>IF(ISNA(VLOOKUP($C8,'GEORGIAN PEAKS Groms'!$A$17:$I$37,9,FALSE))=TRUE,"0",VLOOKUP($C8,'GEORGIAN PEAKS Groms'!$A$17:$I$37,9,FALSE))</f>
        <v>0</v>
      </c>
      <c r="Q8" s="22">
        <f>IF(ISNA(VLOOKUP($C8,'Aspen Open SS'!$A$17:$I$37,9,FALSE))=TRUE,"0",VLOOKUP($C8,'Aspen Open SS'!$A$17:$I$37,9,FALSE))</f>
        <v>1</v>
      </c>
      <c r="R8" s="22">
        <f>IF(ISNA(VLOOKUP($C8,'Aspen Open BA'!$A$17:$I$37,9,FALSE))=TRUE,"0",VLOOKUP($C8,'Aspen Open BA'!$A$17:$I$37,9,FALSE))</f>
        <v>6</v>
      </c>
    </row>
    <row r="9" spans="1:18" ht="15" customHeight="1">
      <c r="A9" s="81" t="s">
        <v>71</v>
      </c>
      <c r="B9" s="81" t="s">
        <v>61</v>
      </c>
      <c r="C9" s="86" t="s">
        <v>68</v>
      </c>
      <c r="D9" s="85">
        <f>IF(ISNA(VLOOKUP($C9,'RPA Caclulations'!$C$6:$K$199,3,FALSE))=TRUE,"0",VLOOKUP($C9,'RPA Caclulations'!$C$6:$K$199,3,FALSE))</f>
        <v>2</v>
      </c>
      <c r="E9" s="22" t="str">
        <f>IF(ISNA(VLOOKUP($C9,'Mt. Sima Canada Cup SS'!$A$17:$I$37,9,FALSE))=TRUE,"0",VLOOKUP($C9,'Mt. Sima Canada Cup SS'!$A$17:$I$37,9,FALSE))</f>
        <v>0</v>
      </c>
      <c r="F9" s="22" t="str">
        <f>IF(ISNA(VLOOKUP($C9,'Mt. Sima Canada Cup BA'!$A$17:$I$37,9,FALSE))=TRUE,"0",VLOOKUP($C9,'Mt. Sima Canada Cup BA'!$A$17:$I$37,9,FALSE))</f>
        <v>0</v>
      </c>
      <c r="G9" s="22">
        <f>IF(ISNA(VLOOKUP($C9,'Waterville Rev Tour NorAm Day 1'!$A$17:$I$37,9,FALSE))=TRUE,"0",VLOOKUP($C9,'Waterville Rev Tour NorAm Day 1'!$A$17:$I$37,9,FALSE))</f>
        <v>14</v>
      </c>
      <c r="H9" s="22">
        <f>IF(ISNA(VLOOKUP($C9,'Waterville Rev Tour NorAm Day 2'!$A$17:$I$37,9,FALSE))=TRUE,"0",VLOOKUP($C9,'Waterville Rev Tour NorAm Day 2'!$A$17:$I$37,9,FALSE))</f>
        <v>10</v>
      </c>
      <c r="I9" s="22" t="str">
        <f>IF(ISNA(VLOOKUP($C9,'MSLM TT DAY 1'!$A$17:$I$37,9,FALSE))=TRUE,"0",VLOOKUP($C9,'MSLM TT DAY 1'!$A$17:$I$37,9,FALSE))</f>
        <v>0</v>
      </c>
      <c r="J9" s="22" t="str">
        <f>IF(ISNA(VLOOKUP($C9,'MSLM TT DAY 2'!$A$17:$I$37,9,FALSE))=TRUE,"0",VLOOKUP($C9,'MSLM TT DAY 2'!$A$17:$I$37,9,FALSE))</f>
        <v>0</v>
      </c>
      <c r="K9" s="22" t="str">
        <f>IF(ISNA(VLOOKUP($C9,'Craigleith Groms'!$A$17:$I$37,9,FALSE))=TRUE,"0",VLOOKUP($C9,'Craigleith Groms'!$A$17:$I$37,9,FALSE))</f>
        <v>0</v>
      </c>
      <c r="L9" s="22" t="str">
        <f>IF(ISNA(VLOOKUP($C9,'Silverstar Canada Cup'!$A$17:$I$37,9,FALSE))=TRUE,"0",VLOOKUP($C9,'Silverstar Canada Cup'!$A$17:$I$37,9,FALSE))</f>
        <v>0</v>
      </c>
      <c r="M9" s="22" t="str">
        <f>IF(ISNA(VLOOKUP($C9,'Beaver Valley TT'!$A$17:$I$37,9,FALSE))=TRUE,"0",VLOOKUP($C9,'Beaver Valley TT'!$A$17:$I$37,9,FALSE))</f>
        <v>0</v>
      </c>
      <c r="N9" s="22">
        <f>IF(ISNA(VLOOKUP($C9,'Calgary Nor AM SS'!$A$17:$I$37,9,FALSE))=TRUE,"0",VLOOKUP($C9,'Calgary Nor AM SS'!$A$17:$I$37,9,FALSE))</f>
        <v>11</v>
      </c>
      <c r="O9" s="22" t="str">
        <f>IF(ISNA(VLOOKUP($C9,'Fortune Fz'!$A$17:$I$37,9,FALSE))=TRUE,"0",VLOOKUP($C9,'Fortune Fz'!$A$17:$I$37,9,FALSE))</f>
        <v>0</v>
      </c>
      <c r="P9" s="22" t="str">
        <f>IF(ISNA(VLOOKUP($C9,'GEORGIAN PEAKS Groms'!$A$17:$I$37,9,FALSE))=TRUE,"0",VLOOKUP($C9,'GEORGIAN PEAKS Groms'!$A$17:$I$37,9,FALSE))</f>
        <v>0</v>
      </c>
      <c r="Q9" s="22">
        <f>IF(ISNA(VLOOKUP($C9,'Aspen Open SS'!$A$17:$I$37,9,FALSE))=TRUE,"0",VLOOKUP($C9,'Aspen Open SS'!$A$17:$I$37,9,FALSE))</f>
        <v>4</v>
      </c>
      <c r="R9" s="22">
        <f>IF(ISNA(VLOOKUP($C9,'Aspen Open BA'!$A$17:$I$37,9,FALSE))=TRUE,"0",VLOOKUP($C9,'Aspen Open BA'!$A$17:$I$37,9,FALSE))</f>
        <v>25</v>
      </c>
    </row>
    <row r="10" spans="1:18" ht="15" customHeight="1">
      <c r="A10" s="81" t="s">
        <v>46</v>
      </c>
      <c r="B10" s="81" t="s">
        <v>61</v>
      </c>
      <c r="C10" s="86" t="s">
        <v>53</v>
      </c>
      <c r="D10" s="85">
        <f>IF(ISNA(VLOOKUP($C10,'RPA Caclulations'!$C$6:$K$199,3,FALSE))=TRUE,"0",VLOOKUP($C10,'RPA Caclulations'!$C$6:$K$199,3,FALSE))</f>
        <v>3</v>
      </c>
      <c r="E10" s="22">
        <f>IF(ISNA(VLOOKUP($C10,'Mt. Sima Canada Cup SS'!$A$17:$I$37,9,FALSE))=TRUE,"0",VLOOKUP($C10,'Mt. Sima Canada Cup SS'!$A$17:$I$37,9,FALSE))</f>
        <v>2</v>
      </c>
      <c r="F10" s="22">
        <f>IF(ISNA(VLOOKUP($C10,'Mt. Sima Canada Cup BA'!$A$17:$I$37,9,FALSE))=TRUE,"0",VLOOKUP($C10,'Mt. Sima Canada Cup BA'!$A$17:$I$37,9,FALSE))</f>
        <v>18</v>
      </c>
      <c r="G10" s="22">
        <f>IF(ISNA(VLOOKUP($C10,'Waterville Rev Tour NorAm Day 1'!$A$17:$I$37,9,FALSE))=TRUE,"0",VLOOKUP($C10,'Waterville Rev Tour NorAm Day 1'!$A$17:$I$37,9,FALSE))</f>
        <v>22</v>
      </c>
      <c r="H10" s="22">
        <f>IF(ISNA(VLOOKUP($C10,'Waterville Rev Tour NorAm Day 2'!$A$17:$I$37,9,FALSE))=TRUE,"0",VLOOKUP($C10,'Waterville Rev Tour NorAm Day 2'!$A$17:$I$37,9,FALSE))</f>
        <v>7</v>
      </c>
      <c r="I10" s="22" t="str">
        <f>IF(ISNA(VLOOKUP($C10,'MSLM TT DAY 1'!$A$17:$I$37,9,FALSE))=TRUE,"0",VLOOKUP($C10,'MSLM TT DAY 1'!$A$17:$I$37,9,FALSE))</f>
        <v>0</v>
      </c>
      <c r="J10" s="22" t="str">
        <f>IF(ISNA(VLOOKUP($C10,'MSLM TT DAY 2'!$A$17:$I$37,9,FALSE))=TRUE,"0",VLOOKUP($C10,'MSLM TT DAY 2'!$A$17:$I$37,9,FALSE))</f>
        <v>0</v>
      </c>
      <c r="K10" s="22" t="str">
        <f>IF(ISNA(VLOOKUP($C10,'Craigleith Groms'!$A$17:$I$37,9,FALSE))=TRUE,"0",VLOOKUP($C10,'Craigleith Groms'!$A$17:$I$37,9,FALSE))</f>
        <v>0</v>
      </c>
      <c r="L10" s="22" t="str">
        <f>IF(ISNA(VLOOKUP($C10,'Silverstar Canada Cup'!$A$17:$I$37,9,FALSE))=TRUE,"0",VLOOKUP($C10,'Silverstar Canada Cup'!$A$17:$I$37,9,FALSE))</f>
        <v>0</v>
      </c>
      <c r="M10" s="22" t="str">
        <f>IF(ISNA(VLOOKUP($C10,'Beaver Valley TT'!$A$17:$I$37,9,FALSE))=TRUE,"0",VLOOKUP($C10,'Beaver Valley TT'!$A$17:$I$37,9,FALSE))</f>
        <v>0</v>
      </c>
      <c r="N10" s="22">
        <f>IF(ISNA(VLOOKUP($C10,'Calgary Nor AM SS'!$A$17:$I$37,9,FALSE))=TRUE,"0",VLOOKUP($C10,'Calgary Nor AM SS'!$A$17:$I$37,9,FALSE))</f>
        <v>5</v>
      </c>
      <c r="O10" s="22" t="str">
        <f>IF(ISNA(VLOOKUP($C10,'Fortune Fz'!$A$17:$I$37,9,FALSE))=TRUE,"0",VLOOKUP($C10,'Fortune Fz'!$A$17:$I$37,9,FALSE))</f>
        <v>0</v>
      </c>
      <c r="P10" s="22" t="str">
        <f>IF(ISNA(VLOOKUP($C10,'GEORGIAN PEAKS Groms'!$A$17:$I$37,9,FALSE))=TRUE,"0",VLOOKUP($C10,'GEORGIAN PEAKS Groms'!$A$17:$I$37,9,FALSE))</f>
        <v>0</v>
      </c>
      <c r="Q10" s="22">
        <f>IF(ISNA(VLOOKUP($C10,'Aspen Open SS'!$A$17:$I$37,9,FALSE))=TRUE,"0",VLOOKUP($C10,'Aspen Open SS'!$A$17:$I$37,9,FALSE))</f>
        <v>60</v>
      </c>
      <c r="R10" s="22">
        <f>IF(ISNA(VLOOKUP($C10,'Aspen Open BA'!$A$17:$I$37,9,FALSE))=TRUE,"0",VLOOKUP($C10,'Aspen Open BA'!$A$17:$I$37,9,FALSE))</f>
        <v>45</v>
      </c>
    </row>
    <row r="11" spans="1:18" ht="14" customHeight="1">
      <c r="A11" s="81" t="s">
        <v>46</v>
      </c>
      <c r="B11" s="81" t="s">
        <v>61</v>
      </c>
      <c r="C11" s="86" t="s">
        <v>55</v>
      </c>
      <c r="D11" s="85">
        <f>IF(ISNA(VLOOKUP($C11,'RPA Caclulations'!$C$6:$K$199,3,FALSE))=TRUE,"0",VLOOKUP($C11,'RPA Caclulations'!$C$6:$K$199,3,FALSE))</f>
        <v>4</v>
      </c>
      <c r="E11" s="22">
        <f>IF(ISNA(VLOOKUP($C11,'Mt. Sima Canada Cup SS'!$A$17:$I$37,9,FALSE))=TRUE,"0",VLOOKUP($C11,'Mt. Sima Canada Cup SS'!$A$17:$I$37,9,FALSE))</f>
        <v>18</v>
      </c>
      <c r="F11" s="22">
        <f>IF(ISNA(VLOOKUP($C11,'Mt. Sima Canada Cup BA'!$A$17:$I$37,9,FALSE))=TRUE,"0",VLOOKUP($C11,'Mt. Sima Canada Cup BA'!$A$17:$I$37,9,FALSE))</f>
        <v>27</v>
      </c>
      <c r="G11" s="22">
        <f>IF(ISNA(VLOOKUP($C11,'Waterville Rev Tour NorAm Day 1'!$A$17:$I$37,9,FALSE))=TRUE,"0",VLOOKUP($C11,'Waterville Rev Tour NorAm Day 1'!$A$17:$I$37,9,FALSE))</f>
        <v>10</v>
      </c>
      <c r="H11" s="22">
        <f>IF(ISNA(VLOOKUP($C11,'Waterville Rev Tour NorAm Day 2'!$A$17:$I$37,9,FALSE))=TRUE,"0",VLOOKUP($C11,'Waterville Rev Tour NorAm Day 2'!$A$17:$I$37,9,FALSE))</f>
        <v>16</v>
      </c>
      <c r="I11" s="22" t="str">
        <f>IF(ISNA(VLOOKUP($C11,'MSLM TT DAY 1'!$A$17:$I$37,9,FALSE))=TRUE,"0",VLOOKUP($C11,'MSLM TT DAY 1'!$A$17:$I$37,9,FALSE))</f>
        <v>0</v>
      </c>
      <c r="J11" s="22" t="str">
        <f>IF(ISNA(VLOOKUP($C11,'MSLM TT DAY 2'!$A$17:$I$37,9,FALSE))=TRUE,"0",VLOOKUP($C11,'MSLM TT DAY 2'!$A$17:$I$37,9,FALSE))</f>
        <v>0</v>
      </c>
      <c r="K11" s="22" t="str">
        <f>IF(ISNA(VLOOKUP($C11,'Craigleith Groms'!$A$17:$I$37,9,FALSE))=TRUE,"0",VLOOKUP($C11,'Craigleith Groms'!$A$17:$I$37,9,FALSE))</f>
        <v>0</v>
      </c>
      <c r="L11" s="22">
        <f>IF(ISNA(VLOOKUP($C11,'Silverstar Canada Cup'!$A$17:$I$37,9,FALSE))=TRUE,"0",VLOOKUP($C11,'Silverstar Canada Cup'!$A$17:$I$37,9,FALSE))</f>
        <v>18</v>
      </c>
      <c r="M11" s="22" t="str">
        <f>IF(ISNA(VLOOKUP($C11,'Beaver Valley TT'!$A$17:$I$37,9,FALSE))=TRUE,"0",VLOOKUP($C11,'Beaver Valley TT'!$A$17:$I$37,9,FALSE))</f>
        <v>0</v>
      </c>
      <c r="N11" s="22">
        <f>IF(ISNA(VLOOKUP($C11,'Calgary Nor AM SS'!$A$17:$I$37,9,FALSE))=TRUE,"0",VLOOKUP($C11,'Calgary Nor AM SS'!$A$17:$I$37,9,FALSE))</f>
        <v>16</v>
      </c>
      <c r="O11" s="22" t="str">
        <f>IF(ISNA(VLOOKUP($C11,'Fortune Fz'!$A$17:$I$37,9,FALSE))=TRUE,"0",VLOOKUP($C11,'Fortune Fz'!$A$17:$I$37,9,FALSE))</f>
        <v>0</v>
      </c>
      <c r="P11" s="22" t="str">
        <f>IF(ISNA(VLOOKUP($C11,'GEORGIAN PEAKS Groms'!$A$17:$I$37,9,FALSE))=TRUE,"0",VLOOKUP($C11,'GEORGIAN PEAKS Groms'!$A$17:$I$37,9,FALSE))</f>
        <v>0</v>
      </c>
      <c r="Q11" s="22">
        <f>IF(ISNA(VLOOKUP($C11,'Aspen Open SS'!$A$17:$I$37,9,FALSE))=TRUE,"0",VLOOKUP($C11,'Aspen Open SS'!$A$17:$I$37,9,FALSE))</f>
        <v>30</v>
      </c>
      <c r="R11" s="22">
        <f>IF(ISNA(VLOOKUP($C11,'Aspen Open BA'!$A$17:$I$37,9,FALSE))=TRUE,"0",VLOOKUP($C11,'Aspen Open BA'!$A$17:$I$37,9,FALSE))</f>
        <v>28</v>
      </c>
    </row>
    <row r="12" spans="1:18" ht="14" customHeight="1">
      <c r="A12" s="81" t="s">
        <v>46</v>
      </c>
      <c r="B12" s="81" t="s">
        <v>45</v>
      </c>
      <c r="C12" s="86" t="s">
        <v>58</v>
      </c>
      <c r="D12" s="85">
        <f>IF(ISNA(VLOOKUP($C12,'RPA Caclulations'!$C$6:$K$199,3,FALSE))=TRUE,"0",VLOOKUP($C12,'RPA Caclulations'!$C$6:$K$199,3,FALSE))</f>
        <v>5</v>
      </c>
      <c r="E12" s="22">
        <f>IF(ISNA(VLOOKUP($C12,'Mt. Sima Canada Cup SS'!$A$17:$I$37,9,FALSE))=TRUE,"0",VLOOKUP($C12,'Mt. Sima Canada Cup SS'!$A$17:$I$37,9,FALSE))</f>
        <v>8</v>
      </c>
      <c r="F12" s="22">
        <f>IF(ISNA(VLOOKUP($C12,'Mt. Sima Canada Cup BA'!$A$17:$I$37,9,FALSE))=TRUE,"0",VLOOKUP($C12,'Mt. Sima Canada Cup BA'!$A$17:$I$37,9,FALSE))</f>
        <v>30</v>
      </c>
      <c r="G12" s="22" t="str">
        <f>IF(ISNA(VLOOKUP($C12,'Waterville Rev Tour NorAm Day 1'!$A$17:$I$37,9,FALSE))=TRUE,"0",VLOOKUP($C12,'Waterville Rev Tour NorAm Day 1'!$A$17:$I$37,9,FALSE))</f>
        <v>0</v>
      </c>
      <c r="H12" s="22" t="str">
        <f>IF(ISNA(VLOOKUP($C12,'Waterville Rev Tour NorAm Day 2'!$A$17:$I$37,9,FALSE))=TRUE,"0",VLOOKUP($C12,'Waterville Rev Tour NorAm Day 2'!$A$17:$I$37,9,FALSE))</f>
        <v>0</v>
      </c>
      <c r="I12" s="22" t="str">
        <f>IF(ISNA(VLOOKUP($C12,'MSLM TT DAY 1'!$A$17:$I$37,9,FALSE))=TRUE,"0",VLOOKUP($C12,'MSLM TT DAY 1'!$A$17:$I$37,9,FALSE))</f>
        <v>0</v>
      </c>
      <c r="J12" s="22" t="str">
        <f>IF(ISNA(VLOOKUP($C12,'MSLM TT DAY 2'!$A$17:$I$37,9,FALSE))=TRUE,"0",VLOOKUP($C12,'MSLM TT DAY 2'!$A$17:$I$37,9,FALSE))</f>
        <v>0</v>
      </c>
      <c r="K12" s="22" t="str">
        <f>IF(ISNA(VLOOKUP($C12,'Craigleith Groms'!$A$17:$I$37,9,FALSE))=TRUE,"0",VLOOKUP($C12,'Craigleith Groms'!$A$17:$I$37,9,FALSE))</f>
        <v>0</v>
      </c>
      <c r="L12" s="22">
        <f>IF(ISNA(VLOOKUP($C12,'Silverstar Canada Cup'!$A$17:$I$37,9,FALSE))=TRUE,"0",VLOOKUP($C12,'Silverstar Canada Cup'!$A$17:$I$37,9,FALSE))</f>
        <v>2</v>
      </c>
      <c r="M12" s="22" t="str">
        <f>IF(ISNA(VLOOKUP($C12,'Beaver Valley TT'!$A$17:$I$37,9,FALSE))=TRUE,"0",VLOOKUP($C12,'Beaver Valley TT'!$A$17:$I$37,9,FALSE))</f>
        <v>0</v>
      </c>
      <c r="N12" s="22">
        <f>IF(ISNA(VLOOKUP($C12,'Calgary Nor AM SS'!$A$17:$I$37,9,FALSE))=TRUE,"0",VLOOKUP($C12,'Calgary Nor AM SS'!$A$17:$I$37,9,FALSE))</f>
        <v>23</v>
      </c>
      <c r="O12" s="22" t="str">
        <f>IF(ISNA(VLOOKUP($C12,'Fortune Fz'!$A$17:$I$37,9,FALSE))=TRUE,"0",VLOOKUP($C12,'Fortune Fz'!$A$17:$I$37,9,FALSE))</f>
        <v>0</v>
      </c>
      <c r="P12" s="22" t="str">
        <f>IF(ISNA(VLOOKUP($C12,'GEORGIAN PEAKS Groms'!$A$17:$I$37,9,FALSE))=TRUE,"0",VLOOKUP($C12,'GEORGIAN PEAKS Groms'!$A$17:$I$37,9,FALSE))</f>
        <v>0</v>
      </c>
      <c r="Q12" s="22">
        <f>IF(ISNA(VLOOKUP($C12,'Aspen Open SS'!$A$17:$I$37,9,FALSE))=TRUE,"0",VLOOKUP($C12,'Aspen Open SS'!$A$17:$I$37,9,FALSE))</f>
        <v>68</v>
      </c>
      <c r="R12" s="22">
        <f>IF(ISNA(VLOOKUP($C12,'Aspen Open BA'!$A$17:$I$37,9,FALSE))=TRUE,"0",VLOOKUP($C12,'Aspen Open BA'!$A$17:$I$37,9,FALSE))</f>
        <v>16</v>
      </c>
    </row>
    <row r="13" spans="1:18" ht="12.75" customHeight="1">
      <c r="A13" s="81" t="s">
        <v>46</v>
      </c>
      <c r="B13" s="81" t="s">
        <v>65</v>
      </c>
      <c r="C13" s="74" t="s">
        <v>59</v>
      </c>
      <c r="D13" s="85">
        <f>IF(ISNA(VLOOKUP($C13,'RPA Caclulations'!$C$6:$K$199,3,FALSE))=TRUE,"0",VLOOKUP($C13,'RPA Caclulations'!$C$6:$K$199,3,FALSE))</f>
        <v>6</v>
      </c>
      <c r="E13" s="22">
        <f>IF(ISNA(VLOOKUP($C13,'Mt. Sima Canada Cup SS'!$A$17:$I$37,9,FALSE))=TRUE,"0",VLOOKUP($C13,'Mt. Sima Canada Cup SS'!$A$17:$I$37,9,FALSE))</f>
        <v>12</v>
      </c>
      <c r="F13" s="22">
        <f>IF(ISNA(VLOOKUP($C13,'Mt. Sima Canada Cup BA'!$A$17:$I$37,9,FALSE))=TRUE,"0",VLOOKUP($C13,'Mt. Sima Canada Cup BA'!$A$17:$I$37,9,FALSE))</f>
        <v>7</v>
      </c>
      <c r="G13" s="22">
        <f>IF(ISNA(VLOOKUP($C13,'Waterville Rev Tour NorAm Day 1'!$A$17:$I$37,9,FALSE))=TRUE,"0",VLOOKUP($C13,'Waterville Rev Tour NorAm Day 1'!$A$17:$I$37,9,FALSE))</f>
        <v>34</v>
      </c>
      <c r="H13" s="22">
        <f>IF(ISNA(VLOOKUP($C13,'Waterville Rev Tour NorAm Day 2'!$A$17:$I$37,9,FALSE))=TRUE,"0",VLOOKUP($C13,'Waterville Rev Tour NorAm Day 2'!$A$17:$I$37,9,FALSE))</f>
        <v>14</v>
      </c>
      <c r="I13" s="22" t="str">
        <f>IF(ISNA(VLOOKUP($C13,'MSLM TT DAY 1'!$A$17:$I$37,9,FALSE))=TRUE,"0",VLOOKUP($C13,'MSLM TT DAY 1'!$A$17:$I$37,9,FALSE))</f>
        <v>0</v>
      </c>
      <c r="J13" s="22" t="str">
        <f>IF(ISNA(VLOOKUP($C13,'MSLM TT DAY 2'!$A$17:$I$37,9,FALSE))=TRUE,"0",VLOOKUP($C13,'MSLM TT DAY 2'!$A$17:$I$37,9,FALSE))</f>
        <v>0</v>
      </c>
      <c r="K13" s="22" t="str">
        <f>IF(ISNA(VLOOKUP($C13,'Craigleith Groms'!$A$17:$I$37,9,FALSE))=TRUE,"0",VLOOKUP($C13,'Craigleith Groms'!$A$17:$I$37,9,FALSE))</f>
        <v>0</v>
      </c>
      <c r="L13" s="22">
        <f>IF(ISNA(VLOOKUP($C13,'Silverstar Canada Cup'!$A$17:$I$37,9,FALSE))=TRUE,"0",VLOOKUP($C13,'Silverstar Canada Cup'!$A$17:$I$37,9,FALSE))</f>
        <v>6</v>
      </c>
      <c r="M13" s="22" t="str">
        <f>IF(ISNA(VLOOKUP($C13,'Beaver Valley TT'!$A$17:$I$37,9,FALSE))=TRUE,"0",VLOOKUP($C13,'Beaver Valley TT'!$A$17:$I$37,9,FALSE))</f>
        <v>0</v>
      </c>
      <c r="N13" s="22">
        <f>IF(ISNA(VLOOKUP($C13,'Calgary Nor AM SS'!$A$17:$I$37,9,FALSE))=TRUE,"0",VLOOKUP($C13,'Calgary Nor AM SS'!$A$17:$I$37,9,FALSE))</f>
        <v>62</v>
      </c>
      <c r="O13" s="22" t="str">
        <f>IF(ISNA(VLOOKUP($C13,'Fortune Fz'!$A$17:$I$37,9,FALSE))=TRUE,"0",VLOOKUP($C13,'Fortune Fz'!$A$17:$I$37,9,FALSE))</f>
        <v>0</v>
      </c>
      <c r="P13" s="22" t="str">
        <f>IF(ISNA(VLOOKUP($C13,'GEORGIAN PEAKS Groms'!$A$17:$I$37,9,FALSE))=TRUE,"0",VLOOKUP($C13,'GEORGIAN PEAKS Groms'!$A$17:$I$37,9,FALSE))</f>
        <v>0</v>
      </c>
      <c r="Q13" s="22">
        <f>IF(ISNA(VLOOKUP($C13,'Aspen Open SS'!$A$17:$I$37,9,FALSE))=TRUE,"0",VLOOKUP($C13,'Aspen Open SS'!$A$17:$I$37,9,FALSE))</f>
        <v>26</v>
      </c>
      <c r="R13" s="22">
        <f>IF(ISNA(VLOOKUP($C13,'Aspen Open BA'!$A$17:$I$37,9,FALSE))=TRUE,"0",VLOOKUP($C13,'Aspen Open BA'!$A$17:$I$37,9,FALSE))</f>
        <v>34</v>
      </c>
    </row>
    <row r="14" spans="1:18" ht="12.75" customHeight="1">
      <c r="A14" s="88" t="s">
        <v>48</v>
      </c>
      <c r="B14" s="81" t="s">
        <v>64</v>
      </c>
      <c r="C14" s="92" t="s">
        <v>62</v>
      </c>
      <c r="D14" s="85">
        <f>IF(ISNA(VLOOKUP($C14,'RPA Caclulations'!$C$6:$K$199,3,FALSE))=TRUE,"0",VLOOKUP($C14,'RPA Caclulations'!$C$6:$K$199,3,FALSE))</f>
        <v>7</v>
      </c>
      <c r="E14" s="22">
        <f>IF(ISNA(VLOOKUP($C14,'Mt. Sima Canada Cup SS'!$A$17:$I$37,9,FALSE))=TRUE,"0",VLOOKUP($C14,'Mt. Sima Canada Cup SS'!$A$17:$I$37,9,FALSE))</f>
        <v>26</v>
      </c>
      <c r="F14" s="22">
        <f>IF(ISNA(VLOOKUP($C14,'Mt. Sima Canada Cup BA'!$A$17:$I$37,9,FALSE))=TRUE,"0",VLOOKUP($C14,'Mt. Sima Canada Cup BA'!$A$17:$I$37,9,FALSE))</f>
        <v>11</v>
      </c>
      <c r="G14" s="22" t="str">
        <f>IF(ISNA(VLOOKUP($C14,'Waterville Rev Tour NorAm Day 1'!$A$17:$I$37,9,FALSE))=TRUE,"0",VLOOKUP($C14,'Waterville Rev Tour NorAm Day 1'!$A$17:$I$37,9,FALSE))</f>
        <v>0</v>
      </c>
      <c r="H14" s="22" t="str">
        <f>IF(ISNA(VLOOKUP($C14,'Waterville Rev Tour NorAm Day 2'!$A$17:$I$37,9,FALSE))=TRUE,"0",VLOOKUP($C14,'Waterville Rev Tour NorAm Day 2'!$A$17:$I$37,9,FALSE))</f>
        <v>0</v>
      </c>
      <c r="I14" s="22" t="str">
        <f>IF(ISNA(VLOOKUP($C14,'MSLM TT DAY 1'!$A$17:$I$37,9,FALSE))=TRUE,"0",VLOOKUP($C14,'MSLM TT DAY 1'!$A$17:$I$37,9,FALSE))</f>
        <v>0</v>
      </c>
      <c r="J14" s="22" t="str">
        <f>IF(ISNA(VLOOKUP($C14,'MSLM TT DAY 2'!$A$17:$I$37,9,FALSE))=TRUE,"0",VLOOKUP($C14,'MSLM TT DAY 2'!$A$17:$I$37,9,FALSE))</f>
        <v>0</v>
      </c>
      <c r="K14" s="22" t="str">
        <f>IF(ISNA(VLOOKUP($C14,'Craigleith Groms'!$A$17:$I$37,9,FALSE))=TRUE,"0",VLOOKUP($C14,'Craigleith Groms'!$A$17:$I$37,9,FALSE))</f>
        <v>0</v>
      </c>
      <c r="L14" s="22">
        <f>IF(ISNA(VLOOKUP($C14,'Silverstar Canada Cup'!$A$17:$I$37,9,FALSE))=TRUE,"0",VLOOKUP($C14,'Silverstar Canada Cup'!$A$17:$I$37,9,FALSE))</f>
        <v>25</v>
      </c>
      <c r="M14" s="22">
        <f>IF(ISNA(VLOOKUP($C14,'Beaver Valley TT'!$A$17:$I$37,9,FALSE))=TRUE,"0",VLOOKUP($C14,'Beaver Valley TT'!$A$17:$I$37,9,FALSE))</f>
        <v>3</v>
      </c>
      <c r="N14" s="22" t="str">
        <f>IF(ISNA(VLOOKUP($C14,'Calgary Nor AM SS'!$A$17:$I$37,9,FALSE))=TRUE,"0",VLOOKUP($C14,'Calgary Nor AM SS'!$A$17:$I$37,9,FALSE))</f>
        <v>0</v>
      </c>
      <c r="O14" s="22" t="str">
        <f>IF(ISNA(VLOOKUP($C14,'Fortune Fz'!$A$17:$I$37,9,FALSE))=TRUE,"0",VLOOKUP($C14,'Fortune Fz'!$A$17:$I$37,9,FALSE))</f>
        <v>0</v>
      </c>
      <c r="P14" s="22" t="str">
        <f>IF(ISNA(VLOOKUP($C14,'GEORGIAN PEAKS Groms'!$A$17:$I$37,9,FALSE))=TRUE,"0",VLOOKUP($C14,'GEORGIAN PEAKS Groms'!$A$17:$I$37,9,FALSE))</f>
        <v>0</v>
      </c>
      <c r="Q14" s="22">
        <f>IF(ISNA(VLOOKUP($C14,'Aspen Open SS'!$A$17:$I$37,9,FALSE))=TRUE,"0",VLOOKUP($C14,'Aspen Open SS'!$A$17:$I$37,9,FALSE))</f>
        <v>64</v>
      </c>
      <c r="R14" s="22">
        <f>IF(ISNA(VLOOKUP($C14,'Aspen Open BA'!$A$17:$I$37,9,FALSE))=TRUE,"0",VLOOKUP($C14,'Aspen Open BA'!$A$17:$I$37,9,FALSE))</f>
        <v>29</v>
      </c>
    </row>
    <row r="15" spans="1:18" ht="12.75" customHeight="1">
      <c r="A15" s="88" t="s">
        <v>46</v>
      </c>
      <c r="B15" s="81" t="s">
        <v>45</v>
      </c>
      <c r="C15" s="77" t="s">
        <v>60</v>
      </c>
      <c r="D15" s="85">
        <f>IF(ISNA(VLOOKUP($C15,'RPA Caclulations'!$C$6:$K$199,3,FALSE))=TRUE,"0",VLOOKUP($C15,'RPA Caclulations'!$C$6:$K$199,3,FALSE))</f>
        <v>8</v>
      </c>
      <c r="E15" s="22">
        <f>IF(ISNA(VLOOKUP($C15,'Mt. Sima Canada Cup SS'!$A$17:$I$37,9,FALSE))=TRUE,"0",VLOOKUP($C15,'Mt. Sima Canada Cup SS'!$A$17:$I$37,9,FALSE))</f>
        <v>15</v>
      </c>
      <c r="F15" s="22">
        <f>IF(ISNA(VLOOKUP($C15,'Mt. Sima Canada Cup BA'!$A$17:$I$37,9,FALSE))=TRUE,"0",VLOOKUP($C15,'Mt. Sima Canada Cup BA'!$A$17:$I$37,9,FALSE))</f>
        <v>29</v>
      </c>
      <c r="G15" s="22">
        <f>IF(ISNA(VLOOKUP($C15,'Mt. Sima Canada Cup SS'!$A$17:$I$37,9,FALSE))=TRUE,"0",VLOOKUP($C15,'Mt. Sima Canada Cup SS'!$A$17:$I$37,9,FALSE))</f>
        <v>15</v>
      </c>
      <c r="H15" s="22" t="str">
        <f>IF(ISNA(VLOOKUP($C15,'Waterville Rev Tour NorAm Day 2'!$A$17:$I$37,9,FALSE))=TRUE,"0",VLOOKUP($C15,'Waterville Rev Tour NorAm Day 2'!$A$17:$I$37,9,FALSE))</f>
        <v>0</v>
      </c>
      <c r="I15" s="22" t="str">
        <f>IF(ISNA(VLOOKUP($C15,'MSLM TT DAY 1'!$A$17:$I$37,9,FALSE))=TRUE,"0",VLOOKUP($C15,'MSLM TT DAY 1'!$A$17:$I$37,9,FALSE))</f>
        <v>0</v>
      </c>
      <c r="J15" s="22" t="str">
        <f>IF(ISNA(VLOOKUP($C15,'MSLM TT DAY 2'!$A$17:$I$37,9,FALSE))=TRUE,"0",VLOOKUP($C15,'MSLM TT DAY 2'!$A$17:$I$37,9,FALSE))</f>
        <v>0</v>
      </c>
      <c r="K15" s="22" t="str">
        <f>IF(ISNA(VLOOKUP($C15,'Craigleith Groms'!$A$17:$I$37,9,FALSE))=TRUE,"0",VLOOKUP($C15,'Craigleith Groms'!$A$17:$I$37,9,FALSE))</f>
        <v>0</v>
      </c>
      <c r="L15" s="22">
        <f>IF(ISNA(VLOOKUP($C15,'Silverstar Canada Cup'!$A$17:$I$37,9,FALSE))=TRUE,"0",VLOOKUP($C15,'Silverstar Canada Cup'!$A$17:$I$37,9,FALSE))</f>
        <v>16</v>
      </c>
      <c r="M15" s="22" t="str">
        <f>IF(ISNA(VLOOKUP($C15,'Beaver Valley TT'!$A$17:$I$37,9,FALSE))=TRUE,"0",VLOOKUP($C15,'Beaver Valley TT'!$A$17:$I$37,9,FALSE))</f>
        <v>0</v>
      </c>
      <c r="N15" s="22">
        <f>IF(ISNA(VLOOKUP($C15,'Calgary Nor AM SS'!$A$17:$I$37,9,FALSE))=TRUE,"0",VLOOKUP($C15,'Calgary Nor AM SS'!$A$17:$I$37,9,FALSE))</f>
        <v>49</v>
      </c>
      <c r="O15" s="22" t="str">
        <f>IF(ISNA(VLOOKUP($C15,'Fortune Fz'!$A$17:$I$37,9,FALSE))=TRUE,"0",VLOOKUP($C15,'Fortune Fz'!$A$17:$I$37,9,FALSE))</f>
        <v>0</v>
      </c>
      <c r="P15" s="22" t="str">
        <f>IF(ISNA(VLOOKUP($C15,'GEORGIAN PEAKS Groms'!$A$17:$I$37,9,FALSE))=TRUE,"0",VLOOKUP($C15,'GEORGIAN PEAKS Groms'!$A$17:$I$37,9,FALSE))</f>
        <v>0</v>
      </c>
      <c r="Q15" s="22">
        <f>IF(ISNA(VLOOKUP($C15,'Aspen Open SS'!$A$17:$I$37,9,FALSE))=TRUE,"0",VLOOKUP($C15,'Aspen Open SS'!$A$17:$I$37,9,FALSE))</f>
        <v>39</v>
      </c>
      <c r="R15" s="22">
        <f>IF(ISNA(VLOOKUP($C15,'Aspen Open BA'!$A$17:$I$37,9,FALSE))=TRUE,"0",VLOOKUP($C15,'Aspen Open BA'!$A$17:$I$37,9,FALSE))</f>
        <v>32</v>
      </c>
    </row>
    <row r="16" spans="1:18" ht="12.75" customHeight="1">
      <c r="A16" s="81" t="s">
        <v>46</v>
      </c>
      <c r="B16" s="81" t="s">
        <v>47</v>
      </c>
      <c r="C16" s="86" t="s">
        <v>63</v>
      </c>
      <c r="D16" s="85">
        <f>IF(ISNA(VLOOKUP($C16,'RPA Caclulations'!$C$6:$K$199,3,FALSE))=TRUE,"0",VLOOKUP($C16,'RPA Caclulations'!$C$6:$K$199,3,FALSE))</f>
        <v>9</v>
      </c>
      <c r="E16" s="22">
        <f>IF(ISNA(VLOOKUP($C16,'Mt. Sima Canada Cup SS'!$A$17:$I$37,9,FALSE))=TRUE,"0",VLOOKUP($C16,'Mt. Sima Canada Cup SS'!$A$17:$I$37,9,FALSE))</f>
        <v>22</v>
      </c>
      <c r="F16" s="22">
        <f>IF(ISNA(VLOOKUP($C16,'Mt. Sima Canada Cup BA'!$A$17:$I$37,9,FALSE))=TRUE,"0",VLOOKUP($C16,'Mt. Sima Canada Cup BA'!$A$17:$I$37,9,FALSE))</f>
        <v>41</v>
      </c>
      <c r="G16" s="22" t="str">
        <f>IF(ISNA(VLOOKUP($C16,'Waterville Rev Tour NorAm Day 1'!$A$17:$I$37,9,FALSE))=TRUE,"0",VLOOKUP($C16,'Waterville Rev Tour NorAm Day 1'!$A$17:$I$37,9,FALSE))</f>
        <v>0</v>
      </c>
      <c r="H16" s="22" t="str">
        <f>IF(ISNA(VLOOKUP($C16,'Waterville Rev Tour NorAm Day 2'!$A$17:$I$37,9,FALSE))=TRUE,"0",VLOOKUP($C16,'Waterville Rev Tour NorAm Day 2'!$A$17:$I$37,9,FALSE))</f>
        <v>0</v>
      </c>
      <c r="I16" s="22" t="str">
        <f>IF(ISNA(VLOOKUP($C16,'MSLM TT DAY 1'!$A$17:$I$37,9,FALSE))=TRUE,"0",VLOOKUP($C16,'MSLM TT DAY 1'!$A$17:$I$37,9,FALSE))</f>
        <v>0</v>
      </c>
      <c r="J16" s="22" t="str">
        <f>IF(ISNA(VLOOKUP($C16,'MSLM TT DAY 2'!$A$17:$I$37,9,FALSE))=TRUE,"0",VLOOKUP($C16,'MSLM TT DAY 2'!$A$17:$I$37,9,FALSE))</f>
        <v>0</v>
      </c>
      <c r="K16" s="22" t="str">
        <f>IF(ISNA(VLOOKUP($C16,'Craigleith Groms'!$A$17:$I$37,9,FALSE))=TRUE,"0",VLOOKUP($C16,'Craigleith Groms'!$A$17:$I$37,9,FALSE))</f>
        <v>0</v>
      </c>
      <c r="L16" s="22">
        <f>IF(ISNA(VLOOKUP($C16,'Silverstar Canada Cup'!$A$17:$I$37,9,FALSE))=TRUE,"0",VLOOKUP($C16,'Silverstar Canada Cup'!$A$17:$I$37,9,FALSE))</f>
        <v>13</v>
      </c>
      <c r="M16" s="22" t="str">
        <f>IF(ISNA(VLOOKUP($C16,'Beaver Valley TT'!$A$17:$I$37,9,FALSE))=TRUE,"0",VLOOKUP($C16,'Beaver Valley TT'!$A$17:$I$37,9,FALSE))</f>
        <v>0</v>
      </c>
      <c r="N16" s="22">
        <f>IF(ISNA(VLOOKUP($C16,'Calgary Nor AM SS'!$A$17:$I$37,9,FALSE))=TRUE,"0",VLOOKUP($C16,'Calgary Nor AM SS'!$A$17:$I$37,9,FALSE))</f>
        <v>36</v>
      </c>
      <c r="O16" s="22" t="str">
        <f>IF(ISNA(VLOOKUP($C16,'Fortune Fz'!$A$17:$I$37,9,FALSE))=TRUE,"0",VLOOKUP($C16,'Fortune Fz'!$A$17:$I$37,9,FALSE))</f>
        <v>0</v>
      </c>
      <c r="P16" s="22" t="str">
        <f>IF(ISNA(VLOOKUP($C16,'GEORGIAN PEAKS Groms'!$A$17:$I$37,9,FALSE))=TRUE,"0",VLOOKUP($C16,'GEORGIAN PEAKS Groms'!$A$17:$I$37,9,FALSE))</f>
        <v>0</v>
      </c>
      <c r="Q16" s="22" t="str">
        <f>IF(ISNA(VLOOKUP($C16,'Aspen Open SS'!$A$17:$I$37,9,FALSE))=TRUE,"0",VLOOKUP($C16,'Aspen Open SS'!$A$17:$I$37,9,FALSE))</f>
        <v>DNS</v>
      </c>
      <c r="R16" s="22" t="str">
        <f>IF(ISNA(VLOOKUP($C16,'Aspen Open BA'!$A$17:$I$37,9,FALSE))=TRUE,"0",VLOOKUP($C16,'Aspen Open BA'!$A$17:$I$37,9,FALSE))</f>
        <v>0</v>
      </c>
    </row>
    <row r="17" spans="1:18" ht="12.75" customHeight="1">
      <c r="A17" s="81" t="s">
        <v>46</v>
      </c>
      <c r="B17" s="81" t="s">
        <v>45</v>
      </c>
      <c r="C17" s="86" t="s">
        <v>56</v>
      </c>
      <c r="D17" s="85">
        <f>IF(ISNA(VLOOKUP($C17,'RPA Caclulations'!$C$6:$K$199,3,FALSE))=TRUE,"0",VLOOKUP($C17,'RPA Caclulations'!$C$6:$K$199,3,FALSE))</f>
        <v>10</v>
      </c>
      <c r="E17" s="22">
        <f>IF(ISNA(VLOOKUP($C17,'Mt. Sima Canada Cup SS'!$A$17:$I$37,9,FALSE))=TRUE,"0",VLOOKUP($C17,'Mt. Sima Canada Cup SS'!$A$17:$I$37,9,FALSE))</f>
        <v>11</v>
      </c>
      <c r="F17" s="22">
        <f>IF(ISNA(VLOOKUP($C17,'Mt. Sima Canada Cup BA'!$A$17:$I$37,9,FALSE))=TRUE,"0",VLOOKUP($C17,'Mt. Sima Canada Cup BA'!$A$17:$I$37,9,FALSE))</f>
        <v>25</v>
      </c>
      <c r="G17" s="22">
        <f>IF(ISNA(VLOOKUP($C17,'Mt. Sima Canada Cup SS'!$A$17:$I$37,9,FALSE))=TRUE,"0",VLOOKUP($C17,'Mt. Sima Canada Cup SS'!$A$17:$I$37,9,FALSE))</f>
        <v>11</v>
      </c>
      <c r="H17" s="22" t="str">
        <f>IF(ISNA(VLOOKUP($C17,'Waterville Rev Tour NorAm Day 2'!$A$17:$I$37,9,FALSE))=TRUE,"0",VLOOKUP($C17,'Waterville Rev Tour NorAm Day 2'!$A$17:$I$37,9,FALSE))</f>
        <v>0</v>
      </c>
      <c r="I17" s="22" t="str">
        <f>IF(ISNA(VLOOKUP($C17,'MSLM TT DAY 1'!$A$17:$I$37,9,FALSE))=TRUE,"0",VLOOKUP($C17,'MSLM TT DAY 1'!$A$17:$I$37,9,FALSE))</f>
        <v>0</v>
      </c>
      <c r="J17" s="22" t="str">
        <f>IF(ISNA(VLOOKUP($C17,'MSLM TT DAY 2'!$A$17:$I$37,9,FALSE))=TRUE,"0",VLOOKUP($C17,'MSLM TT DAY 2'!$A$17:$I$37,9,FALSE))</f>
        <v>0</v>
      </c>
      <c r="K17" s="22" t="str">
        <f>IF(ISNA(VLOOKUP($C17,'Craigleith Groms'!$A$17:$I$37,9,FALSE))=TRUE,"0",VLOOKUP($C17,'Craigleith Groms'!$A$17:$I$37,9,FALSE))</f>
        <v>0</v>
      </c>
      <c r="L17" s="22">
        <f>IF(ISNA(VLOOKUP($C17,'Silverstar Canada Cup'!$A$17:$I$37,9,FALSE))=TRUE,"0",VLOOKUP($C17,'Silverstar Canada Cup'!$A$17:$I$37,9,FALSE))</f>
        <v>17</v>
      </c>
      <c r="M17" s="22" t="str">
        <f>IF(ISNA(VLOOKUP($C17,'Beaver Valley TT'!$A$17:$I$37,9,FALSE))=TRUE,"0",VLOOKUP($C17,'Beaver Valley TT'!$A$17:$I$37,9,FALSE))</f>
        <v>0</v>
      </c>
      <c r="N17" s="22">
        <f>IF(ISNA(VLOOKUP($C17,'Calgary Nor AM SS'!$A$17:$I$37,9,FALSE))=TRUE,"0",VLOOKUP($C17,'Calgary Nor AM SS'!$A$17:$I$37,9,FALSE))</f>
        <v>66</v>
      </c>
      <c r="O17" s="22" t="str">
        <f>IF(ISNA(VLOOKUP($C17,'Fortune Fz'!$A$17:$I$37,9,FALSE))=TRUE,"0",VLOOKUP($C17,'Fortune Fz'!$A$17:$I$37,9,FALSE))</f>
        <v>0</v>
      </c>
      <c r="P17" s="22" t="str">
        <f>IF(ISNA(VLOOKUP($C17,'GEORGIAN PEAKS Groms'!$A$17:$I$37,9,FALSE))=TRUE,"0",VLOOKUP($C17,'GEORGIAN PEAKS Groms'!$A$17:$I$37,9,FALSE))</f>
        <v>0</v>
      </c>
      <c r="Q17" s="22" t="str">
        <f>IF(ISNA(VLOOKUP($C17,'Aspen Open SS'!$A$17:$I$37,9,FALSE))=TRUE,"0",VLOOKUP($C17,'Aspen Open SS'!$A$17:$I$37,9,FALSE))</f>
        <v>0</v>
      </c>
      <c r="R17" s="22" t="str">
        <f>IF(ISNA(VLOOKUP($C17,'Aspen Open BA'!$A$17:$I$37,9,FALSE))=TRUE,"0",VLOOKUP($C17,'Aspen Open BA'!$A$17:$I$37,9,FALSE))</f>
        <v>DNS</v>
      </c>
    </row>
    <row r="18" spans="1:18" ht="12.75" customHeight="1">
      <c r="A18" s="81" t="s">
        <v>46</v>
      </c>
      <c r="B18" s="81" t="s">
        <v>74</v>
      </c>
      <c r="C18" s="86" t="s">
        <v>72</v>
      </c>
      <c r="D18" s="85">
        <f>IF(ISNA(VLOOKUP($C18,'RPA Caclulations'!$C$6:$K$199,3,FALSE))=TRUE,"0",VLOOKUP($C18,'RPA Caclulations'!$C$6:$K$199,3,FALSE))</f>
        <v>11</v>
      </c>
      <c r="E18" s="22" t="str">
        <f>IF(ISNA(VLOOKUP($C18,'Mt. Sima Canada Cup SS'!$A$17:$I$37,9,FALSE))=TRUE,"0",VLOOKUP($C18,'Mt. Sima Canada Cup SS'!$A$17:$I$37,9,FALSE))</f>
        <v>0</v>
      </c>
      <c r="F18" s="22" t="str">
        <f>IF(ISNA(VLOOKUP($C18,'Mt. Sima Canada Cup BA'!$A$17:$I$37,9,FALSE))=TRUE,"0",VLOOKUP($C18,'Mt. Sima Canada Cup BA'!$A$17:$I$37,9,FALSE))</f>
        <v>0</v>
      </c>
      <c r="G18" s="22" t="str">
        <f>IF(ISNA(VLOOKUP($C18,'Waterville Rev Tour NorAm Day 1'!$A$17:$I$37,9,FALSE))=TRUE,"0",VLOOKUP($C18,'Waterville Rev Tour NorAm Day 1'!$A$17:$I$37,9,FALSE))</f>
        <v>0</v>
      </c>
      <c r="H18" s="22" t="str">
        <f>IF(ISNA(VLOOKUP($C18,'Waterville Rev Tour NorAm Day 2'!$A$17:$I$37,9,FALSE))=TRUE,"0",VLOOKUP($C18,'Waterville Rev Tour NorAm Day 2'!$A$17:$I$37,9,FALSE))</f>
        <v>0</v>
      </c>
      <c r="I18" s="22">
        <f>IF(ISNA(VLOOKUP($C18,'MSLM TT DAY 1'!$A$17:$I$37,9,FALSE))=TRUE,"0",VLOOKUP($C18,'MSLM TT DAY 1'!$A$17:$I$37,9,FALSE))</f>
        <v>1</v>
      </c>
      <c r="J18" s="22">
        <f>IF(ISNA(VLOOKUP($C18,'MSLM TT DAY 2'!$A$17:$I$37,9,FALSE))=TRUE,"0",VLOOKUP($C18,'MSLM TT DAY 2'!$A$17:$I$37,9,FALSE))</f>
        <v>3</v>
      </c>
      <c r="K18" s="22" t="str">
        <f>IF(ISNA(VLOOKUP($C18,'Craigleith Groms'!$A$17:$I$37,9,FALSE))=TRUE,"0",VLOOKUP($C18,'Craigleith Groms'!$A$17:$I$37,9,FALSE))</f>
        <v>0</v>
      </c>
      <c r="L18" s="22" t="str">
        <f>IF(ISNA(VLOOKUP($C18,'Silverstar Canada Cup'!$A$17:$I$37,9,FALSE))=TRUE,"0",VLOOKUP($C18,'Silverstar Canada Cup'!$A$17:$I$37,9,FALSE))</f>
        <v>0</v>
      </c>
      <c r="M18" s="22">
        <f>IF(ISNA(VLOOKUP($C18,'Beaver Valley TT'!$A$17:$I$37,9,FALSE))=TRUE,"0",VLOOKUP($C18,'Beaver Valley TT'!$A$17:$I$37,9,FALSE))</f>
        <v>2</v>
      </c>
      <c r="N18" s="22" t="str">
        <f>IF(ISNA(VLOOKUP($C18,'Calgary Nor AM SS'!$A$17:$I$37,9,FALSE))=TRUE,"0",VLOOKUP($C18,'Calgary Nor AM SS'!$A$17:$I$37,9,FALSE))</f>
        <v>0</v>
      </c>
      <c r="O18" s="22" t="str">
        <f>IF(ISNA(VLOOKUP($C18,'Fortune Fz'!$A$17:$I$37,9,FALSE))=TRUE,"0",VLOOKUP($C18,'Fortune Fz'!$A$17:$I$37,9,FALSE))</f>
        <v>0</v>
      </c>
      <c r="P18" s="22" t="str">
        <f>IF(ISNA(VLOOKUP($C18,'GEORGIAN PEAKS Groms'!$A$17:$I$37,9,FALSE))=TRUE,"0",VLOOKUP($C18,'GEORGIAN PEAKS Groms'!$A$17:$I$37,9,FALSE))</f>
        <v>0</v>
      </c>
      <c r="Q18" s="22" t="str">
        <f>IF(ISNA(VLOOKUP($C18,'Aspen Open SS'!$A$17:$I$37,9,FALSE))=TRUE,"0",VLOOKUP($C18,'Aspen Open SS'!$A$17:$I$37,9,FALSE))</f>
        <v>0</v>
      </c>
      <c r="R18" s="22" t="str">
        <f>IF(ISNA(VLOOKUP($C18,'Aspen Open BA'!$A$17:$I$37,9,FALSE))=TRUE,"0",VLOOKUP($C18,'Aspen Open BA'!$A$17:$I$37,9,FALSE))</f>
        <v>0</v>
      </c>
    </row>
    <row r="19" spans="1:18" ht="12.75" customHeight="1">
      <c r="A19" s="81" t="s">
        <v>46</v>
      </c>
      <c r="B19" s="81" t="s">
        <v>75</v>
      </c>
      <c r="C19" s="86" t="s">
        <v>73</v>
      </c>
      <c r="D19" s="85">
        <f>IF(ISNA(VLOOKUP($C19,'RPA Caclulations'!$C$6:$K$199,3,FALSE))=TRUE,"0",VLOOKUP($C19,'RPA Caclulations'!$C$6:$K$199,3,FALSE))</f>
        <v>12</v>
      </c>
      <c r="E19" s="22" t="str">
        <f>IF(ISNA(VLOOKUP($C19,'Mt. Sima Canada Cup SS'!$A$17:$I$37,9,FALSE))=TRUE,"0",VLOOKUP($C19,'Mt. Sima Canada Cup SS'!$A$17:$I$37,9,FALSE))</f>
        <v>0</v>
      </c>
      <c r="F19" s="22" t="str">
        <f>IF(ISNA(VLOOKUP($C19,'Mt. Sima Canada Cup BA'!$A$17:$I$37,9,FALSE))=TRUE,"0",VLOOKUP($C19,'Mt. Sima Canada Cup BA'!$A$17:$I$37,9,FALSE))</f>
        <v>0</v>
      </c>
      <c r="G19" s="22" t="str">
        <f>IF(ISNA(VLOOKUP($C19,'Mt. Sima Canada Cup SS'!$A$17:$I$37,9,FALSE))=TRUE,"0",VLOOKUP($C19,'Mt. Sima Canada Cup SS'!$A$17:$I$37,9,FALSE))</f>
        <v>0</v>
      </c>
      <c r="H19" s="22" t="str">
        <f>IF(ISNA(VLOOKUP($C19,'Waterville Rev Tour NorAm Day 2'!$A$17:$I$37,9,FALSE))=TRUE,"0",VLOOKUP($C19,'Waterville Rev Tour NorAm Day 2'!$A$17:$I$37,9,FALSE))</f>
        <v>0</v>
      </c>
      <c r="I19" s="22">
        <f>IF(ISNA(VLOOKUP($C19,'MSLM TT DAY 1'!$A$17:$I$37,9,FALSE))=TRUE,"0",VLOOKUP($C19,'MSLM TT DAY 1'!$A$17:$I$37,9,FALSE))</f>
        <v>5</v>
      </c>
      <c r="J19" s="22">
        <f>IF(ISNA(VLOOKUP($C19,'MSLM TT DAY 2'!$A$17:$I$37,9,FALSE))=TRUE,"0",VLOOKUP($C19,'MSLM TT DAY 2'!$A$17:$I$37,9,FALSE))</f>
        <v>4</v>
      </c>
      <c r="K19" s="22" t="str">
        <f>IF(ISNA(VLOOKUP($C19,'Craigleith Groms'!$A$17:$I$37,9,FALSE))=TRUE,"0",VLOOKUP($C19,'Craigleith Groms'!$A$17:$I$37,9,FALSE))</f>
        <v>0</v>
      </c>
      <c r="L19" s="22" t="str">
        <f>IF(ISNA(VLOOKUP($C19,'Silverstar Canada Cup'!$A$17:$I$37,9,FALSE))=TRUE,"0",VLOOKUP($C19,'Silverstar Canada Cup'!$A$17:$I$37,9,FALSE))</f>
        <v>0</v>
      </c>
      <c r="M19" s="22">
        <f>IF(ISNA(VLOOKUP($C19,'Beaver Valley TT'!$A$17:$I$37,9,FALSE))=TRUE,"0",VLOOKUP($C19,'Beaver Valley TT'!$A$17:$I$37,9,FALSE))</f>
        <v>1</v>
      </c>
      <c r="N19" s="22" t="str">
        <f>IF(ISNA(VLOOKUP($C19,'Calgary Nor AM SS'!$A$17:$I$37,9,FALSE))=TRUE,"0",VLOOKUP($C19,'Calgary Nor AM SS'!$A$17:$I$37,9,FALSE))</f>
        <v>0</v>
      </c>
      <c r="O19" s="22" t="str">
        <f>IF(ISNA(VLOOKUP($C19,'Fortune Fz'!$A$17:$I$37,9,FALSE))=TRUE,"0",VLOOKUP($C19,'Fortune Fz'!$A$17:$I$37,9,FALSE))</f>
        <v>0</v>
      </c>
      <c r="P19" s="22" t="str">
        <f>IF(ISNA(VLOOKUP($C19,'GEORGIAN PEAKS Groms'!$A$17:$I$37,9,FALSE))=TRUE,"0",VLOOKUP($C19,'GEORGIAN PEAKS Groms'!$A$17:$I$37,9,FALSE))</f>
        <v>0</v>
      </c>
      <c r="Q19" s="22" t="str">
        <f>IF(ISNA(VLOOKUP($C19,'Aspen Open SS'!$A$17:$I$37,9,FALSE))=TRUE,"0",VLOOKUP($C19,'Aspen Open SS'!$A$17:$I$37,9,FALSE))</f>
        <v>0</v>
      </c>
      <c r="R19" s="22" t="str">
        <f>IF(ISNA(VLOOKUP($C19,'Aspen Open BA'!$A$17:$I$37,9,FALSE))=TRUE,"0",VLOOKUP($C19,'Aspen Open BA'!$A$17:$I$37,9,FALSE))</f>
        <v>0</v>
      </c>
    </row>
    <row r="20" spans="1:18" ht="12.75" customHeight="1">
      <c r="A20" s="81" t="s">
        <v>94</v>
      </c>
      <c r="B20" s="81" t="s">
        <v>65</v>
      </c>
      <c r="C20" s="86" t="s">
        <v>93</v>
      </c>
      <c r="D20" s="85">
        <f>IF(ISNA(VLOOKUP($C20,'RPA Caclulations'!$C$6:$K$199,3,FALSE))=TRUE,"0",VLOOKUP($C20,'RPA Caclulations'!$C$6:$K$199,3,FALSE))</f>
        <v>13</v>
      </c>
      <c r="E20" s="22" t="str">
        <f>IF(ISNA(VLOOKUP($C20,'Mt. Sima Canada Cup SS'!$A$17:$I$37,9,FALSE))=TRUE,"0",VLOOKUP($C20,'Mt. Sima Canada Cup SS'!$A$17:$I$37,9,FALSE))</f>
        <v>0</v>
      </c>
      <c r="F20" s="22" t="str">
        <f>IF(ISNA(VLOOKUP($C20,'Mt. Sima Canada Cup BA'!$A$17:$I$37,9,FALSE))=TRUE,"0",VLOOKUP($C20,'Mt. Sima Canada Cup BA'!$A$17:$I$37,9,FALSE))</f>
        <v>0</v>
      </c>
      <c r="G20" s="22" t="str">
        <f>IF(ISNA(VLOOKUP($C20,'Mt. Sima Canada Cup SS'!$A$17:$I$37,9,FALSE))=TRUE,"0",VLOOKUP($C20,'Mt. Sima Canada Cup SS'!$A$17:$I$37,9,FALSE))</f>
        <v>0</v>
      </c>
      <c r="H20" s="22" t="str">
        <f>IF(ISNA(VLOOKUP($C20,'Waterville Rev Tour NorAm Day 2'!$A$17:$I$37,9,FALSE))=TRUE,"0",VLOOKUP($C20,'Waterville Rev Tour NorAm Day 2'!$A$17:$I$37,9,FALSE))</f>
        <v>0</v>
      </c>
      <c r="I20" s="22">
        <f>IF(ISNA(VLOOKUP($C20,'MSLM TT DAY 1'!$A$17:$I$37,9,FALSE))=TRUE,"0",VLOOKUP($C20,'MSLM TT DAY 1'!$A$17:$I$37,9,FALSE))</f>
        <v>8</v>
      </c>
      <c r="J20" s="22">
        <f>IF(ISNA(VLOOKUP($C20,'MSLM TT DAY 2'!$A$17:$I$37,9,FALSE))=TRUE,"0",VLOOKUP($C20,'MSLM TT DAY 2'!$A$17:$I$37,9,FALSE))</f>
        <v>1</v>
      </c>
      <c r="K20" s="22" t="str">
        <f>IF(ISNA(VLOOKUP($C20,'Craigleith Groms'!$A$17:$I$37,9,FALSE))=TRUE,"0",VLOOKUP($C20,'Craigleith Groms'!$A$17:$I$37,9,FALSE))</f>
        <v>0</v>
      </c>
      <c r="L20" s="22" t="str">
        <f>IF(ISNA(VLOOKUP($C20,'Silverstar Canada Cup'!$A$17:$I$37,9,FALSE))=TRUE,"0",VLOOKUP($C20,'Silverstar Canada Cup'!$A$17:$I$37,9,FALSE))</f>
        <v>0</v>
      </c>
      <c r="M20" s="22">
        <f>IF(ISNA(VLOOKUP($C20,'Beaver Valley TT'!$A$17:$I$37,9,FALSE))=TRUE,"0",VLOOKUP($C20,'Beaver Valley TT'!$A$17:$I$37,9,FALSE))</f>
        <v>4</v>
      </c>
      <c r="N20" s="22" t="str">
        <f>IF(ISNA(VLOOKUP($C20,'Calgary Nor AM SS'!$A$17:$I$37,9,FALSE))=TRUE,"0",VLOOKUP($C20,'Calgary Nor AM SS'!$A$17:$I$37,9,FALSE))</f>
        <v>0</v>
      </c>
      <c r="O20" s="22" t="str">
        <f>IF(ISNA(VLOOKUP($C20,'Fortune Fz'!$A$17:$I$37,9,FALSE))=TRUE,"0",VLOOKUP($C20,'Fortune Fz'!$A$17:$I$37,9,FALSE))</f>
        <v>0</v>
      </c>
      <c r="P20" s="22" t="str">
        <f>IF(ISNA(VLOOKUP($C20,'GEORGIAN PEAKS Groms'!$A$17:$I$37,9,FALSE))=TRUE,"0",VLOOKUP($C20,'GEORGIAN PEAKS Groms'!$A$17:$I$37,9,FALSE))</f>
        <v>0</v>
      </c>
      <c r="Q20" s="22" t="str">
        <f>IF(ISNA(VLOOKUP($C20,'Aspen Open SS'!$A$17:$I$37,9,FALSE))=TRUE,"0",VLOOKUP($C20,'Aspen Open SS'!$A$17:$I$37,9,FALSE))</f>
        <v>0</v>
      </c>
      <c r="R20" s="22" t="str">
        <f>IF(ISNA(VLOOKUP($C20,'Aspen Open BA'!$A$17:$I$37,9,FALSE))=TRUE,"0",VLOOKUP($C20,'Aspen Open BA'!$A$17:$I$37,9,FALSE))</f>
        <v>0</v>
      </c>
    </row>
    <row r="21" spans="1:18" ht="12.75" customHeight="1">
      <c r="A21" s="81" t="s">
        <v>80</v>
      </c>
      <c r="B21" s="81" t="s">
        <v>65</v>
      </c>
      <c r="C21" s="86" t="s">
        <v>81</v>
      </c>
      <c r="D21" s="85">
        <f>IF(ISNA(VLOOKUP($C21,'RPA Caclulations'!$C$6:$K$199,3,FALSE))=TRUE,"0",VLOOKUP($C21,'RPA Caclulations'!$C$6:$K$199,3,FALSE))</f>
        <v>14</v>
      </c>
      <c r="E21" s="22" t="str">
        <f>IF(ISNA(VLOOKUP($C21,'Mt. Sima Canada Cup SS'!$A$17:$I$37,9,FALSE))=TRUE,"0",VLOOKUP($C21,'Mt. Sima Canada Cup SS'!$A$17:$I$37,9,FALSE))</f>
        <v>0</v>
      </c>
      <c r="F21" s="22" t="str">
        <f>IF(ISNA(VLOOKUP($C21,'Mt. Sima Canada Cup BA'!$A$17:$I$37,9,FALSE))=TRUE,"0",VLOOKUP($C21,'Mt. Sima Canada Cup BA'!$A$17:$I$37,9,FALSE))</f>
        <v>0</v>
      </c>
      <c r="G21" s="22" t="str">
        <f>IF(ISNA(VLOOKUP($C21,'Mt. Sima Canada Cup SS'!$A$17:$I$37,9,FALSE))=TRUE,"0",VLOOKUP($C21,'Mt. Sima Canada Cup SS'!$A$17:$I$37,9,FALSE))</f>
        <v>0</v>
      </c>
      <c r="H21" s="22" t="str">
        <f>IF(ISNA(VLOOKUP($C21,'Waterville Rev Tour NorAm Day 2'!$A$17:$I$37,9,FALSE))=TRUE,"0",VLOOKUP($C21,'Waterville Rev Tour NorAm Day 2'!$A$17:$I$37,9,FALSE))</f>
        <v>0</v>
      </c>
      <c r="I21" s="22">
        <f>IF(ISNA(VLOOKUP($C21,'MSLM TT DAY 1'!$A$17:$I$37,9,FALSE))=TRUE,"0",VLOOKUP($C21,'MSLM TT DAY 1'!$A$17:$I$37,9,FALSE))</f>
        <v>3</v>
      </c>
      <c r="J21" s="22">
        <f>IF(ISNA(VLOOKUP($C21,'MSLM TT DAY 2'!$A$17:$I$37,9,FALSE))=TRUE,"0",VLOOKUP($C21,'MSLM TT DAY 2'!$A$17:$I$37,9,FALSE))</f>
        <v>5</v>
      </c>
      <c r="K21" s="22" t="str">
        <f>IF(ISNA(VLOOKUP($C21,'Craigleith Groms'!$A$17:$I$37,9,FALSE))=TRUE,"0",VLOOKUP($C21,'Craigleith Groms'!$A$17:$I$37,9,FALSE))</f>
        <v>0</v>
      </c>
      <c r="L21" s="22" t="str">
        <f>IF(ISNA(VLOOKUP($C21,'Silverstar Canada Cup'!$A$17:$I$37,9,FALSE))=TRUE,"0",VLOOKUP($C21,'Silverstar Canada Cup'!$A$17:$I$37,9,FALSE))</f>
        <v>0</v>
      </c>
      <c r="M21" s="22">
        <f>IF(ISNA(VLOOKUP($C21,'Beaver Valley TT'!$A$17:$I$37,9,FALSE))=TRUE,"0",VLOOKUP($C21,'Beaver Valley TT'!$A$17:$I$37,9,FALSE))</f>
        <v>9</v>
      </c>
      <c r="N21" s="22" t="str">
        <f>IF(ISNA(VLOOKUP($C21,'Calgary Nor AM SS'!$A$17:$I$37,9,FALSE))=TRUE,"0",VLOOKUP($C21,'Calgary Nor AM SS'!$A$17:$I$37,9,FALSE))</f>
        <v>0</v>
      </c>
      <c r="O21" s="22" t="str">
        <f>IF(ISNA(VLOOKUP($C21,'Fortune Fz'!$A$17:$I$37,9,FALSE))=TRUE,"0",VLOOKUP($C21,'Fortune Fz'!$A$17:$I$37,9,FALSE))</f>
        <v>0</v>
      </c>
      <c r="P21" s="22" t="str">
        <f>IF(ISNA(VLOOKUP($C21,'GEORGIAN PEAKS Groms'!$A$17:$I$37,9,FALSE))=TRUE,"0",VLOOKUP($C21,'GEORGIAN PEAKS Groms'!$A$17:$I$37,9,FALSE))</f>
        <v>0</v>
      </c>
      <c r="Q21" s="22" t="str">
        <f>IF(ISNA(VLOOKUP($C21,'Aspen Open SS'!$A$17:$I$37,9,FALSE))=TRUE,"0",VLOOKUP($C21,'Aspen Open SS'!$A$17:$I$37,9,FALSE))</f>
        <v>0</v>
      </c>
      <c r="R21" s="22" t="str">
        <f>IF(ISNA(VLOOKUP($C21,'Aspen Open BA'!$A$17:$I$37,9,FALSE))=TRUE,"0",VLOOKUP($C21,'Aspen Open BA'!$A$17:$I$37,9,FALSE))</f>
        <v>0</v>
      </c>
    </row>
    <row r="22" spans="1:18" ht="12.75" customHeight="1">
      <c r="A22" s="81" t="s">
        <v>46</v>
      </c>
      <c r="B22" s="81" t="s">
        <v>65</v>
      </c>
      <c r="C22" s="86" t="s">
        <v>85</v>
      </c>
      <c r="D22" s="85">
        <f>IF(ISNA(VLOOKUP($C22,'RPA Caclulations'!$C$6:$K$199,3,FALSE))=TRUE,"0",VLOOKUP($C22,'RPA Caclulations'!$C$6:$K$199,3,FALSE))</f>
        <v>15</v>
      </c>
      <c r="E22" s="22" t="str">
        <f>IF(ISNA(VLOOKUP($C22,'Mt. Sima Canada Cup SS'!$A$17:$I$37,9,FALSE))=TRUE,"0",VLOOKUP($C22,'Mt. Sima Canada Cup SS'!$A$17:$I$37,9,FALSE))</f>
        <v>0</v>
      </c>
      <c r="F22" s="22" t="str">
        <f>IF(ISNA(VLOOKUP($C22,'Mt. Sima Canada Cup BA'!$A$17:$I$37,9,FALSE))=TRUE,"0",VLOOKUP($C22,'Mt. Sima Canada Cup BA'!$A$17:$I$37,9,FALSE))</f>
        <v>0</v>
      </c>
      <c r="G22" s="22" t="str">
        <f>IF(ISNA(VLOOKUP($C22,'Waterville Rev Tour NorAm Day 1'!$A$17:$I$37,9,FALSE))=TRUE,"0",VLOOKUP($C22,'Waterville Rev Tour NorAm Day 1'!$A$17:$I$37,9,FALSE))</f>
        <v>0</v>
      </c>
      <c r="H22" s="22" t="str">
        <f>IF(ISNA(VLOOKUP($C22,'Waterville Rev Tour NorAm Day 2'!$A$17:$I$37,9,FALSE))=TRUE,"0",VLOOKUP($C22,'Waterville Rev Tour NorAm Day 2'!$A$17:$I$37,9,FALSE))</f>
        <v>0</v>
      </c>
      <c r="I22" s="22">
        <f>IF(ISNA(VLOOKUP($C22,'MSLM TT DAY 1'!$A$17:$I$37,9,FALSE))=TRUE,"0",VLOOKUP($C22,'MSLM TT DAY 1'!$A$17:$I$37,9,FALSE))</f>
        <v>4</v>
      </c>
      <c r="J22" s="22">
        <f>IF(ISNA(VLOOKUP($C22,'MSLM TT DAY 2'!$A$17:$I$37,9,FALSE))=TRUE,"0",VLOOKUP($C22,'MSLM TT DAY 2'!$A$17:$I$37,9,FALSE))</f>
        <v>11</v>
      </c>
      <c r="K22" s="22" t="str">
        <f>IF(ISNA(VLOOKUP($C22,'Craigleith Groms'!$A$17:$I$37,9,FALSE))=TRUE,"0",VLOOKUP($C22,'Craigleith Groms'!$A$17:$I$37,9,FALSE))</f>
        <v>0</v>
      </c>
      <c r="L22" s="22" t="str">
        <f>IF(ISNA(VLOOKUP($C22,'Silverstar Canada Cup'!$A$17:$I$37,9,FALSE))=TRUE,"0",VLOOKUP($C22,'Silverstar Canada Cup'!$A$17:$I$37,9,FALSE))</f>
        <v>0</v>
      </c>
      <c r="M22" s="22">
        <f>IF(ISNA(VLOOKUP($C22,'Beaver Valley TT'!$A$17:$I$37,9,FALSE))=TRUE,"0",VLOOKUP($C22,'Beaver Valley TT'!$A$17:$I$37,9,FALSE))</f>
        <v>8</v>
      </c>
      <c r="N22" s="22" t="str">
        <f>IF(ISNA(VLOOKUP($C22,'Calgary Nor AM SS'!$A$17:$I$37,9,FALSE))=TRUE,"0",VLOOKUP($C22,'Calgary Nor AM SS'!$A$17:$I$37,9,FALSE))</f>
        <v>0</v>
      </c>
      <c r="O22" s="22" t="str">
        <f>IF(ISNA(VLOOKUP($C22,'Fortune Fz'!$A$17:$I$37,9,FALSE))=TRUE,"0",VLOOKUP($C22,'Fortune Fz'!$A$17:$I$37,9,FALSE))</f>
        <v>0</v>
      </c>
      <c r="P22" s="22" t="str">
        <f>IF(ISNA(VLOOKUP($C22,'GEORGIAN PEAKS Groms'!$A$17:$I$37,9,FALSE))=TRUE,"0",VLOOKUP($C22,'GEORGIAN PEAKS Groms'!$A$17:$I$37,9,FALSE))</f>
        <v>0</v>
      </c>
      <c r="Q22" s="22" t="str">
        <f>IF(ISNA(VLOOKUP($C22,'Aspen Open SS'!$A$17:$I$37,9,FALSE))=TRUE,"0",VLOOKUP($C22,'Aspen Open SS'!$A$17:$I$37,9,FALSE))</f>
        <v>0</v>
      </c>
      <c r="R22" s="22" t="str">
        <f>IF(ISNA(VLOOKUP($C22,'Aspen Open BA'!$A$17:$I$37,9,FALSE))=TRUE,"0",VLOOKUP($C22,'Aspen Open BA'!$A$17:$I$37,9,FALSE))</f>
        <v>0</v>
      </c>
    </row>
    <row r="23" spans="1:18" ht="12.75" customHeight="1">
      <c r="A23" s="81" t="s">
        <v>46</v>
      </c>
      <c r="B23" s="81" t="s">
        <v>45</v>
      </c>
      <c r="C23" s="86" t="s">
        <v>57</v>
      </c>
      <c r="D23" s="85">
        <f>IF(ISNA(VLOOKUP($C23,'RPA Caclulations'!$C$6:$K$199,3,FALSE))=TRUE,"0",VLOOKUP($C23,'RPA Caclulations'!$C$6:$K$199,3,FALSE))</f>
        <v>16</v>
      </c>
      <c r="E23" s="22">
        <f>IF(ISNA(VLOOKUP($C23,'Mt. Sima Canada Cup SS'!$A$17:$I$37,9,FALSE))=TRUE,"0",VLOOKUP($C23,'Mt. Sima Canada Cup SS'!$A$17:$I$37,9,FALSE))</f>
        <v>7</v>
      </c>
      <c r="F23" s="22">
        <f>IF(ISNA(VLOOKUP($C23,'Mt. Sima Canada Cup BA'!$A$17:$I$37,9,FALSE))=TRUE,"0",VLOOKUP($C23,'Mt. Sima Canada Cup BA'!$A$17:$I$37,9,FALSE))</f>
        <v>20</v>
      </c>
      <c r="G23" s="22">
        <f>IF(ISNA(VLOOKUP($C23,'Mt. Sima Canada Cup SS'!$A$17:$I$37,9,FALSE))=TRUE,"0",VLOOKUP($C23,'Mt. Sima Canada Cup SS'!$A$17:$I$37,9,FALSE))</f>
        <v>7</v>
      </c>
      <c r="H23" s="22" t="str">
        <f>IF(ISNA(VLOOKUP($C23,'Waterville Rev Tour NorAm Day 2'!$A$17:$I$37,9,FALSE))=TRUE,"0",VLOOKUP($C23,'Waterville Rev Tour NorAm Day 2'!$A$17:$I$37,9,FALSE))</f>
        <v>0</v>
      </c>
      <c r="I23" s="22" t="str">
        <f>IF(ISNA(VLOOKUP($C23,'MSLM TT DAY 1'!$A$17:$I$37,9,FALSE))=TRUE,"0",VLOOKUP($C23,'MSLM TT DAY 1'!$A$17:$I$37,9,FALSE))</f>
        <v>0</v>
      </c>
      <c r="J23" s="22" t="str">
        <f>IF(ISNA(VLOOKUP($C23,'MSLM TT DAY 2'!$A$17:$I$37,9,FALSE))=TRUE,"0",VLOOKUP($C23,'MSLM TT DAY 2'!$A$17:$I$37,9,FALSE))</f>
        <v>0</v>
      </c>
      <c r="K23" s="22" t="str">
        <f>IF(ISNA(VLOOKUP($C23,'Craigleith Groms'!$A$17:$I$37,9,FALSE))=TRUE,"0",VLOOKUP($C23,'Craigleith Groms'!$A$17:$I$37,9,FALSE))</f>
        <v>0</v>
      </c>
      <c r="L23" s="22" t="str">
        <f>IF(ISNA(VLOOKUP($C23,'Silverstar Canada Cup'!$A$17:$I$37,9,FALSE))=TRUE,"0",VLOOKUP($C23,'Silverstar Canada Cup'!$A$17:$I$37,9,FALSE))</f>
        <v>0</v>
      </c>
      <c r="M23" s="22" t="str">
        <f>IF(ISNA(VLOOKUP($C23,'Beaver Valley TT'!$A$17:$I$37,9,FALSE))=TRUE,"0",VLOOKUP($C23,'Beaver Valley TT'!$A$17:$I$37,9,FALSE))</f>
        <v>0</v>
      </c>
      <c r="N23" s="22" t="str">
        <f>IF(ISNA(VLOOKUP($C23,'Calgary Nor AM SS'!$A$17:$I$37,9,FALSE))=TRUE,"0",VLOOKUP($C23,'Calgary Nor AM SS'!$A$17:$I$37,9,FALSE))</f>
        <v>0</v>
      </c>
      <c r="O23" s="22" t="str">
        <f>IF(ISNA(VLOOKUP($C23,'Fortune Fz'!$A$17:$I$37,9,FALSE))=TRUE,"0",VLOOKUP($C23,'Fortune Fz'!$A$17:$I$37,9,FALSE))</f>
        <v>0</v>
      </c>
      <c r="P23" s="22" t="str">
        <f>IF(ISNA(VLOOKUP($C23,'GEORGIAN PEAKS Groms'!$A$17:$I$37,9,FALSE))=TRUE,"0",VLOOKUP($C23,'GEORGIAN PEAKS Groms'!$A$17:$I$37,9,FALSE))</f>
        <v>0</v>
      </c>
      <c r="Q23" s="22" t="str">
        <f>IF(ISNA(VLOOKUP($C23,'Aspen Open SS'!$A$17:$I$37,9,FALSE))=TRUE,"0",VLOOKUP($C23,'Aspen Open SS'!$A$17:$I$37,9,FALSE))</f>
        <v>0</v>
      </c>
      <c r="R23" s="22" t="str">
        <f>IF(ISNA(VLOOKUP($C23,'Aspen Open BA'!$A$17:$I$37,9,FALSE))=TRUE,"0",VLOOKUP($C23,'Aspen Open BA'!$A$17:$I$37,9,FALSE))</f>
        <v>0</v>
      </c>
    </row>
    <row r="24" spans="1:18" ht="12.75" customHeight="1">
      <c r="A24" s="81" t="s">
        <v>46</v>
      </c>
      <c r="B24" s="81" t="s">
        <v>65</v>
      </c>
      <c r="C24" s="86" t="s">
        <v>76</v>
      </c>
      <c r="D24" s="85">
        <f>IF(ISNA(VLOOKUP($C24,'RPA Caclulations'!$C$6:$K$199,3,FALSE))=TRUE,"0",VLOOKUP($C24,'RPA Caclulations'!$C$6:$K$199,3,FALSE))</f>
        <v>17</v>
      </c>
      <c r="E24" s="22" t="str">
        <f>IF(ISNA(VLOOKUP($C24,'Mt. Sima Canada Cup SS'!$A$17:$I$37,9,FALSE))=TRUE,"0",VLOOKUP($C24,'Mt. Sima Canada Cup SS'!$A$17:$I$37,9,FALSE))</f>
        <v>0</v>
      </c>
      <c r="F24" s="22" t="str">
        <f>IF(ISNA(VLOOKUP($C24,'Mt. Sima Canada Cup BA'!$A$17:$I$37,9,FALSE))=TRUE,"0",VLOOKUP($C24,'Mt. Sima Canada Cup BA'!$A$17:$I$37,9,FALSE))</f>
        <v>0</v>
      </c>
      <c r="G24" s="22" t="str">
        <f>IF(ISNA(VLOOKUP($C24,'Mt. Sima Canada Cup SS'!$A$17:$I$37,9,FALSE))=TRUE,"0",VLOOKUP($C24,'Mt. Sima Canada Cup SS'!$A$17:$I$37,9,FALSE))</f>
        <v>0</v>
      </c>
      <c r="H24" s="22" t="str">
        <f>IF(ISNA(VLOOKUP($C24,'Waterville Rev Tour NorAm Day 2'!$A$17:$I$37,9,FALSE))=TRUE,"0",VLOOKUP($C24,'Waterville Rev Tour NorAm Day 2'!$A$17:$I$37,9,FALSE))</f>
        <v>0</v>
      </c>
      <c r="I24" s="22">
        <f>IF(ISNA(VLOOKUP($C24,'MSLM TT DAY 1'!$A$17:$I$37,9,FALSE))=TRUE,"0",VLOOKUP($C24,'MSLM TT DAY 1'!$A$17:$I$37,9,FALSE))</f>
        <v>2</v>
      </c>
      <c r="J24" s="22" t="str">
        <f>IF(ISNA(VLOOKUP($C24,'MSLM TT DAY 2'!$A$17:$I$37,9,FALSE))=TRUE,"0",VLOOKUP($C24,'MSLM TT DAY 2'!$A$17:$I$37,9,FALSE))</f>
        <v>0</v>
      </c>
      <c r="K24" s="22" t="str">
        <f>IF(ISNA(VLOOKUP($C24,'Craigleith Groms'!$A$17:$I$37,9,FALSE))=TRUE,"0",VLOOKUP($C24,'Craigleith Groms'!$A$17:$I$37,9,FALSE))</f>
        <v>0</v>
      </c>
      <c r="L24" s="22" t="str">
        <f>IF(ISNA(VLOOKUP($C24,'Silverstar Canada Cup'!$A$17:$I$37,9,FALSE))=TRUE,"0",VLOOKUP($C24,'Silverstar Canada Cup'!$A$17:$I$37,9,FALSE))</f>
        <v>0</v>
      </c>
      <c r="M24" s="22">
        <f>IF(ISNA(VLOOKUP($C24,'Beaver Valley TT'!$A$17:$I$37,9,FALSE))=TRUE,"0",VLOOKUP($C24,'Beaver Valley TT'!$A$17:$I$37,9,FALSE))</f>
        <v>7</v>
      </c>
      <c r="N24" s="22" t="str">
        <f>IF(ISNA(VLOOKUP($C24,'Calgary Nor AM SS'!$A$17:$I$37,9,FALSE))=TRUE,"0",VLOOKUP($C24,'Calgary Nor AM SS'!$A$17:$I$37,9,FALSE))</f>
        <v>0</v>
      </c>
      <c r="O24" s="22" t="str">
        <f>IF(ISNA(VLOOKUP($C24,'Fortune Fz'!$A$17:$I$37,9,FALSE))=TRUE,"0",VLOOKUP($C24,'Fortune Fz'!$A$17:$I$37,9,FALSE))</f>
        <v>0</v>
      </c>
      <c r="P24" s="22" t="str">
        <f>IF(ISNA(VLOOKUP($C24,'GEORGIAN PEAKS Groms'!$A$17:$I$37,9,FALSE))=TRUE,"0",VLOOKUP($C24,'GEORGIAN PEAKS Groms'!$A$17:$I$37,9,FALSE))</f>
        <v>0</v>
      </c>
      <c r="Q24" s="22" t="str">
        <f>IF(ISNA(VLOOKUP($C24,'Aspen Open SS'!$A$17:$I$37,9,FALSE))=TRUE,"0",VLOOKUP($C24,'Aspen Open SS'!$A$17:$I$37,9,FALSE))</f>
        <v>0</v>
      </c>
      <c r="R24" s="22" t="str">
        <f>IF(ISNA(VLOOKUP($C24,'Aspen Open BA'!$A$17:$I$37,9,FALSE))=TRUE,"0",VLOOKUP($C24,'Aspen Open BA'!$A$17:$I$37,9,FALSE))</f>
        <v>0</v>
      </c>
    </row>
    <row r="25" spans="1:18" ht="12.75" customHeight="1">
      <c r="A25" s="81" t="s">
        <v>48</v>
      </c>
      <c r="B25" s="81" t="s">
        <v>65</v>
      </c>
      <c r="C25" s="86" t="s">
        <v>106</v>
      </c>
      <c r="D25" s="85">
        <f>IF(ISNA(VLOOKUP($C25,'RPA Caclulations'!$C$6:$K$199,3,FALSE))=TRUE,"0",VLOOKUP($C25,'RPA Caclulations'!$C$6:$K$199,3,FALSE))</f>
        <v>18</v>
      </c>
      <c r="E25" s="22" t="str">
        <f>IF(ISNA(VLOOKUP($C25,'Mt. Sima Canada Cup SS'!$A$17:$I$37,9,FALSE))=TRUE,"0",VLOOKUP($C25,'Mt. Sima Canada Cup SS'!$A$17:$I$37,9,FALSE))</f>
        <v>0</v>
      </c>
      <c r="F25" s="22" t="str">
        <f>IF(ISNA(VLOOKUP($C25,'Mt. Sima Canada Cup BA'!$A$17:$I$37,9,FALSE))=TRUE,"0",VLOOKUP($C25,'Mt. Sima Canada Cup BA'!$A$17:$I$37,9,FALSE))</f>
        <v>0</v>
      </c>
      <c r="G25" s="22" t="str">
        <f>IF(ISNA(VLOOKUP($C25,'Mt. Sima Canada Cup SS'!$A$17:$I$37,9,FALSE))=TRUE,"0",VLOOKUP($C25,'Mt. Sima Canada Cup SS'!$A$17:$I$37,9,FALSE))</f>
        <v>0</v>
      </c>
      <c r="H25" s="22" t="str">
        <f>IF(ISNA(VLOOKUP($C25,'Waterville Rev Tour NorAm Day 2'!$A$17:$I$37,9,FALSE))=TRUE,"0",VLOOKUP($C25,'Waterville Rev Tour NorAm Day 2'!$A$17:$I$37,9,FALSE))</f>
        <v>0</v>
      </c>
      <c r="I25" s="22">
        <f>IF(ISNA(VLOOKUP($C25,'MSLM TT DAY 1'!$A$17:$I$37,9,FALSE))=TRUE,"0",VLOOKUP($C25,'MSLM TT DAY 1'!$A$17:$I$37,9,FALSE))</f>
        <v>19</v>
      </c>
      <c r="J25" s="22">
        <f>IF(ISNA(VLOOKUP($C25,'MSLM TT DAY 2'!$A$17:$I$37,9,FALSE))=TRUE,"0",VLOOKUP($C25,'MSLM TT DAY 2'!$A$17:$I$37,9,FALSE))</f>
        <v>2</v>
      </c>
      <c r="K25" s="22" t="str">
        <f>IF(ISNA(VLOOKUP($C25,'Craigleith Groms'!$A$17:$I$37,9,FALSE))=TRUE,"0",VLOOKUP($C25,'Craigleith Groms'!$A$17:$I$37,9,FALSE))</f>
        <v>0</v>
      </c>
      <c r="L25" s="22" t="str">
        <f>IF(ISNA(VLOOKUP($C25,'Silverstar Canada Cup'!$A$17:$I$37,9,FALSE))=TRUE,"0",VLOOKUP($C25,'Silverstar Canada Cup'!$A$17:$I$37,9,FALSE))</f>
        <v>0</v>
      </c>
      <c r="M25" s="22">
        <f>IF(ISNA(VLOOKUP($C25,'Beaver Valley TT'!$A$17:$I$37,9,FALSE))=TRUE,"0",VLOOKUP($C25,'Beaver Valley TT'!$A$17:$I$37,9,FALSE))</f>
        <v>10</v>
      </c>
      <c r="N25" s="22" t="str">
        <f>IF(ISNA(VLOOKUP($C25,'Calgary Nor AM SS'!$A$17:$I$37,9,FALSE))=TRUE,"0",VLOOKUP($C25,'Calgary Nor AM SS'!$A$17:$I$37,9,FALSE))</f>
        <v>0</v>
      </c>
      <c r="O25" s="22" t="str">
        <f>IF(ISNA(VLOOKUP($C25,'Fortune Fz'!$A$17:$I$37,9,FALSE))=TRUE,"0",VLOOKUP($C25,'Fortune Fz'!$A$17:$I$37,9,FALSE))</f>
        <v>0</v>
      </c>
      <c r="P25" s="22" t="str">
        <f>IF(ISNA(VLOOKUP($C25,'GEORGIAN PEAKS Groms'!$A$17:$I$37,9,FALSE))=TRUE,"0",VLOOKUP($C25,'GEORGIAN PEAKS Groms'!$A$17:$I$37,9,FALSE))</f>
        <v>0</v>
      </c>
      <c r="Q25" s="22" t="str">
        <f>IF(ISNA(VLOOKUP($C25,'Aspen Open SS'!$A$17:$I$37,9,FALSE))=TRUE,"0",VLOOKUP($C25,'Aspen Open SS'!$A$17:$I$37,9,FALSE))</f>
        <v>0</v>
      </c>
      <c r="R25" s="22" t="str">
        <f>IF(ISNA(VLOOKUP($C25,'Aspen Open BA'!$A$17:$I$37,9,FALSE))=TRUE,"0",VLOOKUP($C25,'Aspen Open BA'!$A$17:$I$37,9,FALSE))</f>
        <v>0</v>
      </c>
    </row>
    <row r="26" spans="1:18" ht="12.75" customHeight="1">
      <c r="A26" s="81" t="s">
        <v>46</v>
      </c>
      <c r="B26" s="81" t="s">
        <v>45</v>
      </c>
      <c r="C26" s="86" t="s">
        <v>77</v>
      </c>
      <c r="D26" s="85">
        <f>IF(ISNA(VLOOKUP($C26,'RPA Caclulations'!$C$6:$K$199,3,FALSE))=TRUE,"0",VLOOKUP($C26,'RPA Caclulations'!$C$6:$K$199,3,FALSE))</f>
        <v>19</v>
      </c>
      <c r="E26" s="22" t="str">
        <f>IF(ISNA(VLOOKUP($C26,'Mt. Sima Canada Cup SS'!$A$17:$I$37,9,FALSE))=TRUE,"0",VLOOKUP($C26,'Mt. Sima Canada Cup SS'!$A$17:$I$37,9,FALSE))</f>
        <v>0</v>
      </c>
      <c r="F26" s="22" t="str">
        <f>IF(ISNA(VLOOKUP($C26,'Mt. Sima Canada Cup BA'!$A$17:$I$37,9,FALSE))=TRUE,"0",VLOOKUP($C26,'Mt. Sima Canada Cup BA'!$A$17:$I$37,9,FALSE))</f>
        <v>0</v>
      </c>
      <c r="G26" s="22" t="str">
        <f>IF(ISNA(VLOOKUP($C26,'Mt. Sima Canada Cup SS'!$A$17:$I$37,9,FALSE))=TRUE,"0",VLOOKUP($C26,'Mt. Sima Canada Cup SS'!$A$17:$I$37,9,FALSE))</f>
        <v>0</v>
      </c>
      <c r="H26" s="22" t="str">
        <f>IF(ISNA(VLOOKUP($C26,'Waterville Rev Tour NorAm Day 2'!$A$17:$I$37,9,FALSE))=TRUE,"0",VLOOKUP($C26,'Waterville Rev Tour NorAm Day 2'!$A$17:$I$37,9,FALSE))</f>
        <v>0</v>
      </c>
      <c r="I26" s="22">
        <f>IF(ISNA(VLOOKUP($C26,'MSLM TT DAY 1'!$A$17:$I$37,9,FALSE))=TRUE,"0",VLOOKUP($C26,'MSLM TT DAY 1'!$A$17:$I$37,9,FALSE))</f>
        <v>7</v>
      </c>
      <c r="J26" s="22">
        <f>IF(ISNA(VLOOKUP($C26,'MSLM TT DAY 2'!$A$17:$I$37,9,FALSE))=TRUE,"0",VLOOKUP($C26,'MSLM TT DAY 2'!$A$17:$I$37,9,FALSE))</f>
        <v>7</v>
      </c>
      <c r="K26" s="22" t="str">
        <f>IF(ISNA(VLOOKUP($C26,'Craigleith Groms'!$A$17:$I$37,9,FALSE))=TRUE,"0",VLOOKUP($C26,'Craigleith Groms'!$A$17:$I$37,9,FALSE))</f>
        <v>0</v>
      </c>
      <c r="L26" s="22" t="str">
        <f>IF(ISNA(VLOOKUP($C26,'Silverstar Canada Cup'!$A$17:$I$37,9,FALSE))=TRUE,"0",VLOOKUP($C26,'Silverstar Canada Cup'!$A$17:$I$37,9,FALSE))</f>
        <v>0</v>
      </c>
      <c r="M26" s="22">
        <f>IF(ISNA(VLOOKUP($C26,'Beaver Valley TT'!$A$17:$I$37,9,FALSE))=TRUE,"0",VLOOKUP($C26,'Beaver Valley TT'!$A$17:$I$37,9,FALSE))</f>
        <v>14</v>
      </c>
      <c r="N26" s="22" t="str">
        <f>IF(ISNA(VLOOKUP($C26,'Calgary Nor AM SS'!$A$17:$I$37,9,FALSE))=TRUE,"0",VLOOKUP($C26,'Calgary Nor AM SS'!$A$17:$I$37,9,FALSE))</f>
        <v>0</v>
      </c>
      <c r="O26" s="22" t="str">
        <f>IF(ISNA(VLOOKUP($C26,'Fortune Fz'!$A$17:$I$37,9,FALSE))=TRUE,"0",VLOOKUP($C26,'Fortune Fz'!$A$17:$I$37,9,FALSE))</f>
        <v>0</v>
      </c>
      <c r="P26" s="22" t="str">
        <f>IF(ISNA(VLOOKUP($C26,'GEORGIAN PEAKS Groms'!$A$17:$I$37,9,FALSE))=TRUE,"0",VLOOKUP($C26,'GEORGIAN PEAKS Groms'!$A$17:$I$37,9,FALSE))</f>
        <v>0</v>
      </c>
      <c r="Q26" s="22" t="str">
        <f>IF(ISNA(VLOOKUP($C26,'Aspen Open SS'!$A$17:$I$37,9,FALSE))=TRUE,"0",VLOOKUP($C26,'Aspen Open SS'!$A$17:$I$37,9,FALSE))</f>
        <v>0</v>
      </c>
      <c r="R26" s="22" t="str">
        <f>IF(ISNA(VLOOKUP($C26,'Aspen Open BA'!$A$17:$I$37,9,FALSE))=TRUE,"0",VLOOKUP($C26,'Aspen Open BA'!$A$17:$I$37,9,FALSE))</f>
        <v>0</v>
      </c>
    </row>
    <row r="27" spans="1:18" ht="12.75" customHeight="1">
      <c r="A27" s="81" t="s">
        <v>80</v>
      </c>
      <c r="B27" s="81" t="s">
        <v>74</v>
      </c>
      <c r="C27" s="86" t="s">
        <v>83</v>
      </c>
      <c r="D27" s="85">
        <f>IF(ISNA(VLOOKUP($C27,'RPA Caclulations'!$C$6:$K$199,3,FALSE))=TRUE,"0",VLOOKUP($C27,'RPA Caclulations'!$C$6:$K$199,3,FALSE))</f>
        <v>20</v>
      </c>
      <c r="E27" s="22" t="str">
        <f>IF(ISNA(VLOOKUP($C27,'Mt. Sima Canada Cup SS'!$A$17:$I$37,9,FALSE))=TRUE,"0",VLOOKUP($C27,'Mt. Sima Canada Cup SS'!$A$17:$I$37,9,FALSE))</f>
        <v>0</v>
      </c>
      <c r="F27" s="22" t="str">
        <f>IF(ISNA(VLOOKUP($C27,'Mt. Sima Canada Cup BA'!$A$17:$I$37,9,FALSE))=TRUE,"0",VLOOKUP($C27,'Mt. Sima Canada Cup BA'!$A$17:$I$37,9,FALSE))</f>
        <v>0</v>
      </c>
      <c r="G27" s="22" t="str">
        <f>IF(ISNA(VLOOKUP($C27,'Mt. Sima Canada Cup SS'!$A$17:$I$37,9,FALSE))=TRUE,"0",VLOOKUP($C27,'Mt. Sima Canada Cup SS'!$A$17:$I$37,9,FALSE))</f>
        <v>0</v>
      </c>
      <c r="H27" s="22" t="str">
        <f>IF(ISNA(VLOOKUP($C27,'Waterville Rev Tour NorAm Day 2'!$A$17:$I$37,9,FALSE))=TRUE,"0",VLOOKUP($C27,'Waterville Rev Tour NorAm Day 2'!$A$17:$I$37,9,FALSE))</f>
        <v>0</v>
      </c>
      <c r="I27" s="22">
        <f>IF(ISNA(VLOOKUP($C27,'MSLM TT DAY 1'!$A$17:$I$37,9,FALSE))=TRUE,"0",VLOOKUP($C27,'MSLM TT DAY 1'!$A$17:$I$37,9,FALSE))</f>
        <v>14</v>
      </c>
      <c r="J27" s="22">
        <f>IF(ISNA(VLOOKUP($C27,'MSLM TT DAY 2'!$A$17:$I$37,9,FALSE))=TRUE,"0",VLOOKUP($C27,'MSLM TT DAY 2'!$A$17:$I$37,9,FALSE))</f>
        <v>6</v>
      </c>
      <c r="K27" s="22" t="str">
        <f>IF(ISNA(VLOOKUP($C27,'Craigleith Groms'!$A$17:$I$37,9,FALSE))=TRUE,"0",VLOOKUP($C27,'Craigleith Groms'!$A$17:$I$37,9,FALSE))</f>
        <v>0</v>
      </c>
      <c r="L27" s="22" t="str">
        <f>IF(ISNA(VLOOKUP($C27,'Silverstar Canada Cup'!$A$17:$I$37,9,FALSE))=TRUE,"0",VLOOKUP($C27,'Silverstar Canada Cup'!$A$17:$I$37,9,FALSE))</f>
        <v>0</v>
      </c>
      <c r="M27" s="22">
        <f>IF(ISNA(VLOOKUP($C27,'Beaver Valley TT'!$A$17:$I$37,9,FALSE))=TRUE,"0",VLOOKUP($C27,'Beaver Valley TT'!$A$17:$I$37,9,FALSE))</f>
        <v>12</v>
      </c>
      <c r="N27" s="22" t="str">
        <f>IF(ISNA(VLOOKUP($C27,'Calgary Nor AM SS'!$A$17:$I$37,9,FALSE))=TRUE,"0",VLOOKUP($C27,'Calgary Nor AM SS'!$A$17:$I$37,9,FALSE))</f>
        <v>0</v>
      </c>
      <c r="O27" s="22" t="str">
        <f>IF(ISNA(VLOOKUP($C27,'Fortune Fz'!$A$17:$I$37,9,FALSE))=TRUE,"0",VLOOKUP($C27,'Fortune Fz'!$A$17:$I$37,9,FALSE))</f>
        <v>0</v>
      </c>
      <c r="P27" s="22" t="str">
        <f>IF(ISNA(VLOOKUP($C27,'GEORGIAN PEAKS Groms'!$A$17:$I$37,9,FALSE))=TRUE,"0",VLOOKUP($C27,'GEORGIAN PEAKS Groms'!$A$17:$I$37,9,FALSE))</f>
        <v>0</v>
      </c>
      <c r="Q27" s="22" t="str">
        <f>IF(ISNA(VLOOKUP($C27,'Aspen Open SS'!$A$17:$I$37,9,FALSE))=TRUE,"0",VLOOKUP($C27,'Aspen Open SS'!$A$17:$I$37,9,FALSE))</f>
        <v>0</v>
      </c>
      <c r="R27" s="22" t="str">
        <f>IF(ISNA(VLOOKUP($C27,'Aspen Open BA'!$A$17:$I$37,9,FALSE))=TRUE,"0",VLOOKUP($C27,'Aspen Open BA'!$A$17:$I$37,9,FALSE))</f>
        <v>0</v>
      </c>
    </row>
    <row r="28" spans="1:18" ht="12.75" customHeight="1">
      <c r="A28" s="81" t="s">
        <v>46</v>
      </c>
      <c r="B28" s="81" t="s">
        <v>65</v>
      </c>
      <c r="C28" s="86" t="s">
        <v>89</v>
      </c>
      <c r="D28" s="85">
        <f>IF(ISNA(VLOOKUP($C28,'RPA Caclulations'!$C$6:$K$199,3,FALSE))=TRUE,"0",VLOOKUP($C28,'RPA Caclulations'!$C$6:$K$199,3,FALSE))</f>
        <v>21</v>
      </c>
      <c r="E28" s="22" t="str">
        <f>IF(ISNA(VLOOKUP($C28,'Mt. Sima Canada Cup SS'!$A$17:$I$37,9,FALSE))=TRUE,"0",VLOOKUP($C28,'Mt. Sima Canada Cup SS'!$A$17:$I$37,9,FALSE))</f>
        <v>0</v>
      </c>
      <c r="F28" s="22" t="str">
        <f>IF(ISNA(VLOOKUP($C28,'Mt. Sima Canada Cup BA'!$A$17:$I$37,9,FALSE))=TRUE,"0",VLOOKUP($C28,'Mt. Sima Canada Cup BA'!$A$17:$I$37,9,FALSE))</f>
        <v>0</v>
      </c>
      <c r="G28" s="22" t="str">
        <f>IF(ISNA(VLOOKUP($C28,'Mt. Sima Canada Cup SS'!$A$17:$I$37,9,FALSE))=TRUE,"0",VLOOKUP($C28,'Mt. Sima Canada Cup SS'!$A$17:$I$37,9,FALSE))</f>
        <v>0</v>
      </c>
      <c r="H28" s="22" t="str">
        <f>IF(ISNA(VLOOKUP($C28,'Waterville Rev Tour NorAm Day 2'!$A$17:$I$37,9,FALSE))=TRUE,"0",VLOOKUP($C28,'Waterville Rev Tour NorAm Day 2'!$A$17:$I$37,9,FALSE))</f>
        <v>0</v>
      </c>
      <c r="I28" s="22">
        <f>IF(ISNA(VLOOKUP($C28,'MSLM TT DAY 1'!$A$17:$I$37,9,FALSE))=TRUE,"0",VLOOKUP($C28,'MSLM TT DAY 1'!$A$17:$I$37,9,FALSE))</f>
        <v>6</v>
      </c>
      <c r="J28" s="22" t="str">
        <f>IF(ISNA(VLOOKUP($C28,'MSLM TT DAY 2'!$A$17:$I$37,9,FALSE))=TRUE,"0",VLOOKUP($C28,'MSLM TT DAY 2'!$A$17:$I$37,9,FALSE))</f>
        <v>0</v>
      </c>
      <c r="K28" s="22" t="str">
        <f>IF(ISNA(VLOOKUP($C28,'Craigleith Groms'!$A$17:$I$37,9,FALSE))=TRUE,"0",VLOOKUP($C28,'Craigleith Groms'!$A$17:$I$37,9,FALSE))</f>
        <v>0</v>
      </c>
      <c r="L28" s="22" t="str">
        <f>IF(ISNA(VLOOKUP($C28,'Silverstar Canada Cup'!$A$17:$I$37,9,FALSE))=TRUE,"0",VLOOKUP($C28,'Silverstar Canada Cup'!$A$17:$I$37,9,FALSE))</f>
        <v>0</v>
      </c>
      <c r="M28" s="22">
        <f>IF(ISNA(VLOOKUP($C28,'Beaver Valley TT'!$A$17:$I$37,9,FALSE))=TRUE,"0",VLOOKUP($C28,'Beaver Valley TT'!$A$17:$I$37,9,FALSE))</f>
        <v>6</v>
      </c>
      <c r="N28" s="22" t="str">
        <f>IF(ISNA(VLOOKUP($C28,'Calgary Nor AM SS'!$A$17:$I$37,9,FALSE))=TRUE,"0",VLOOKUP($C28,'Calgary Nor AM SS'!$A$17:$I$37,9,FALSE))</f>
        <v>0</v>
      </c>
      <c r="O28" s="22" t="str">
        <f>IF(ISNA(VLOOKUP($C28,'Fortune Fz'!$A$17:$I$37,9,FALSE))=TRUE,"0",VLOOKUP($C28,'Fortune Fz'!$A$17:$I$37,9,FALSE))</f>
        <v>0</v>
      </c>
      <c r="P28" s="22" t="str">
        <f>IF(ISNA(VLOOKUP($C28,'GEORGIAN PEAKS Groms'!$A$17:$I$37,9,FALSE))=TRUE,"0",VLOOKUP($C28,'GEORGIAN PEAKS Groms'!$A$17:$I$37,9,FALSE))</f>
        <v>0</v>
      </c>
      <c r="Q28" s="22" t="str">
        <f>IF(ISNA(VLOOKUP($C28,'Aspen Open SS'!$A$17:$I$37,9,FALSE))=TRUE,"0",VLOOKUP($C28,'Aspen Open SS'!$A$17:$I$37,9,FALSE))</f>
        <v>0</v>
      </c>
      <c r="R28" s="22" t="str">
        <f>IF(ISNA(VLOOKUP($C28,'Aspen Open BA'!$A$17:$I$37,9,FALSE))=TRUE,"0",VLOOKUP($C28,'Aspen Open BA'!$A$17:$I$37,9,FALSE))</f>
        <v>0</v>
      </c>
    </row>
    <row r="29" spans="1:18" ht="12.75" customHeight="1">
      <c r="A29" s="81" t="s">
        <v>80</v>
      </c>
      <c r="B29" s="81" t="s">
        <v>75</v>
      </c>
      <c r="C29" s="86" t="s">
        <v>84</v>
      </c>
      <c r="D29" s="85">
        <f>IF(ISNA(VLOOKUP($C29,'RPA Caclulations'!$C$6:$K$199,3,FALSE))=TRUE,"0",VLOOKUP($C29,'RPA Caclulations'!$C$6:$K$199,3,FALSE))</f>
        <v>22</v>
      </c>
      <c r="E29" s="22" t="str">
        <f>IF(ISNA(VLOOKUP($C29,'Mt. Sima Canada Cup SS'!$A$17:$I$37,9,FALSE))=TRUE,"0",VLOOKUP($C29,'Mt. Sima Canada Cup SS'!$A$17:$I$37,9,FALSE))</f>
        <v>0</v>
      </c>
      <c r="F29" s="22" t="str">
        <f>IF(ISNA(VLOOKUP($C29,'Mt. Sima Canada Cup BA'!$A$17:$I$37,9,FALSE))=TRUE,"0",VLOOKUP($C29,'Mt. Sima Canada Cup BA'!$A$17:$I$37,9,FALSE))</f>
        <v>0</v>
      </c>
      <c r="G29" s="22" t="str">
        <f>IF(ISNA(VLOOKUP($C29,'Mt. Sima Canada Cup SS'!$A$17:$I$37,9,FALSE))=TRUE,"0",VLOOKUP($C29,'Mt. Sima Canada Cup SS'!$A$17:$I$37,9,FALSE))</f>
        <v>0</v>
      </c>
      <c r="H29" s="22" t="str">
        <f>IF(ISNA(VLOOKUP($C29,'Waterville Rev Tour NorAm Day 2'!$A$17:$I$37,9,FALSE))=TRUE,"0",VLOOKUP($C29,'Waterville Rev Tour NorAm Day 2'!$A$17:$I$37,9,FALSE))</f>
        <v>0</v>
      </c>
      <c r="I29" s="22">
        <f>IF(ISNA(VLOOKUP($C29,'MSLM TT DAY 1'!$A$17:$I$37,9,FALSE))=TRUE,"0",VLOOKUP($C29,'MSLM TT DAY 1'!$A$17:$I$37,9,FALSE))</f>
        <v>17</v>
      </c>
      <c r="J29" s="22">
        <f>IF(ISNA(VLOOKUP($C29,'MSLM TT DAY 2'!$A$17:$I$37,9,FALSE))=TRUE,"0",VLOOKUP($C29,'MSLM TT DAY 2'!$A$17:$I$37,9,FALSE))</f>
        <v>8</v>
      </c>
      <c r="K29" s="22" t="str">
        <f>IF(ISNA(VLOOKUP($C29,'Craigleith Groms'!$A$17:$I$37,9,FALSE))=TRUE,"0",VLOOKUP($C29,'Craigleith Groms'!$A$17:$I$37,9,FALSE))</f>
        <v>0</v>
      </c>
      <c r="L29" s="22" t="str">
        <f>IF(ISNA(VLOOKUP($C29,'Silverstar Canada Cup'!$A$17:$I$37,9,FALSE))=TRUE,"0",VLOOKUP($C29,'Silverstar Canada Cup'!$A$17:$I$37,9,FALSE))</f>
        <v>0</v>
      </c>
      <c r="M29" s="22">
        <f>IF(ISNA(VLOOKUP($C29,'Beaver Valley TT'!$A$17:$I$37,9,FALSE))=TRUE,"0",VLOOKUP($C29,'Beaver Valley TT'!$A$17:$I$37,9,FALSE))</f>
        <v>16</v>
      </c>
      <c r="N29" s="22" t="str">
        <f>IF(ISNA(VLOOKUP($C29,'Calgary Nor AM SS'!$A$17:$I$37,9,FALSE))=TRUE,"0",VLOOKUP($C29,'Calgary Nor AM SS'!$A$17:$I$37,9,FALSE))</f>
        <v>0</v>
      </c>
      <c r="O29" s="22" t="str">
        <f>IF(ISNA(VLOOKUP($C29,'Fortune Fz'!$A$17:$I$37,9,FALSE))=TRUE,"0",VLOOKUP($C29,'Fortune Fz'!$A$17:$I$37,9,FALSE))</f>
        <v>0</v>
      </c>
      <c r="P29" s="22" t="str">
        <f>IF(ISNA(VLOOKUP($C29,'GEORGIAN PEAKS Groms'!$A$17:$I$37,9,FALSE))=TRUE,"0",VLOOKUP($C29,'GEORGIAN PEAKS Groms'!$A$17:$I$37,9,FALSE))</f>
        <v>0</v>
      </c>
      <c r="Q29" s="22" t="str">
        <f>IF(ISNA(VLOOKUP($C29,'Aspen Open SS'!$A$17:$I$37,9,FALSE))=TRUE,"0",VLOOKUP($C29,'Aspen Open SS'!$A$17:$I$37,9,FALSE))</f>
        <v>0</v>
      </c>
      <c r="R29" s="22" t="str">
        <f>IF(ISNA(VLOOKUP($C29,'Aspen Open BA'!$A$17:$I$37,9,FALSE))=TRUE,"0",VLOOKUP($C29,'Aspen Open BA'!$A$17:$I$37,9,FALSE))</f>
        <v>0</v>
      </c>
    </row>
    <row r="30" spans="1:18" ht="12.75" customHeight="1">
      <c r="A30" s="81" t="s">
        <v>46</v>
      </c>
      <c r="B30" s="81" t="s">
        <v>45</v>
      </c>
      <c r="C30" s="86" t="s">
        <v>86</v>
      </c>
      <c r="D30" s="85">
        <f>IF(ISNA(VLOOKUP($C30,'RPA Caclulations'!$C$6:$K$199,3,FALSE))=TRUE,"0",VLOOKUP($C30,'RPA Caclulations'!$C$6:$K$199,3,FALSE))</f>
        <v>23</v>
      </c>
      <c r="E30" s="22" t="str">
        <f>IF(ISNA(VLOOKUP($C30,'Mt. Sima Canada Cup SS'!$A$17:$I$37,9,FALSE))=TRUE,"0",VLOOKUP($C30,'Mt. Sima Canada Cup SS'!$A$17:$I$37,9,FALSE))</f>
        <v>0</v>
      </c>
      <c r="F30" s="22" t="str">
        <f>IF(ISNA(VLOOKUP($C30,'Mt. Sima Canada Cup BA'!$A$17:$I$37,9,FALSE))=TRUE,"0",VLOOKUP($C30,'Mt. Sima Canada Cup BA'!$A$17:$I$37,9,FALSE))</f>
        <v>0</v>
      </c>
      <c r="G30" s="22" t="str">
        <f>IF(ISNA(VLOOKUP($C30,'Mt. Sima Canada Cup SS'!$A$17:$I$37,9,FALSE))=TRUE,"0",VLOOKUP($C30,'Mt. Sima Canada Cup SS'!$A$17:$I$37,9,FALSE))</f>
        <v>0</v>
      </c>
      <c r="H30" s="22" t="str">
        <f>IF(ISNA(VLOOKUP($C30,'Waterville Rev Tour NorAm Day 2'!$A$17:$I$37,9,FALSE))=TRUE,"0",VLOOKUP($C30,'Waterville Rev Tour NorAm Day 2'!$A$17:$I$37,9,FALSE))</f>
        <v>0</v>
      </c>
      <c r="I30" s="22">
        <f>IF(ISNA(VLOOKUP($C30,'MSLM TT DAY 1'!$A$17:$I$37,9,FALSE))=TRUE,"0",VLOOKUP($C30,'MSLM TT DAY 1'!$A$17:$I$37,9,FALSE))</f>
        <v>12</v>
      </c>
      <c r="J30" s="22">
        <f>IF(ISNA(VLOOKUP($C30,'MSLM TT DAY 2'!$A$17:$I$37,9,FALSE))=TRUE,"0",VLOOKUP($C30,'MSLM TT DAY 2'!$A$17:$I$37,9,FALSE))</f>
        <v>10</v>
      </c>
      <c r="K30" s="22" t="str">
        <f>IF(ISNA(VLOOKUP($C30,'Craigleith Groms'!$A$17:$I$37,9,FALSE))=TRUE,"0",VLOOKUP($C30,'Craigleith Groms'!$A$17:$I$37,9,FALSE))</f>
        <v>0</v>
      </c>
      <c r="L30" s="22" t="str">
        <f>IF(ISNA(VLOOKUP($C30,'Silverstar Canada Cup'!$A$17:$I$37,9,FALSE))=TRUE,"0",VLOOKUP($C30,'Silverstar Canada Cup'!$A$17:$I$37,9,FALSE))</f>
        <v>0</v>
      </c>
      <c r="M30" s="22" t="str">
        <f>IF(ISNA(VLOOKUP($C30,'Beaver Valley TT'!$A$17:$I$37,9,FALSE))=TRUE,"0",VLOOKUP($C30,'Beaver Valley TT'!$A$17:$I$37,9,FALSE))</f>
        <v>0</v>
      </c>
      <c r="N30" s="22" t="str">
        <f>IF(ISNA(VLOOKUP($C30,'Calgary Nor AM SS'!$A$17:$I$37,9,FALSE))=TRUE,"0",VLOOKUP($C30,'Calgary Nor AM SS'!$A$17:$I$37,9,FALSE))</f>
        <v>0</v>
      </c>
      <c r="O30" s="22" t="str">
        <f>IF(ISNA(VLOOKUP($C30,'Fortune Fz'!$A$17:$I$37,9,FALSE))=TRUE,"0",VLOOKUP($C30,'Fortune Fz'!$A$17:$I$37,9,FALSE))</f>
        <v>0</v>
      </c>
      <c r="P30" s="22" t="str">
        <f>IF(ISNA(VLOOKUP($C30,'GEORGIAN PEAKS Groms'!$A$17:$I$37,9,FALSE))=TRUE,"0",VLOOKUP($C30,'GEORGIAN PEAKS Groms'!$A$17:$I$37,9,FALSE))</f>
        <v>0</v>
      </c>
      <c r="Q30" s="22" t="str">
        <f>IF(ISNA(VLOOKUP($C30,'Aspen Open SS'!$A$17:$I$37,9,FALSE))=TRUE,"0",VLOOKUP($C30,'Aspen Open SS'!$A$17:$I$37,9,FALSE))</f>
        <v>0</v>
      </c>
      <c r="R30" s="22" t="str">
        <f>IF(ISNA(VLOOKUP($C30,'Aspen Open BA'!$A$17:$I$37,9,FALSE))=TRUE,"0",VLOOKUP($C30,'Aspen Open BA'!$A$17:$I$37,9,FALSE))</f>
        <v>0</v>
      </c>
    </row>
    <row r="31" spans="1:18" ht="12.75" customHeight="1">
      <c r="A31" s="81" t="s">
        <v>46</v>
      </c>
      <c r="B31" s="81" t="s">
        <v>75</v>
      </c>
      <c r="C31" s="86" t="s">
        <v>79</v>
      </c>
      <c r="D31" s="85">
        <f>IF(ISNA(VLOOKUP($C31,'RPA Caclulations'!$C$6:$K$199,3,FALSE))=TRUE,"0",VLOOKUP($C31,'RPA Caclulations'!$C$6:$K$199,3,FALSE))</f>
        <v>24</v>
      </c>
      <c r="E31" s="22" t="str">
        <f>IF(ISNA(VLOOKUP($C31,'Mt. Sima Canada Cup SS'!$A$17:$I$37,9,FALSE))=TRUE,"0",VLOOKUP($C31,'Mt. Sima Canada Cup SS'!$A$17:$I$37,9,FALSE))</f>
        <v>0</v>
      </c>
      <c r="F31" s="22" t="str">
        <f>IF(ISNA(VLOOKUP($C31,'Mt. Sima Canada Cup BA'!$A$17:$I$37,9,FALSE))=TRUE,"0",VLOOKUP($C31,'Mt. Sima Canada Cup BA'!$A$17:$I$37,9,FALSE))</f>
        <v>0</v>
      </c>
      <c r="G31" s="22" t="str">
        <f>IF(ISNA(VLOOKUP($C31,'Mt. Sima Canada Cup SS'!$A$17:$I$37,9,FALSE))=TRUE,"0",VLOOKUP($C31,'Mt. Sima Canada Cup SS'!$A$17:$I$37,9,FALSE))</f>
        <v>0</v>
      </c>
      <c r="H31" s="22" t="str">
        <f>IF(ISNA(VLOOKUP($C31,'Waterville Rev Tour NorAm Day 2'!$A$17:$I$37,9,FALSE))=TRUE,"0",VLOOKUP($C31,'Waterville Rev Tour NorAm Day 2'!$A$17:$I$37,9,FALSE))</f>
        <v>0</v>
      </c>
      <c r="I31" s="22">
        <f>IF(ISNA(VLOOKUP($C31,'MSLM TT DAY 1'!$A$17:$I$37,9,FALSE))=TRUE,"0",VLOOKUP($C31,'MSLM TT DAY 1'!$A$17:$I$37,9,FALSE))</f>
        <v>16</v>
      </c>
      <c r="J31" s="22">
        <f>IF(ISNA(VLOOKUP($C31,'MSLM TT DAY 2'!$A$17:$I$37,9,FALSE))=TRUE,"0",VLOOKUP($C31,'MSLM TT DAY 2'!$A$17:$I$37,9,FALSE))</f>
        <v>16</v>
      </c>
      <c r="K31" s="22" t="str">
        <f>IF(ISNA(VLOOKUP($C31,'Craigleith Groms'!$A$17:$I$37,9,FALSE))=TRUE,"0",VLOOKUP($C31,'Craigleith Groms'!$A$17:$I$37,9,FALSE))</f>
        <v>0</v>
      </c>
      <c r="L31" s="22" t="str">
        <f>IF(ISNA(VLOOKUP($C31,'Silverstar Canada Cup'!$A$17:$I$37,9,FALSE))=TRUE,"0",VLOOKUP($C31,'Silverstar Canada Cup'!$A$17:$I$37,9,FALSE))</f>
        <v>0</v>
      </c>
      <c r="M31" s="22">
        <f>IF(ISNA(VLOOKUP($C31,'Beaver Valley TT'!$A$17:$I$37,9,FALSE))=TRUE,"0",VLOOKUP($C31,'Beaver Valley TT'!$A$17:$I$37,9,FALSE))</f>
        <v>13</v>
      </c>
      <c r="N31" s="22" t="str">
        <f>IF(ISNA(VLOOKUP($C31,'Calgary Nor AM SS'!$A$17:$I$37,9,FALSE))=TRUE,"0",VLOOKUP($C31,'Calgary Nor AM SS'!$A$17:$I$37,9,FALSE))</f>
        <v>0</v>
      </c>
      <c r="O31" s="22" t="str">
        <f>IF(ISNA(VLOOKUP($C31,'Fortune Fz'!$A$17:$I$37,9,FALSE))=TRUE,"0",VLOOKUP($C31,'Fortune Fz'!$A$17:$I$37,9,FALSE))</f>
        <v>0</v>
      </c>
      <c r="P31" s="22" t="str">
        <f>IF(ISNA(VLOOKUP($C31,'GEORGIAN PEAKS Groms'!$A$17:$I$37,9,FALSE))=TRUE,"0",VLOOKUP($C31,'GEORGIAN PEAKS Groms'!$A$17:$I$37,9,FALSE))</f>
        <v>0</v>
      </c>
      <c r="Q31" s="22" t="str">
        <f>IF(ISNA(VLOOKUP($C31,'Aspen Open SS'!$A$17:$I$37,9,FALSE))=TRUE,"0",VLOOKUP($C31,'Aspen Open SS'!$A$17:$I$37,9,FALSE))</f>
        <v>0</v>
      </c>
      <c r="R31" s="22" t="str">
        <f>IF(ISNA(VLOOKUP($C31,'Aspen Open BA'!$A$17:$I$37,9,FALSE))=TRUE,"0",VLOOKUP($C31,'Aspen Open BA'!$A$17:$I$37,9,FALSE))</f>
        <v>0</v>
      </c>
    </row>
    <row r="32" spans="1:18" ht="12.75" customHeight="1">
      <c r="A32" s="81" t="s">
        <v>80</v>
      </c>
      <c r="B32" s="81" t="s">
        <v>45</v>
      </c>
      <c r="C32" s="86" t="s">
        <v>82</v>
      </c>
      <c r="D32" s="85">
        <f>IF(ISNA(VLOOKUP($C32,'RPA Caclulations'!$C$6:$K$199,3,FALSE))=TRUE,"0",VLOOKUP($C32,'RPA Caclulations'!$C$6:$K$199,3,FALSE))</f>
        <v>25</v>
      </c>
      <c r="E32" s="22" t="str">
        <f>IF(ISNA(VLOOKUP($C32,'Mt. Sima Canada Cup SS'!$A$17:$I$37,9,FALSE))=TRUE,"0",VLOOKUP($C32,'Mt. Sima Canada Cup SS'!$A$17:$I$37,9,FALSE))</f>
        <v>0</v>
      </c>
      <c r="F32" s="22" t="str">
        <f>IF(ISNA(VLOOKUP($C32,'Mt. Sima Canada Cup BA'!$A$17:$I$37,9,FALSE))=TRUE,"0",VLOOKUP($C32,'Mt. Sima Canada Cup BA'!$A$17:$I$37,9,FALSE))</f>
        <v>0</v>
      </c>
      <c r="G32" s="22" t="str">
        <f>IF(ISNA(VLOOKUP($C32,'Mt. Sima Canada Cup SS'!$A$17:$I$37,9,FALSE))=TRUE,"0",VLOOKUP($C32,'Mt. Sima Canada Cup SS'!$A$17:$I$37,9,FALSE))</f>
        <v>0</v>
      </c>
      <c r="H32" s="22" t="str">
        <f>IF(ISNA(VLOOKUP($C32,'Waterville Rev Tour NorAm Day 2'!$A$17:$I$37,9,FALSE))=TRUE,"0",VLOOKUP($C32,'Waterville Rev Tour NorAm Day 2'!$A$17:$I$37,9,FALSE))</f>
        <v>0</v>
      </c>
      <c r="I32" s="22">
        <f>IF(ISNA(VLOOKUP($C32,'MSLM TT DAY 1'!$A$17:$I$37,9,FALSE))=TRUE,"0",VLOOKUP($C32,'MSLM TT DAY 1'!$A$17:$I$37,9,FALSE))</f>
        <v>10</v>
      </c>
      <c r="J32" s="22" t="str">
        <f>IF(ISNA(VLOOKUP($C32,'MSLM TT DAY 2'!$A$17:$I$37,9,FALSE))=TRUE,"0",VLOOKUP($C32,'MSLM TT DAY 2'!$A$17:$I$37,9,FALSE))</f>
        <v>0</v>
      </c>
      <c r="K32" s="22" t="str">
        <f>IF(ISNA(VLOOKUP($C32,'Craigleith Groms'!$A$17:$I$37,9,FALSE))=TRUE,"0",VLOOKUP($C32,'Craigleith Groms'!$A$17:$I$37,9,FALSE))</f>
        <v>0</v>
      </c>
      <c r="L32" s="22" t="str">
        <f>IF(ISNA(VLOOKUP($C32,'Silverstar Canada Cup'!$A$17:$I$37,9,FALSE))=TRUE,"0",VLOOKUP($C32,'Silverstar Canada Cup'!$A$17:$I$37,9,FALSE))</f>
        <v>0</v>
      </c>
      <c r="M32" s="22">
        <f>IF(ISNA(VLOOKUP($C32,'Beaver Valley TT'!$A$17:$I$37,9,FALSE))=TRUE,"0",VLOOKUP($C32,'Beaver Valley TT'!$A$17:$I$37,9,FALSE))</f>
        <v>19</v>
      </c>
      <c r="N32" s="22" t="str">
        <f>IF(ISNA(VLOOKUP($C32,'Calgary Nor AM SS'!$A$17:$I$37,9,FALSE))=TRUE,"0",VLOOKUP($C32,'Calgary Nor AM SS'!$A$17:$I$37,9,FALSE))</f>
        <v>0</v>
      </c>
      <c r="O32" s="22" t="str">
        <f>IF(ISNA(VLOOKUP($C32,'Fortune Fz'!$A$17:$I$37,9,FALSE))=TRUE,"0",VLOOKUP($C32,'Fortune Fz'!$A$17:$I$37,9,FALSE))</f>
        <v>0</v>
      </c>
      <c r="P32" s="22" t="str">
        <f>IF(ISNA(VLOOKUP($C32,'GEORGIAN PEAKS Groms'!$A$17:$I$37,9,FALSE))=TRUE,"0",VLOOKUP($C32,'GEORGIAN PEAKS Groms'!$A$17:$I$37,9,FALSE))</f>
        <v>0</v>
      </c>
      <c r="Q32" s="22" t="str">
        <f>IF(ISNA(VLOOKUP($C32,'Aspen Open SS'!$A$17:$I$37,9,FALSE))=TRUE,"0",VLOOKUP($C32,'Aspen Open SS'!$A$17:$I$37,9,FALSE))</f>
        <v>0</v>
      </c>
      <c r="R32" s="22" t="str">
        <f>IF(ISNA(VLOOKUP($C32,'Aspen Open BA'!$A$17:$I$37,9,FALSE))=TRUE,"0",VLOOKUP($C32,'Aspen Open BA'!$A$17:$I$37,9,FALSE))</f>
        <v>0</v>
      </c>
    </row>
    <row r="33" spans="1:18" ht="12.75" customHeight="1">
      <c r="A33" s="81" t="s">
        <v>46</v>
      </c>
      <c r="B33" s="81" t="s">
        <v>65</v>
      </c>
      <c r="C33" s="86" t="s">
        <v>112</v>
      </c>
      <c r="D33" s="85">
        <f>IF(ISNA(VLOOKUP($C33,'RPA Caclulations'!$C$6:$K$199,3,FALSE))=TRUE,"0",VLOOKUP($C33,'RPA Caclulations'!$C$6:$K$199,3,FALSE))</f>
        <v>26</v>
      </c>
      <c r="E33" s="22" t="str">
        <f>IF(ISNA(VLOOKUP($C33,'Mt. Sima Canada Cup SS'!$A$17:$I$37,9,FALSE))=TRUE,"0",VLOOKUP($C33,'Mt. Sima Canada Cup SS'!$A$17:$I$37,9,FALSE))</f>
        <v>0</v>
      </c>
      <c r="F33" s="22" t="str">
        <f>IF(ISNA(VLOOKUP($C33,'Mt. Sima Canada Cup BA'!$A$17:$I$37,9,FALSE))=TRUE,"0",VLOOKUP($C33,'Mt. Sima Canada Cup BA'!$A$17:$I$37,9,FALSE))</f>
        <v>0</v>
      </c>
      <c r="G33" s="22" t="str">
        <f>IF(ISNA(VLOOKUP($C33,'Mt. Sima Canada Cup SS'!$A$17:$I$37,9,FALSE))=TRUE,"0",VLOOKUP($C33,'Mt. Sima Canada Cup SS'!$A$17:$I$37,9,FALSE))</f>
        <v>0</v>
      </c>
      <c r="H33" s="22" t="str">
        <f>IF(ISNA(VLOOKUP($C33,'Waterville Rev Tour NorAm Day 2'!$A$17:$I$37,9,FALSE))=TRUE,"0",VLOOKUP($C33,'Waterville Rev Tour NorAm Day 2'!$A$17:$I$37,9,FALSE))</f>
        <v>0</v>
      </c>
      <c r="I33" s="22" t="str">
        <f>IF(ISNA(VLOOKUP($C33,'MSLM TT DAY 1'!$A$17:$I$37,9,FALSE))=TRUE,"0",VLOOKUP($C33,'MSLM TT DAY 1'!$A$17:$I$37,9,FALSE))</f>
        <v>0</v>
      </c>
      <c r="J33" s="22">
        <f>IF(ISNA(VLOOKUP($C33,'MSLM TT DAY 2'!$A$17:$I$37,9,FALSE))=TRUE,"0",VLOOKUP($C33,'MSLM TT DAY 2'!$A$17:$I$37,9,FALSE))</f>
        <v>15</v>
      </c>
      <c r="K33" s="22" t="str">
        <f>IF(ISNA(VLOOKUP($C33,'Craigleith Groms'!$A$17:$I$37,9,FALSE))=TRUE,"0",VLOOKUP($C33,'Craigleith Groms'!$A$17:$I$37,9,FALSE))</f>
        <v>0</v>
      </c>
      <c r="L33" s="22" t="str">
        <f>IF(ISNA(VLOOKUP($C33,'Silverstar Canada Cup'!$A$17:$I$37,9,FALSE))=TRUE,"0",VLOOKUP($C33,'Silverstar Canada Cup'!$A$17:$I$37,9,FALSE))</f>
        <v>0</v>
      </c>
      <c r="M33" s="22">
        <f>IF(ISNA(VLOOKUP($C33,'Beaver Valley TT'!$A$17:$I$37,9,FALSE))=TRUE,"0",VLOOKUP($C33,'Beaver Valley TT'!$A$17:$I$37,9,FALSE))</f>
        <v>18</v>
      </c>
      <c r="N33" s="22" t="str">
        <f>IF(ISNA(VLOOKUP($C33,'Calgary Nor AM SS'!$A$17:$I$37,9,FALSE))=TRUE,"0",VLOOKUP($C33,'Calgary Nor AM SS'!$A$17:$I$37,9,FALSE))</f>
        <v>0</v>
      </c>
      <c r="O33" s="22" t="str">
        <f>IF(ISNA(VLOOKUP($C33,'Fortune Fz'!$A$17:$I$37,9,FALSE))=TRUE,"0",VLOOKUP($C33,'Fortune Fz'!$A$17:$I$37,9,FALSE))</f>
        <v>0</v>
      </c>
      <c r="P33" s="22" t="str">
        <f>IF(ISNA(VLOOKUP($C33,'GEORGIAN PEAKS Groms'!$A$17:$I$37,9,FALSE))=TRUE,"0",VLOOKUP($C33,'GEORGIAN PEAKS Groms'!$A$17:$I$37,9,FALSE))</f>
        <v>0</v>
      </c>
      <c r="Q33" s="22" t="str">
        <f>IF(ISNA(VLOOKUP($C33,'Aspen Open SS'!$A$17:$I$37,9,FALSE))=TRUE,"0",VLOOKUP($C33,'Aspen Open SS'!$A$17:$I$37,9,FALSE))</f>
        <v>0</v>
      </c>
      <c r="R33" s="22" t="str">
        <f>IF(ISNA(VLOOKUP($C33,'Aspen Open BA'!$A$17:$I$37,9,FALSE))=TRUE,"0",VLOOKUP($C33,'Aspen Open BA'!$A$17:$I$37,9,FALSE))</f>
        <v>0</v>
      </c>
    </row>
    <row r="34" spans="1:18" ht="12.75" customHeight="1">
      <c r="A34" s="81" t="s">
        <v>46</v>
      </c>
      <c r="B34" s="81" t="s">
        <v>74</v>
      </c>
      <c r="C34" s="86" t="s">
        <v>78</v>
      </c>
      <c r="D34" s="85">
        <f>IF(ISNA(VLOOKUP($C34,'RPA Caclulations'!$C$6:$K$199,3,FALSE))=TRUE,"0",VLOOKUP($C34,'RPA Caclulations'!$C$6:$K$199,3,FALSE))</f>
        <v>27</v>
      </c>
      <c r="E34" s="22" t="str">
        <f>IF(ISNA(VLOOKUP($C34,'Mt. Sima Canada Cup SS'!$A$17:$I$37,9,FALSE))=TRUE,"0",VLOOKUP($C34,'Mt. Sima Canada Cup SS'!$A$17:$I$37,9,FALSE))</f>
        <v>0</v>
      </c>
      <c r="F34" s="22" t="str">
        <f>IF(ISNA(VLOOKUP($C34,'Mt. Sima Canada Cup BA'!$A$17:$I$37,9,FALSE))=TRUE,"0",VLOOKUP($C34,'Mt. Sima Canada Cup BA'!$A$17:$I$37,9,FALSE))</f>
        <v>0</v>
      </c>
      <c r="G34" s="22" t="str">
        <f>IF(ISNA(VLOOKUP($C34,'Mt. Sima Canada Cup SS'!$A$17:$I$37,9,FALSE))=TRUE,"0",VLOOKUP($C34,'Mt. Sima Canada Cup SS'!$A$17:$I$37,9,FALSE))</f>
        <v>0</v>
      </c>
      <c r="H34" s="22" t="str">
        <f>IF(ISNA(VLOOKUP($C34,'Waterville Rev Tour NorAm Day 2'!$A$17:$I$37,9,FALSE))=TRUE,"0",VLOOKUP($C34,'Waterville Rev Tour NorAm Day 2'!$A$17:$I$37,9,FALSE))</f>
        <v>0</v>
      </c>
      <c r="I34" s="22">
        <f>IF(ISNA(VLOOKUP($C34,'MSLM TT DAY 1'!$A$17:$I$37,9,FALSE))=TRUE,"0",VLOOKUP($C34,'MSLM TT DAY 1'!$A$17:$I$37,9,FALSE))</f>
        <v>11</v>
      </c>
      <c r="J34" s="22">
        <f>IF(ISNA(VLOOKUP($C34,'MSLM TT DAY 2'!$A$17:$I$37,9,FALSE))=TRUE,"0",VLOOKUP($C34,'MSLM TT DAY 2'!$A$17:$I$37,9,FALSE))</f>
        <v>21</v>
      </c>
      <c r="K34" s="22" t="str">
        <f>IF(ISNA(VLOOKUP($C34,'Craigleith Groms'!$A$17:$I$37,9,FALSE))=TRUE,"0",VLOOKUP($C34,'Craigleith Groms'!$A$17:$I$37,9,FALSE))</f>
        <v>0</v>
      </c>
      <c r="L34" s="22" t="str">
        <f>IF(ISNA(VLOOKUP($C34,'Silverstar Canada Cup'!$A$17:$I$37,9,FALSE))=TRUE,"0",VLOOKUP($C34,'Silverstar Canada Cup'!$A$17:$I$37,9,FALSE))</f>
        <v>0</v>
      </c>
      <c r="M34" s="22" t="str">
        <f>IF(ISNA(VLOOKUP($C34,'Beaver Valley TT'!$A$17:$I$37,9,FALSE))=TRUE,"0",VLOOKUP($C34,'Beaver Valley TT'!$A$17:$I$37,9,FALSE))</f>
        <v>0</v>
      </c>
      <c r="N34" s="22" t="str">
        <f>IF(ISNA(VLOOKUP($C34,'Calgary Nor AM SS'!$A$17:$I$37,9,FALSE))=TRUE,"0",VLOOKUP($C34,'Calgary Nor AM SS'!$A$17:$I$37,9,FALSE))</f>
        <v>0</v>
      </c>
      <c r="O34" s="22" t="str">
        <f>IF(ISNA(VLOOKUP($C34,'Fortune Fz'!$A$17:$I$37,9,FALSE))=TRUE,"0",VLOOKUP($C34,'Fortune Fz'!$A$17:$I$37,9,FALSE))</f>
        <v>0</v>
      </c>
      <c r="P34" s="22" t="str">
        <f>IF(ISNA(VLOOKUP($C34,'GEORGIAN PEAKS Groms'!$A$17:$I$37,9,FALSE))=TRUE,"0",VLOOKUP($C34,'GEORGIAN PEAKS Groms'!$A$17:$I$37,9,FALSE))</f>
        <v>0</v>
      </c>
      <c r="Q34" s="22" t="str">
        <f>IF(ISNA(VLOOKUP($C34,'Aspen Open SS'!$A$17:$I$37,9,FALSE))=TRUE,"0",VLOOKUP($C34,'Aspen Open SS'!$A$17:$I$37,9,FALSE))</f>
        <v>0</v>
      </c>
      <c r="R34" s="22" t="str">
        <f>IF(ISNA(VLOOKUP($C34,'Aspen Open BA'!$A$17:$I$37,9,FALSE))=TRUE,"0",VLOOKUP($C34,'Aspen Open BA'!$A$17:$I$37,9,FALSE))</f>
        <v>0</v>
      </c>
    </row>
    <row r="35" spans="1:18" ht="12.75" customHeight="1">
      <c r="A35" s="81" t="s">
        <v>80</v>
      </c>
      <c r="B35" s="81" t="s">
        <v>75</v>
      </c>
      <c r="C35" s="86" t="s">
        <v>88</v>
      </c>
      <c r="D35" s="85">
        <f>IF(ISNA(VLOOKUP($C35,'RPA Caclulations'!$C$6:$K$199,3,FALSE))=TRUE,"0",VLOOKUP($C35,'RPA Caclulations'!$C$6:$K$199,3,FALSE))</f>
        <v>28</v>
      </c>
      <c r="E35" s="22" t="str">
        <f>IF(ISNA(VLOOKUP($C35,'Mt. Sima Canada Cup SS'!$A$17:$I$37,9,FALSE))=TRUE,"0",VLOOKUP($C35,'Mt. Sima Canada Cup SS'!$A$17:$I$37,9,FALSE))</f>
        <v>0</v>
      </c>
      <c r="F35" s="22" t="str">
        <f>IF(ISNA(VLOOKUP($C35,'Mt. Sima Canada Cup BA'!$A$17:$I$37,9,FALSE))=TRUE,"0",VLOOKUP($C35,'Mt. Sima Canada Cup BA'!$A$17:$I$37,9,FALSE))</f>
        <v>0</v>
      </c>
      <c r="G35" s="22" t="str">
        <f>IF(ISNA(VLOOKUP($C35,'Mt. Sima Canada Cup SS'!$A$17:$I$37,9,FALSE))=TRUE,"0",VLOOKUP($C35,'Mt. Sima Canada Cup SS'!$A$17:$I$37,9,FALSE))</f>
        <v>0</v>
      </c>
      <c r="H35" s="22" t="str">
        <f>IF(ISNA(VLOOKUP($C35,'Waterville Rev Tour NorAm Day 2'!$A$17:$I$37,9,FALSE))=TRUE,"0",VLOOKUP($C35,'Waterville Rev Tour NorAm Day 2'!$A$17:$I$37,9,FALSE))</f>
        <v>0</v>
      </c>
      <c r="I35" s="22">
        <f>IF(ISNA(VLOOKUP($C35,'MSLM TT DAY 1'!$A$17:$I$37,9,FALSE))=TRUE,"0",VLOOKUP($C35,'MSLM TT DAY 1'!$A$17:$I$37,9,FALSE))</f>
        <v>18</v>
      </c>
      <c r="J35" s="22">
        <f>IF(ISNA(VLOOKUP($C35,'MSLM TT DAY 2'!$A$17:$I$37,9,FALSE))=TRUE,"0",VLOOKUP($C35,'MSLM TT DAY 2'!$A$17:$I$37,9,FALSE))</f>
        <v>20</v>
      </c>
      <c r="K35" s="22" t="str">
        <f>IF(ISNA(VLOOKUP($C35,'Craigleith Groms'!$A$17:$I$37,9,FALSE))=TRUE,"0",VLOOKUP($C35,'Craigleith Groms'!$A$17:$I$37,9,FALSE))</f>
        <v>0</v>
      </c>
      <c r="L35" s="22" t="str">
        <f>IF(ISNA(VLOOKUP($C35,'Silverstar Canada Cup'!$A$17:$I$37,9,FALSE))=TRUE,"0",VLOOKUP($C35,'Silverstar Canada Cup'!$A$17:$I$37,9,FALSE))</f>
        <v>0</v>
      </c>
      <c r="M35" s="22">
        <f>IF(ISNA(VLOOKUP($C35,'Beaver Valley TT'!$A$17:$I$37,9,FALSE))=TRUE,"0",VLOOKUP($C35,'Beaver Valley TT'!$A$17:$I$37,9,FALSE))</f>
        <v>17</v>
      </c>
      <c r="N35" s="22" t="str">
        <f>IF(ISNA(VLOOKUP($C35,'Calgary Nor AM SS'!$A$17:$I$37,9,FALSE))=TRUE,"0",VLOOKUP($C35,'Calgary Nor AM SS'!$A$17:$I$37,9,FALSE))</f>
        <v>0</v>
      </c>
      <c r="O35" s="22" t="str">
        <f>IF(ISNA(VLOOKUP($C35,'Fortune Fz'!$A$17:$I$37,9,FALSE))=TRUE,"0",VLOOKUP($C35,'Fortune Fz'!$A$17:$I$37,9,FALSE))</f>
        <v>0</v>
      </c>
      <c r="P35" s="22" t="str">
        <f>IF(ISNA(VLOOKUP($C35,'GEORGIAN PEAKS Groms'!$A$17:$I$37,9,FALSE))=TRUE,"0",VLOOKUP($C35,'GEORGIAN PEAKS Groms'!$A$17:$I$37,9,FALSE))</f>
        <v>0</v>
      </c>
      <c r="Q35" s="22" t="str">
        <f>IF(ISNA(VLOOKUP($C35,'Aspen Open SS'!$A$17:$I$37,9,FALSE))=TRUE,"0",VLOOKUP($C35,'Aspen Open SS'!$A$17:$I$37,9,FALSE))</f>
        <v>0</v>
      </c>
      <c r="R35" s="22" t="str">
        <f>IF(ISNA(VLOOKUP($C35,'Aspen Open BA'!$A$17:$I$37,9,FALSE))=TRUE,"0",VLOOKUP($C35,'Aspen Open BA'!$A$17:$I$37,9,FALSE))</f>
        <v>0</v>
      </c>
    </row>
    <row r="36" spans="1:18" ht="12.75" customHeight="1">
      <c r="A36" s="81" t="s">
        <v>46</v>
      </c>
      <c r="B36" s="81" t="s">
        <v>74</v>
      </c>
      <c r="C36" s="86" t="s">
        <v>91</v>
      </c>
      <c r="D36" s="85">
        <f>IF(ISNA(VLOOKUP($C36,'RPA Caclulations'!$C$6:$K$199,3,FALSE))=TRUE,"0",VLOOKUP($C36,'RPA Caclulations'!$C$6:$K$199,3,FALSE))</f>
        <v>29</v>
      </c>
      <c r="E36" s="22" t="str">
        <f>IF(ISNA(VLOOKUP($C36,'Mt. Sima Canada Cup SS'!$A$17:$I$37,9,FALSE))=TRUE,"0",VLOOKUP($C36,'Mt. Sima Canada Cup SS'!$A$17:$I$37,9,FALSE))</f>
        <v>0</v>
      </c>
      <c r="F36" s="22" t="str">
        <f>IF(ISNA(VLOOKUP($C36,'Mt. Sima Canada Cup BA'!$A$17:$I$37,9,FALSE))=TRUE,"0",VLOOKUP($C36,'Mt. Sima Canada Cup BA'!$A$17:$I$37,9,FALSE))</f>
        <v>0</v>
      </c>
      <c r="G36" s="22" t="str">
        <f>IF(ISNA(VLOOKUP($C36,'Mt. Sima Canada Cup SS'!$A$17:$I$37,9,FALSE))=TRUE,"0",VLOOKUP($C36,'Mt. Sima Canada Cup SS'!$A$17:$I$37,9,FALSE))</f>
        <v>0</v>
      </c>
      <c r="H36" s="22" t="str">
        <f>IF(ISNA(VLOOKUP($C36,'Waterville Rev Tour NorAm Day 2'!$A$17:$I$37,9,FALSE))=TRUE,"0",VLOOKUP($C36,'Waterville Rev Tour NorAm Day 2'!$A$17:$I$37,9,FALSE))</f>
        <v>0</v>
      </c>
      <c r="I36" s="22" t="str">
        <f>IF(ISNA(VLOOKUP($C36,'MSLM TT DAY 1'!$A$17:$I$37,9,FALSE))=TRUE,"0",VLOOKUP($C36,'MSLM TT DAY 1'!$A$17:$I$37,9,FALSE))</f>
        <v>0</v>
      </c>
      <c r="J36" s="22">
        <f>IF(ISNA(VLOOKUP($C36,'MSLM TT DAY 2'!$A$17:$I$37,9,FALSE))=TRUE,"0",VLOOKUP($C36,'MSLM TT DAY 2'!$A$17:$I$37,9,FALSE))</f>
        <v>18</v>
      </c>
      <c r="K36" s="22" t="str">
        <f>IF(ISNA(VLOOKUP($C36,'Craigleith Groms'!$A$17:$I$37,9,FALSE))=TRUE,"0",VLOOKUP($C36,'Craigleith Groms'!$A$17:$I$37,9,FALSE))</f>
        <v>0</v>
      </c>
      <c r="L36" s="22" t="str">
        <f>IF(ISNA(VLOOKUP($C36,'Silverstar Canada Cup'!$A$17:$I$37,9,FALSE))=TRUE,"0",VLOOKUP($C36,'Silverstar Canada Cup'!$A$17:$I$37,9,FALSE))</f>
        <v>0</v>
      </c>
      <c r="M36" s="22" t="str">
        <f>IF(ISNA(VLOOKUP($C36,'Beaver Valley TT'!$A$17:$I$37,9,FALSE))=TRUE,"0",VLOOKUP($C36,'Beaver Valley TT'!$A$17:$I$37,9,FALSE))</f>
        <v>0</v>
      </c>
      <c r="N36" s="22" t="str">
        <f>IF(ISNA(VLOOKUP($C36,'Calgary Nor AM SS'!$A$17:$I$37,9,FALSE))=TRUE,"0",VLOOKUP($C36,'Calgary Nor AM SS'!$A$17:$I$37,9,FALSE))</f>
        <v>0</v>
      </c>
      <c r="O36" s="22" t="str">
        <f>IF(ISNA(VLOOKUP($C36,'Fortune Fz'!$A$17:$I$37,9,FALSE))=TRUE,"0",VLOOKUP($C36,'Fortune Fz'!$A$17:$I$37,9,FALSE))</f>
        <v>0</v>
      </c>
      <c r="P36" s="22" t="str">
        <f>IF(ISNA(VLOOKUP($C36,'GEORGIAN PEAKS Groms'!$A$17:$I$37,9,FALSE))=TRUE,"0",VLOOKUP($C36,'GEORGIAN PEAKS Groms'!$A$17:$I$37,9,FALSE))</f>
        <v>0</v>
      </c>
      <c r="Q36" s="22" t="str">
        <f>IF(ISNA(VLOOKUP($C36,'Aspen Open SS'!$A$17:$I$37,9,FALSE))=TRUE,"0",VLOOKUP($C36,'Aspen Open SS'!$A$17:$I$37,9,FALSE))</f>
        <v>0</v>
      </c>
      <c r="R36" s="22" t="str">
        <f>IF(ISNA(VLOOKUP($C36,'Aspen Open BA'!$A$17:$I$37,9,FALSE))=TRUE,"0",VLOOKUP($C36,'Aspen Open BA'!$A$17:$I$37,9,FALSE))</f>
        <v>0</v>
      </c>
    </row>
    <row r="37" spans="1:18" ht="12.75" customHeight="1">
      <c r="A37" s="81" t="s">
        <v>80</v>
      </c>
      <c r="B37" s="81" t="s">
        <v>75</v>
      </c>
      <c r="C37" s="86" t="s">
        <v>102</v>
      </c>
      <c r="D37" s="85">
        <f>IF(ISNA(VLOOKUP($C37,'RPA Caclulations'!$C$6:$K$199,3,FALSE))=TRUE,"0",VLOOKUP($C37,'RPA Caclulations'!$C$6:$K$199,3,FALSE))</f>
        <v>30</v>
      </c>
      <c r="E37" s="22" t="str">
        <f>IF(ISNA(VLOOKUP($C37,'Mt. Sima Canada Cup SS'!$A$17:$I$37,9,FALSE))=TRUE,"0",VLOOKUP($C37,'Mt. Sima Canada Cup SS'!$A$17:$I$37,9,FALSE))</f>
        <v>0</v>
      </c>
      <c r="F37" s="22" t="str">
        <f>IF(ISNA(VLOOKUP($C37,'Mt. Sima Canada Cup BA'!$A$17:$I$37,9,FALSE))=TRUE,"0",VLOOKUP($C37,'Mt. Sima Canada Cup BA'!$A$17:$I$37,9,FALSE))</f>
        <v>0</v>
      </c>
      <c r="G37" s="22" t="str">
        <f>IF(ISNA(VLOOKUP($C37,'Mt. Sima Canada Cup SS'!$A$17:$I$37,9,FALSE))=TRUE,"0",VLOOKUP($C37,'Mt. Sima Canada Cup SS'!$A$17:$I$37,9,FALSE))</f>
        <v>0</v>
      </c>
      <c r="H37" s="22" t="str">
        <f>IF(ISNA(VLOOKUP($C37,'Waterville Rev Tour NorAm Day 2'!$A$17:$I$37,9,FALSE))=TRUE,"0",VLOOKUP($C37,'Waterville Rev Tour NorAm Day 2'!$A$17:$I$37,9,FALSE))</f>
        <v>0</v>
      </c>
      <c r="I37" s="22" t="str">
        <f>IF(ISNA(VLOOKUP($C37,'MSLM TT DAY 1'!$A$17:$I$37,9,FALSE))=TRUE,"0",VLOOKUP($C37,'MSLM TT DAY 1'!$A$17:$I$37,9,FALSE))</f>
        <v>0</v>
      </c>
      <c r="J37" s="22" t="str">
        <f>IF(ISNA(VLOOKUP($C37,'MSLM TT DAY 2'!$A$17:$I$37,9,FALSE))=TRUE,"0",VLOOKUP($C37,'MSLM TT DAY 2'!$A$17:$I$37,9,FALSE))</f>
        <v>0</v>
      </c>
      <c r="K37" s="22" t="str">
        <f>IF(ISNA(VLOOKUP($C37,'Craigleith Groms'!$A$17:$I$37,9,FALSE))=TRUE,"0",VLOOKUP($C37,'Craigleith Groms'!$A$17:$I$37,9,FALSE))</f>
        <v>0</v>
      </c>
      <c r="L37" s="22" t="str">
        <f>IF(ISNA(VLOOKUP($C37,'Silverstar Canada Cup'!$A$17:$I$37,9,FALSE))=TRUE,"0",VLOOKUP($C37,'Silverstar Canada Cup'!$A$17:$I$37,9,FALSE))</f>
        <v>0</v>
      </c>
      <c r="M37" s="22">
        <f>IF(ISNA(VLOOKUP($C37,'Beaver Valley TT'!$A$17:$I$37,9,FALSE))=TRUE,"0",VLOOKUP($C37,'Beaver Valley TT'!$A$17:$I$37,9,FALSE))</f>
        <v>11</v>
      </c>
      <c r="N37" s="22" t="str">
        <f>IF(ISNA(VLOOKUP($C37,'Calgary Nor AM SS'!$A$17:$I$37,9,FALSE))=TRUE,"0",VLOOKUP($C37,'Calgary Nor AM SS'!$A$17:$I$37,9,FALSE))</f>
        <v>0</v>
      </c>
      <c r="O37" s="22" t="str">
        <f>IF(ISNA(VLOOKUP($C37,'Fortune Fz'!$A$17:$I$37,9,FALSE))=TRUE,"0",VLOOKUP($C37,'Fortune Fz'!$A$17:$I$37,9,FALSE))</f>
        <v>0</v>
      </c>
      <c r="P37" s="22" t="str">
        <f>IF(ISNA(VLOOKUP($C37,'GEORGIAN PEAKS Groms'!$A$17:$I$37,9,FALSE))=TRUE,"0",VLOOKUP($C37,'GEORGIAN PEAKS Groms'!$A$17:$I$37,9,FALSE))</f>
        <v>0</v>
      </c>
      <c r="Q37" s="22" t="str">
        <f>IF(ISNA(VLOOKUP($C37,'Aspen Open SS'!$A$17:$I$37,9,FALSE))=TRUE,"0",VLOOKUP($C37,'Aspen Open SS'!$A$17:$I$37,9,FALSE))</f>
        <v>0</v>
      </c>
      <c r="R37" s="22" t="str">
        <f>IF(ISNA(VLOOKUP($C37,'Aspen Open BA'!$A$17:$I$37,9,FALSE))=TRUE,"0",VLOOKUP($C37,'Aspen Open BA'!$A$17:$I$37,9,FALSE))</f>
        <v>0</v>
      </c>
    </row>
    <row r="38" spans="1:18" ht="12.75" customHeight="1">
      <c r="A38" s="81" t="s">
        <v>46</v>
      </c>
      <c r="B38" s="81" t="s">
        <v>65</v>
      </c>
      <c r="C38" s="86" t="s">
        <v>103</v>
      </c>
      <c r="D38" s="85">
        <f>IF(ISNA(VLOOKUP($C38,'RPA Caclulations'!$C$6:$K$199,3,FALSE))=TRUE,"0",VLOOKUP($C38,'RPA Caclulations'!$C$6:$K$199,3,FALSE))</f>
        <v>31</v>
      </c>
      <c r="E38" s="22" t="str">
        <f>IF(ISNA(VLOOKUP($C38,'Mt. Sima Canada Cup SS'!$A$17:$I$37,9,FALSE))=TRUE,"0",VLOOKUP($C38,'Mt. Sima Canada Cup SS'!$A$17:$I$37,9,FALSE))</f>
        <v>0</v>
      </c>
      <c r="F38" s="22" t="str">
        <f>IF(ISNA(VLOOKUP($C38,'Mt. Sima Canada Cup BA'!$A$17:$I$37,9,FALSE))=TRUE,"0",VLOOKUP($C38,'Mt. Sima Canada Cup BA'!$A$17:$I$37,9,FALSE))</f>
        <v>0</v>
      </c>
      <c r="G38" s="22" t="str">
        <f>IF(ISNA(VLOOKUP($C38,'Mt. Sima Canada Cup SS'!$A$17:$I$37,9,FALSE))=TRUE,"0",VLOOKUP($C38,'Mt. Sima Canada Cup SS'!$A$17:$I$37,9,FALSE))</f>
        <v>0</v>
      </c>
      <c r="H38" s="22" t="str">
        <f>IF(ISNA(VLOOKUP($C38,'Waterville Rev Tour NorAm Day 2'!$A$17:$I$37,9,FALSE))=TRUE,"0",VLOOKUP($C38,'Waterville Rev Tour NorAm Day 2'!$A$17:$I$37,9,FALSE))</f>
        <v>0</v>
      </c>
      <c r="I38" s="22">
        <f>IF(ISNA(VLOOKUP($C38,'MSLM TT DAY 1'!$A$17:$I$37,9,FALSE))=TRUE,"0",VLOOKUP($C38,'MSLM TT DAY 1'!$A$17:$I$37,9,FALSE))</f>
        <v>13</v>
      </c>
      <c r="J38" s="22">
        <f>IF(ISNA(VLOOKUP($C38,'MSLM TT DAY 2'!$A$17:$I$37,9,FALSE))=TRUE,"0",VLOOKUP($C38,'MSLM TT DAY 2'!$A$17:$I$37,9,FALSE))</f>
        <v>19</v>
      </c>
      <c r="K38" s="22" t="str">
        <f>IF(ISNA(VLOOKUP($C38,'Craigleith Groms'!$A$17:$I$37,9,FALSE))=TRUE,"0",VLOOKUP($C38,'Craigleith Groms'!$A$17:$I$37,9,FALSE))</f>
        <v>0</v>
      </c>
      <c r="L38" s="22" t="str">
        <f>IF(ISNA(VLOOKUP($C38,'Silverstar Canada Cup'!$A$17:$I$37,9,FALSE))=TRUE,"0",VLOOKUP($C38,'Silverstar Canada Cup'!$A$17:$I$37,9,FALSE))</f>
        <v>0</v>
      </c>
      <c r="M38" s="22" t="str">
        <f>IF(ISNA(VLOOKUP($C38,'Beaver Valley TT'!$A$17:$I$37,9,FALSE))=TRUE,"0",VLOOKUP($C38,'Beaver Valley TT'!$A$17:$I$37,9,FALSE))</f>
        <v>0</v>
      </c>
      <c r="N38" s="22" t="str">
        <f>IF(ISNA(VLOOKUP($C38,'Calgary Nor AM SS'!$A$17:$I$37,9,FALSE))=TRUE,"0",VLOOKUP($C38,'Calgary Nor AM SS'!$A$17:$I$37,9,FALSE))</f>
        <v>0</v>
      </c>
      <c r="O38" s="22" t="str">
        <f>IF(ISNA(VLOOKUP($C38,'Fortune Fz'!$A$17:$I$37,9,FALSE))=TRUE,"0",VLOOKUP($C38,'Fortune Fz'!$A$17:$I$37,9,FALSE))</f>
        <v>0</v>
      </c>
      <c r="P38" s="22" t="str">
        <f>IF(ISNA(VLOOKUP($C38,'GEORGIAN PEAKS Groms'!$A$17:$I$37,9,FALSE))=TRUE,"0",VLOOKUP($C38,'GEORGIAN PEAKS Groms'!$A$17:$I$37,9,FALSE))</f>
        <v>0</v>
      </c>
      <c r="Q38" s="22" t="str">
        <f>IF(ISNA(VLOOKUP($C38,'Aspen Open SS'!$A$17:$I$37,9,FALSE))=TRUE,"0",VLOOKUP($C38,'Aspen Open SS'!$A$17:$I$37,9,FALSE))</f>
        <v>0</v>
      </c>
      <c r="R38" s="22" t="str">
        <f>IF(ISNA(VLOOKUP($C38,'Aspen Open BA'!$A$17:$I$37,9,FALSE))=TRUE,"0",VLOOKUP($C38,'Aspen Open BA'!$A$17:$I$37,9,FALSE))</f>
        <v>0</v>
      </c>
    </row>
    <row r="39" spans="1:18" ht="12.75" customHeight="1">
      <c r="A39" s="81" t="s">
        <v>80</v>
      </c>
      <c r="B39" s="81" t="s">
        <v>75</v>
      </c>
      <c r="C39" s="86" t="s">
        <v>92</v>
      </c>
      <c r="D39" s="85">
        <f>IF(ISNA(VLOOKUP($C39,'RPA Caclulations'!$C$6:$K$199,3,FALSE))=TRUE,"0",VLOOKUP($C39,'RPA Caclulations'!$C$6:$K$199,3,FALSE))</f>
        <v>32</v>
      </c>
      <c r="E39" s="22" t="str">
        <f>IF(ISNA(VLOOKUP($C39,'Mt. Sima Canada Cup SS'!$A$17:$I$37,9,FALSE))=TRUE,"0",VLOOKUP($C39,'Mt. Sima Canada Cup SS'!$A$17:$I$37,9,FALSE))</f>
        <v>0</v>
      </c>
      <c r="F39" s="22" t="str">
        <f>IF(ISNA(VLOOKUP($C39,'Mt. Sima Canada Cup BA'!$A$17:$I$37,9,FALSE))=TRUE,"0",VLOOKUP($C39,'Mt. Sima Canada Cup BA'!$A$17:$I$37,9,FALSE))</f>
        <v>0</v>
      </c>
      <c r="G39" s="22" t="str">
        <f>IF(ISNA(VLOOKUP($C39,'Mt. Sima Canada Cup SS'!$A$17:$I$37,9,FALSE))=TRUE,"0",VLOOKUP($C39,'Mt. Sima Canada Cup SS'!$A$17:$I$37,9,FALSE))</f>
        <v>0</v>
      </c>
      <c r="H39" s="22" t="str">
        <f>IF(ISNA(VLOOKUP($C39,'Waterville Rev Tour NorAm Day 2'!$A$17:$I$37,9,FALSE))=TRUE,"0",VLOOKUP($C39,'Waterville Rev Tour NorAm Day 2'!$A$17:$I$37,9,FALSE))</f>
        <v>0</v>
      </c>
      <c r="I39" s="22">
        <f>IF(ISNA(VLOOKUP($C39,'MSLM TT DAY 1'!$A$17:$I$37,9,FALSE))=TRUE,"0",VLOOKUP($C39,'MSLM TT DAY 1'!$A$17:$I$37,9,FALSE))</f>
        <v>21</v>
      </c>
      <c r="J39" s="22" t="str">
        <f>IF(ISNA(VLOOKUP($C39,'MSLM TT DAY 2'!$A$17:$I$37,9,FALSE))=TRUE,"0",VLOOKUP($C39,'MSLM TT DAY 2'!$A$17:$I$37,9,FALSE))</f>
        <v>0</v>
      </c>
      <c r="K39" s="22" t="str">
        <f>IF(ISNA(VLOOKUP($C39,'Craigleith Groms'!$A$17:$I$37,9,FALSE))=TRUE,"0",VLOOKUP($C39,'Craigleith Groms'!$A$17:$I$37,9,FALSE))</f>
        <v>0</v>
      </c>
      <c r="L39" s="22" t="str">
        <f>IF(ISNA(VLOOKUP($C39,'Silverstar Canada Cup'!$A$17:$I$37,9,FALSE))=TRUE,"0",VLOOKUP($C39,'Silverstar Canada Cup'!$A$17:$I$37,9,FALSE))</f>
        <v>0</v>
      </c>
      <c r="M39" s="22">
        <f>IF(ISNA(VLOOKUP($C39,'Beaver Valley TT'!$A$17:$I$37,9,FALSE))=TRUE,"0",VLOOKUP($C39,'Beaver Valley TT'!$A$17:$I$37,9,FALSE))</f>
        <v>21</v>
      </c>
      <c r="N39" s="22" t="str">
        <f>IF(ISNA(VLOOKUP($C39,'Calgary Nor AM SS'!$A$17:$I$37,9,FALSE))=TRUE,"0",VLOOKUP($C39,'Calgary Nor AM SS'!$A$17:$I$37,9,FALSE))</f>
        <v>0</v>
      </c>
      <c r="O39" s="22" t="str">
        <f>IF(ISNA(VLOOKUP($C39,'Fortune Fz'!$A$17:$I$37,9,FALSE))=TRUE,"0",VLOOKUP($C39,'Fortune Fz'!$A$17:$I$37,9,FALSE))</f>
        <v>0</v>
      </c>
      <c r="P39" s="22" t="str">
        <f>IF(ISNA(VLOOKUP($C39,'GEORGIAN PEAKS Groms'!$A$17:$I$37,9,FALSE))=TRUE,"0",VLOOKUP($C39,'GEORGIAN PEAKS Groms'!$A$17:$I$37,9,FALSE))</f>
        <v>0</v>
      </c>
      <c r="Q39" s="22" t="str">
        <f>IF(ISNA(VLOOKUP($C39,'Aspen Open SS'!$A$17:$I$37,9,FALSE))=TRUE,"0",VLOOKUP($C39,'Aspen Open SS'!$A$17:$I$37,9,FALSE))</f>
        <v>0</v>
      </c>
      <c r="R39" s="22" t="str">
        <f>IF(ISNA(VLOOKUP($C39,'Aspen Open BA'!$A$17:$I$37,9,FALSE))=TRUE,"0",VLOOKUP($C39,'Aspen Open BA'!$A$17:$I$37,9,FALSE))</f>
        <v>0</v>
      </c>
    </row>
    <row r="40" spans="1:18" ht="12.75" customHeight="1">
      <c r="A40" s="81" t="s">
        <v>94</v>
      </c>
      <c r="B40" s="81" t="s">
        <v>65</v>
      </c>
      <c r="C40" s="86" t="s">
        <v>115</v>
      </c>
      <c r="D40" s="85">
        <f>IF(ISNA(VLOOKUP($C40,'RPA Caclulations'!$C$6:$K$199,3,FALSE))=TRUE,"0",VLOOKUP($C40,'RPA Caclulations'!$C$6:$K$199,3,FALSE))</f>
        <v>33</v>
      </c>
      <c r="E40" s="22" t="str">
        <f>IF(ISNA(VLOOKUP($C40,'Mt. Sima Canada Cup SS'!$A$17:$I$37,9,FALSE))=TRUE,"0",VLOOKUP($C40,'Mt. Sima Canada Cup SS'!$A$17:$I$37,9,FALSE))</f>
        <v>0</v>
      </c>
      <c r="F40" s="22" t="str">
        <f>IF(ISNA(VLOOKUP($C40,'Mt. Sima Canada Cup BA'!$A$17:$I$37,9,FALSE))=TRUE,"0",VLOOKUP($C40,'Mt. Sima Canada Cup BA'!$A$17:$I$37,9,FALSE))</f>
        <v>0</v>
      </c>
      <c r="G40" s="22" t="str">
        <f>IF(ISNA(VLOOKUP($C40,'Mt. Sima Canada Cup SS'!$A$17:$I$37,9,FALSE))=TRUE,"0",VLOOKUP($C40,'Mt. Sima Canada Cup SS'!$A$17:$I$37,9,FALSE))</f>
        <v>0</v>
      </c>
      <c r="H40" s="22" t="str">
        <f>IF(ISNA(VLOOKUP($C40,'Waterville Rev Tour NorAm Day 2'!$A$17:$I$37,9,FALSE))=TRUE,"0",VLOOKUP($C40,'Waterville Rev Tour NorAm Day 2'!$A$17:$I$37,9,FALSE))</f>
        <v>0</v>
      </c>
      <c r="I40" s="22" t="str">
        <f>IF(ISNA(VLOOKUP($C40,'MSLM TT DAY 1'!$A$17:$I$37,9,FALSE))=TRUE,"0",VLOOKUP($C40,'MSLM TT DAY 1'!$A$17:$I$37,9,FALSE))</f>
        <v>0</v>
      </c>
      <c r="J40" s="22">
        <f>IF(ISNA(VLOOKUP($C40,'MSLM TT DAY 2'!$A$17:$I$37,9,FALSE))=TRUE,"0",VLOOKUP($C40,'MSLM TT DAY 2'!$A$17:$I$37,9,FALSE))</f>
        <v>9</v>
      </c>
      <c r="K40" s="22" t="str">
        <f>IF(ISNA(VLOOKUP($C40,'Craigleith Groms'!$A$17:$I$37,9,FALSE))=TRUE,"0",VLOOKUP($C40,'Craigleith Groms'!$A$17:$I$37,9,FALSE))</f>
        <v>0</v>
      </c>
      <c r="L40" s="22" t="str">
        <f>IF(ISNA(VLOOKUP($C40,'Silverstar Canada Cup'!$A$17:$I$37,9,FALSE))=TRUE,"0",VLOOKUP($C40,'Silverstar Canada Cup'!$A$17:$I$37,9,FALSE))</f>
        <v>0</v>
      </c>
      <c r="M40" s="22" t="str">
        <f>IF(ISNA(VLOOKUP($C40,'Beaver Valley TT'!$A$17:$I$37,9,FALSE))=TRUE,"0",VLOOKUP($C40,'Beaver Valley TT'!$A$17:$I$37,9,FALSE))</f>
        <v>0</v>
      </c>
      <c r="N40" s="22" t="str">
        <f>IF(ISNA(VLOOKUP($C40,'Calgary Nor AM SS'!$A$17:$I$37,9,FALSE))=TRUE,"0",VLOOKUP($C40,'Calgary Nor AM SS'!$A$17:$I$37,9,FALSE))</f>
        <v>0</v>
      </c>
      <c r="O40" s="22" t="str">
        <f>IF(ISNA(VLOOKUP($C40,'Fortune Fz'!$A$17:$I$37,9,FALSE))=TRUE,"0",VLOOKUP($C40,'Fortune Fz'!$A$17:$I$37,9,FALSE))</f>
        <v>0</v>
      </c>
      <c r="P40" s="22" t="str">
        <f>IF(ISNA(VLOOKUP($C40,'GEORGIAN PEAKS Groms'!$A$17:$I$37,9,FALSE))=TRUE,"0",VLOOKUP($C40,'GEORGIAN PEAKS Groms'!$A$17:$I$37,9,FALSE))</f>
        <v>0</v>
      </c>
      <c r="Q40" s="22" t="str">
        <f>IF(ISNA(VLOOKUP($C40,'Aspen Open SS'!$A$17:$I$37,9,FALSE))=TRUE,"0",VLOOKUP($C40,'Aspen Open SS'!$A$17:$I$37,9,FALSE))</f>
        <v>0</v>
      </c>
      <c r="R40" s="22" t="str">
        <f>IF(ISNA(VLOOKUP($C40,'Aspen Open BA'!$A$17:$I$37,9,FALSE))=TRUE,"0",VLOOKUP($C40,'Aspen Open BA'!$A$17:$I$37,9,FALSE))</f>
        <v>0</v>
      </c>
    </row>
    <row r="41" spans="1:18" ht="12.75" customHeight="1">
      <c r="A41" s="81" t="s">
        <v>80</v>
      </c>
      <c r="B41" s="81" t="s">
        <v>45</v>
      </c>
      <c r="C41" s="86" t="s">
        <v>90</v>
      </c>
      <c r="D41" s="85">
        <f>IF(ISNA(VLOOKUP($C41,'RPA Caclulations'!$C$6:$K$199,3,FALSE))=TRUE,"0",VLOOKUP($C41,'RPA Caclulations'!$C$6:$K$199,3,FALSE))</f>
        <v>34</v>
      </c>
      <c r="E41" s="22" t="str">
        <f>IF(ISNA(VLOOKUP($C41,'Mt. Sima Canada Cup SS'!$A$17:$I$37,9,FALSE))=TRUE,"0",VLOOKUP($C41,'Mt. Sima Canada Cup SS'!$A$17:$I$37,9,FALSE))</f>
        <v>0</v>
      </c>
      <c r="F41" s="22" t="str">
        <f>IF(ISNA(VLOOKUP($C41,'Mt. Sima Canada Cup BA'!$A$17:$I$37,9,FALSE))=TRUE,"0",VLOOKUP($C41,'Mt. Sima Canada Cup BA'!$A$17:$I$37,9,FALSE))</f>
        <v>0</v>
      </c>
      <c r="G41" s="22" t="str">
        <f>IF(ISNA(VLOOKUP($C41,'Mt. Sima Canada Cup SS'!$A$17:$I$37,9,FALSE))=TRUE,"0",VLOOKUP($C41,'Mt. Sima Canada Cup SS'!$A$17:$I$37,9,FALSE))</f>
        <v>0</v>
      </c>
      <c r="H41" s="22" t="str">
        <f>IF(ISNA(VLOOKUP($C41,'Waterville Rev Tour NorAm Day 2'!$A$17:$I$37,9,FALSE))=TRUE,"0",VLOOKUP($C41,'Waterville Rev Tour NorAm Day 2'!$A$17:$I$37,9,FALSE))</f>
        <v>0</v>
      </c>
      <c r="I41" s="22">
        <f>IF(ISNA(VLOOKUP($C41,'MSLM TT DAY 1'!$A$17:$I$37,9,FALSE))=TRUE,"0",VLOOKUP($C41,'MSLM TT DAY 1'!$A$17:$I$37,9,FALSE))</f>
        <v>15</v>
      </c>
      <c r="J41" s="22" t="str">
        <f>IF(ISNA(VLOOKUP($C41,'MSLM TT DAY 2'!$A$17:$I$37,9,FALSE))=TRUE,"0",VLOOKUP($C41,'MSLM TT DAY 2'!$A$17:$I$37,9,FALSE))</f>
        <v>0</v>
      </c>
      <c r="K41" s="22" t="str">
        <f>IF(ISNA(VLOOKUP($C41,'Craigleith Groms'!$A$17:$I$37,9,FALSE))=TRUE,"0",VLOOKUP($C41,'Craigleith Groms'!$A$17:$I$37,9,FALSE))</f>
        <v>0</v>
      </c>
      <c r="L41" s="22" t="str">
        <f>IF(ISNA(VLOOKUP($C41,'Silverstar Canada Cup'!$A$17:$I$37,9,FALSE))=TRUE,"0",VLOOKUP($C41,'Silverstar Canada Cup'!$A$17:$I$37,9,FALSE))</f>
        <v>0</v>
      </c>
      <c r="M41" s="22" t="str">
        <f>IF(ISNA(VLOOKUP($C41,'Beaver Valley TT'!$A$17:$I$37,9,FALSE))=TRUE,"0",VLOOKUP($C41,'Beaver Valley TT'!$A$17:$I$37,9,FALSE))</f>
        <v>0</v>
      </c>
      <c r="N41" s="22" t="str">
        <f>IF(ISNA(VLOOKUP($C41,'Calgary Nor AM SS'!$A$17:$I$37,9,FALSE))=TRUE,"0",VLOOKUP($C41,'Calgary Nor AM SS'!$A$17:$I$37,9,FALSE))</f>
        <v>0</v>
      </c>
      <c r="O41" s="22" t="str">
        <f>IF(ISNA(VLOOKUP($C41,'Fortune Fz'!$A$17:$I$37,9,FALSE))=TRUE,"0",VLOOKUP($C41,'Fortune Fz'!$A$17:$I$37,9,FALSE))</f>
        <v>0</v>
      </c>
      <c r="P41" s="22" t="str">
        <f>IF(ISNA(VLOOKUP($C41,'GEORGIAN PEAKS Groms'!$A$17:$I$37,9,FALSE))=TRUE,"0",VLOOKUP($C41,'GEORGIAN PEAKS Groms'!$A$17:$I$37,9,FALSE))</f>
        <v>0</v>
      </c>
      <c r="Q41" s="22" t="str">
        <f>IF(ISNA(VLOOKUP($C41,'Aspen Open SS'!$A$17:$I$37,9,FALSE))=TRUE,"0",VLOOKUP($C41,'Aspen Open SS'!$A$17:$I$37,9,FALSE))</f>
        <v>0</v>
      </c>
      <c r="R41" s="22" t="str">
        <f>IF(ISNA(VLOOKUP($C41,'Aspen Open BA'!$A$17:$I$37,9,FALSE))=TRUE,"0",VLOOKUP($C41,'Aspen Open BA'!$A$17:$I$37,9,FALSE))</f>
        <v>0</v>
      </c>
    </row>
    <row r="42" spans="1:18" ht="12.75" customHeight="1">
      <c r="A42" s="81" t="s">
        <v>46</v>
      </c>
      <c r="B42" s="81" t="s">
        <v>65</v>
      </c>
      <c r="C42" s="86" t="s">
        <v>110</v>
      </c>
      <c r="D42" s="85">
        <f>IF(ISNA(VLOOKUP($C42,'RPA Caclulations'!$C$6:$K$199,3,FALSE))=TRUE,"0",VLOOKUP($C42,'RPA Caclulations'!$C$6:$K$199,3,FALSE))</f>
        <v>35</v>
      </c>
      <c r="E42" s="22" t="str">
        <f>IF(ISNA(VLOOKUP($C42,'Mt. Sima Canada Cup SS'!$A$17:$I$37,9,FALSE))=TRUE,"0",VLOOKUP($C42,'Mt. Sima Canada Cup SS'!$A$17:$I$37,9,FALSE))</f>
        <v>0</v>
      </c>
      <c r="F42" s="22" t="str">
        <f>IF(ISNA(VLOOKUP($C42,'Mt. Sima Canada Cup BA'!$A$17:$I$37,9,FALSE))=TRUE,"0",VLOOKUP($C42,'Mt. Sima Canada Cup BA'!$A$17:$I$37,9,FALSE))</f>
        <v>0</v>
      </c>
      <c r="G42" s="22" t="str">
        <f>IF(ISNA(VLOOKUP($C42,'Mt. Sima Canada Cup SS'!$A$17:$I$37,9,FALSE))=TRUE,"0",VLOOKUP($C42,'Mt. Sima Canada Cup SS'!$A$17:$I$37,9,FALSE))</f>
        <v>0</v>
      </c>
      <c r="H42" s="22" t="str">
        <f>IF(ISNA(VLOOKUP($C42,'Waterville Rev Tour NorAm Day 2'!$A$17:$I$37,9,FALSE))=TRUE,"0",VLOOKUP($C42,'Waterville Rev Tour NorAm Day 2'!$A$17:$I$37,9,FALSE))</f>
        <v>0</v>
      </c>
      <c r="I42" s="22" t="str">
        <f>IF(ISNA(VLOOKUP($C42,'MSLM TT DAY 1'!$A$17:$I$37,9,FALSE))=TRUE,"0",VLOOKUP($C42,'MSLM TT DAY 1'!$A$17:$I$37,9,FALSE))</f>
        <v>0</v>
      </c>
      <c r="J42" s="22">
        <f>IF(ISNA(VLOOKUP($C42,'MSLM TT DAY 2'!$A$17:$I$37,9,FALSE))=TRUE,"0",VLOOKUP($C42,'MSLM TT DAY 2'!$A$17:$I$37,9,FALSE))</f>
        <v>12</v>
      </c>
      <c r="K42" s="22" t="str">
        <f>IF(ISNA(VLOOKUP($C42,'Craigleith Groms'!$A$17:$I$37,9,FALSE))=TRUE,"0",VLOOKUP($C42,'Craigleith Groms'!$A$17:$I$37,9,FALSE))</f>
        <v>0</v>
      </c>
      <c r="L42" s="22" t="str">
        <f>IF(ISNA(VLOOKUP($C42,'Silverstar Canada Cup'!$A$17:$I$37,9,FALSE))=TRUE,"0",VLOOKUP($C42,'Silverstar Canada Cup'!$A$17:$I$37,9,FALSE))</f>
        <v>0</v>
      </c>
      <c r="M42" s="22" t="str">
        <f>IF(ISNA(VLOOKUP($C42,'Beaver Valley TT'!$A$17:$I$37,9,FALSE))=TRUE,"0",VLOOKUP($C42,'Beaver Valley TT'!$A$17:$I$37,9,FALSE))</f>
        <v>0</v>
      </c>
      <c r="N42" s="22" t="str">
        <f>IF(ISNA(VLOOKUP($C42,'Calgary Nor AM SS'!$A$17:$I$37,9,FALSE))=TRUE,"0",VLOOKUP($C42,'Calgary Nor AM SS'!$A$17:$I$37,9,FALSE))</f>
        <v>0</v>
      </c>
      <c r="O42" s="22" t="str">
        <f>IF(ISNA(VLOOKUP($C42,'Fortune Fz'!$A$17:$I$37,9,FALSE))=TRUE,"0",VLOOKUP($C42,'Fortune Fz'!$A$17:$I$37,9,FALSE))</f>
        <v>0</v>
      </c>
      <c r="P42" s="22" t="str">
        <f>IF(ISNA(VLOOKUP($C42,'GEORGIAN PEAKS Groms'!$A$17:$I$37,9,FALSE))=TRUE,"0",VLOOKUP($C42,'GEORGIAN PEAKS Groms'!$A$17:$I$37,9,FALSE))</f>
        <v>0</v>
      </c>
      <c r="Q42" s="22" t="str">
        <f>IF(ISNA(VLOOKUP($C42,'Aspen Open SS'!$A$17:$I$37,9,FALSE))=TRUE,"0",VLOOKUP($C42,'Aspen Open SS'!$A$17:$I$37,9,FALSE))</f>
        <v>0</v>
      </c>
      <c r="R42" s="22" t="str">
        <f>IF(ISNA(VLOOKUP($C42,'Aspen Open BA'!$A$17:$I$37,9,FALSE))=TRUE,"0",VLOOKUP($C42,'Aspen Open BA'!$A$17:$I$37,9,FALSE))</f>
        <v>0</v>
      </c>
    </row>
    <row r="43" spans="1:18" ht="12.75" customHeight="1">
      <c r="A43" s="81" t="s">
        <v>46</v>
      </c>
      <c r="B43" s="81" t="s">
        <v>74</v>
      </c>
      <c r="C43" s="86" t="s">
        <v>101</v>
      </c>
      <c r="D43" s="85">
        <f>IF(ISNA(VLOOKUP($C43,'RPA Caclulations'!$C$6:$K$199,3,FALSE))=TRUE,"0",VLOOKUP($C43,'RPA Caclulations'!$C$6:$K$199,3,FALSE))</f>
        <v>36</v>
      </c>
      <c r="E43" s="22" t="str">
        <f>IF(ISNA(VLOOKUP($C43,'Mt. Sima Canada Cup SS'!$A$17:$I$37,9,FALSE))=TRUE,"0",VLOOKUP($C43,'Mt. Sima Canada Cup SS'!$A$17:$I$37,9,FALSE))</f>
        <v>0</v>
      </c>
      <c r="F43" s="22" t="str">
        <f>IF(ISNA(VLOOKUP($C43,'Mt. Sima Canada Cup BA'!$A$17:$I$37,9,FALSE))=TRUE,"0",VLOOKUP($C43,'Mt. Sima Canada Cup BA'!$A$17:$I$37,9,FALSE))</f>
        <v>0</v>
      </c>
      <c r="G43" s="22" t="str">
        <f>IF(ISNA(VLOOKUP($C43,'Mt. Sima Canada Cup SS'!$A$17:$I$37,9,FALSE))=TRUE,"0",VLOOKUP($C43,'Mt. Sima Canada Cup SS'!$A$17:$I$37,9,FALSE))</f>
        <v>0</v>
      </c>
      <c r="H43" s="22" t="str">
        <f>IF(ISNA(VLOOKUP($C43,'Waterville Rev Tour NorAm Day 2'!$A$17:$I$37,9,FALSE))=TRUE,"0",VLOOKUP($C43,'Waterville Rev Tour NorAm Day 2'!$A$17:$I$37,9,FALSE))</f>
        <v>0</v>
      </c>
      <c r="I43" s="22" t="str">
        <f>IF(ISNA(VLOOKUP($C43,'MSLM TT DAY 1'!$A$17:$I$37,9,FALSE))=TRUE,"0",VLOOKUP($C43,'MSLM TT DAY 1'!$A$17:$I$37,9,FALSE))</f>
        <v>0</v>
      </c>
      <c r="J43" s="22">
        <f>IF(ISNA(VLOOKUP($C43,'MSLM TT DAY 2'!$A$17:$I$37,9,FALSE))=TRUE,"0",VLOOKUP($C43,'MSLM TT DAY 2'!$A$17:$I$37,9,FALSE))</f>
        <v>14</v>
      </c>
      <c r="K43" s="22" t="str">
        <f>IF(ISNA(VLOOKUP($C43,'Craigleith Groms'!$A$17:$I$37,9,FALSE))=TRUE,"0",VLOOKUP($C43,'Craigleith Groms'!$A$17:$I$37,9,FALSE))</f>
        <v>0</v>
      </c>
      <c r="L43" s="22" t="str">
        <f>IF(ISNA(VLOOKUP($C43,'Silverstar Canada Cup'!$A$17:$I$37,9,FALSE))=TRUE,"0",VLOOKUP($C43,'Silverstar Canada Cup'!$A$17:$I$37,9,FALSE))</f>
        <v>0</v>
      </c>
      <c r="M43" s="22" t="str">
        <f>IF(ISNA(VLOOKUP($C43,'Beaver Valley TT'!$A$17:$I$37,9,FALSE))=TRUE,"0",VLOOKUP($C43,'Beaver Valley TT'!$A$17:$I$37,9,FALSE))</f>
        <v>0</v>
      </c>
      <c r="N43" s="22" t="str">
        <f>IF(ISNA(VLOOKUP($C43,'Calgary Nor AM SS'!$A$17:$I$37,9,FALSE))=TRUE,"0",VLOOKUP($C43,'Calgary Nor AM SS'!$A$17:$I$37,9,FALSE))</f>
        <v>0</v>
      </c>
      <c r="O43" s="22" t="str">
        <f>IF(ISNA(VLOOKUP($C43,'Fortune Fz'!$A$17:$I$37,9,FALSE))=TRUE,"0",VLOOKUP($C43,'Fortune Fz'!$A$17:$I$37,9,FALSE))</f>
        <v>0</v>
      </c>
      <c r="P43" s="22" t="str">
        <f>IF(ISNA(VLOOKUP($C43,'GEORGIAN PEAKS Groms'!$A$17:$I$37,9,FALSE))=TRUE,"0",VLOOKUP($C43,'GEORGIAN PEAKS Groms'!$A$17:$I$37,9,FALSE))</f>
        <v>0</v>
      </c>
      <c r="Q43" s="22" t="str">
        <f>IF(ISNA(VLOOKUP($C43,'Aspen Open SS'!$A$17:$I$37,9,FALSE))=TRUE,"0",VLOOKUP($C43,'Aspen Open SS'!$A$17:$I$37,9,FALSE))</f>
        <v>0</v>
      </c>
      <c r="R43" s="22" t="str">
        <f>IF(ISNA(VLOOKUP($C43,'Aspen Open BA'!$A$17:$I$37,9,FALSE))=TRUE,"0",VLOOKUP($C43,'Aspen Open BA'!$A$17:$I$37,9,FALSE))</f>
        <v>0</v>
      </c>
    </row>
    <row r="44" spans="1:18" ht="12.75" customHeight="1">
      <c r="A44" s="81" t="s">
        <v>80</v>
      </c>
      <c r="B44" s="81" t="s">
        <v>75</v>
      </c>
      <c r="C44" s="86" t="s">
        <v>107</v>
      </c>
      <c r="D44" s="85">
        <f>IF(ISNA(VLOOKUP($C44,'RPA Caclulations'!$C$6:$K$199,3,FALSE))=TRUE,"0",VLOOKUP($C44,'RPA Caclulations'!$C$6:$K$199,3,FALSE))</f>
        <v>37</v>
      </c>
      <c r="E44" s="22" t="str">
        <f>IF(ISNA(VLOOKUP($C44,'Mt. Sima Canada Cup SS'!$A$17:$I$37,9,FALSE))=TRUE,"0",VLOOKUP($C44,'Mt. Sima Canada Cup SS'!$A$17:$I$37,9,FALSE))</f>
        <v>0</v>
      </c>
      <c r="F44" s="22" t="str">
        <f>IF(ISNA(VLOOKUP($C44,'Mt. Sima Canada Cup BA'!$A$17:$I$37,9,FALSE))=TRUE,"0",VLOOKUP($C44,'Mt. Sima Canada Cup BA'!$A$17:$I$37,9,FALSE))</f>
        <v>0</v>
      </c>
      <c r="G44" s="22" t="str">
        <f>IF(ISNA(VLOOKUP($C44,'Mt. Sima Canada Cup SS'!$A$17:$I$37,9,FALSE))=TRUE,"0",VLOOKUP($C44,'Mt. Sima Canada Cup SS'!$A$17:$I$37,9,FALSE))</f>
        <v>0</v>
      </c>
      <c r="H44" s="22" t="str">
        <f>IF(ISNA(VLOOKUP($C44,'Waterville Rev Tour NorAm Day 2'!$A$17:$I$37,9,FALSE))=TRUE,"0",VLOOKUP($C44,'Waterville Rev Tour NorAm Day 2'!$A$17:$I$37,9,FALSE))</f>
        <v>0</v>
      </c>
      <c r="I44" s="22" t="str">
        <f>IF(ISNA(VLOOKUP($C44,'MSLM TT DAY 1'!$A$17:$I$37,9,FALSE))=TRUE,"0",VLOOKUP($C44,'MSLM TT DAY 1'!$A$17:$I$37,9,FALSE))</f>
        <v>0</v>
      </c>
      <c r="J44" s="22" t="str">
        <f>IF(ISNA(VLOOKUP($C44,'MSLM TT DAY 2'!$A$17:$I$37,9,FALSE))=TRUE,"0",VLOOKUP($C44,'MSLM TT DAY 2'!$A$17:$I$37,9,FALSE))</f>
        <v>0</v>
      </c>
      <c r="K44" s="22" t="str">
        <f>IF(ISNA(VLOOKUP($C44,'Craigleith Groms'!$A$17:$I$37,9,FALSE))=TRUE,"0",VLOOKUP($C44,'Craigleith Groms'!$A$17:$I$37,9,FALSE))</f>
        <v>0</v>
      </c>
      <c r="L44" s="22" t="str">
        <f>IF(ISNA(VLOOKUP($C44,'Silverstar Canada Cup'!$A$17:$I$37,9,FALSE))=TRUE,"0",VLOOKUP($C44,'Silverstar Canada Cup'!$A$17:$I$37,9,FALSE))</f>
        <v>0</v>
      </c>
      <c r="M44" s="22" t="str">
        <f>IF(ISNA(VLOOKUP($C44,'Beaver Valley TT'!$A$17:$I$37,9,FALSE))=TRUE,"0",VLOOKUP($C44,'Beaver Valley TT'!$A$17:$I$37,9,FALSE))</f>
        <v>0</v>
      </c>
      <c r="N44" s="22" t="str">
        <f>IF(ISNA(VLOOKUP($C44,'Calgary Nor AM SS'!$A$17:$I$37,9,FALSE))=TRUE,"0",VLOOKUP($C44,'Calgary Nor AM SS'!$A$17:$I$37,9,FALSE))</f>
        <v>0</v>
      </c>
      <c r="O44" s="22" t="str">
        <f>IF(ISNA(VLOOKUP($C44,'Fortune Fz'!$A$17:$I$37,9,FALSE))=TRUE,"0",VLOOKUP($C44,'Fortune Fz'!$A$17:$I$37,9,FALSE))</f>
        <v>0</v>
      </c>
      <c r="P44" s="22" t="str">
        <f>IF(ISNA(VLOOKUP($C44,'GEORGIAN PEAKS Groms'!$A$17:$I$37,9,FALSE))=TRUE,"0",VLOOKUP($C44,'GEORGIAN PEAKS Groms'!$A$17:$I$37,9,FALSE))</f>
        <v>0</v>
      </c>
      <c r="Q44" s="22" t="str">
        <f>IF(ISNA(VLOOKUP($C44,'Aspen Open SS'!$A$17:$I$37,9,FALSE))=TRUE,"0",VLOOKUP($C44,'Aspen Open SS'!$A$17:$I$37,9,FALSE))</f>
        <v>0</v>
      </c>
      <c r="R44" s="22" t="str">
        <f>IF(ISNA(VLOOKUP($C44,'Aspen Open BA'!$A$17:$I$37,9,FALSE))=TRUE,"0",VLOOKUP($C44,'Aspen Open BA'!$A$17:$I$37,9,FALSE))</f>
        <v>0</v>
      </c>
    </row>
    <row r="45" spans="1:18" ht="12.75" customHeight="1">
      <c r="A45" s="81" t="s">
        <v>46</v>
      </c>
      <c r="B45" s="81" t="s">
        <v>65</v>
      </c>
      <c r="C45" s="86" t="s">
        <v>99</v>
      </c>
      <c r="D45" s="85">
        <f>IF(ISNA(VLOOKUP($C45,'RPA Caclulations'!$C$6:$K$199,3,FALSE))=TRUE,"0",VLOOKUP($C45,'RPA Caclulations'!$C$6:$K$199,3,FALSE))</f>
        <v>38</v>
      </c>
      <c r="E45" s="22" t="str">
        <f>IF(ISNA(VLOOKUP($C45,'Mt. Sima Canada Cup SS'!$A$17:$I$37,9,FALSE))=TRUE,"0",VLOOKUP($C45,'Mt. Sima Canada Cup SS'!$A$17:$I$37,9,FALSE))</f>
        <v>0</v>
      </c>
      <c r="F45" s="22" t="str">
        <f>IF(ISNA(VLOOKUP($C45,'Mt. Sima Canada Cup BA'!$A$17:$I$37,9,FALSE))=TRUE,"0",VLOOKUP($C45,'Mt. Sima Canada Cup BA'!$A$17:$I$37,9,FALSE))</f>
        <v>0</v>
      </c>
      <c r="G45" s="22" t="str">
        <f>IF(ISNA(VLOOKUP($C45,'Mt. Sima Canada Cup SS'!$A$17:$I$37,9,FALSE))=TRUE,"0",VLOOKUP($C45,'Mt. Sima Canada Cup SS'!$A$17:$I$37,9,FALSE))</f>
        <v>0</v>
      </c>
      <c r="H45" s="22" t="str">
        <f>IF(ISNA(VLOOKUP($C45,'Waterville Rev Tour NorAm Day 2'!$A$17:$I$37,9,FALSE))=TRUE,"0",VLOOKUP($C45,'Waterville Rev Tour NorAm Day 2'!$A$17:$I$37,9,FALSE))</f>
        <v>0</v>
      </c>
      <c r="I45" s="22">
        <f>IF(ISNA(VLOOKUP($C45,'MSLM TT DAY 1'!$A$17:$I$37,9,FALSE))=TRUE,"0",VLOOKUP($C45,'MSLM TT DAY 1'!$A$17:$I$37,9,FALSE))</f>
        <v>9</v>
      </c>
      <c r="J45" s="22">
        <f>IF(ISNA(VLOOKUP($C45,'MSLM TT DAY 2'!$A$17:$I$37,9,FALSE))=TRUE,"0",VLOOKUP($C45,'MSLM TT DAY 2'!$A$17:$I$37,9,FALSE))</f>
        <v>13</v>
      </c>
      <c r="K45" s="22" t="str">
        <f>IF(ISNA(VLOOKUP($C45,'Craigleith Groms'!$A$17:$I$37,9,FALSE))=TRUE,"0",VLOOKUP($C45,'Craigleith Groms'!$A$17:$I$37,9,FALSE))</f>
        <v>0</v>
      </c>
      <c r="L45" s="22" t="str">
        <f>IF(ISNA(VLOOKUP($C45,'Silverstar Canada Cup'!$A$17:$I$37,9,FALSE))=TRUE,"0",VLOOKUP($C45,'Silverstar Canada Cup'!$A$17:$I$37,9,FALSE))</f>
        <v>0</v>
      </c>
      <c r="M45" s="22" t="str">
        <f>IF(ISNA(VLOOKUP($C45,'Beaver Valley TT'!$A$17:$I$37,9,FALSE))=TRUE,"0",VLOOKUP($C45,'Beaver Valley TT'!$A$17:$I$37,9,FALSE))</f>
        <v>0</v>
      </c>
      <c r="N45" s="22" t="str">
        <f>IF(ISNA(VLOOKUP($C45,'Calgary Nor AM SS'!$A$17:$I$37,9,FALSE))=TRUE,"0",VLOOKUP($C45,'Calgary Nor AM SS'!$A$17:$I$37,9,FALSE))</f>
        <v>0</v>
      </c>
      <c r="O45" s="22" t="str">
        <f>IF(ISNA(VLOOKUP($C45,'Fortune Fz'!$A$17:$I$37,9,FALSE))=TRUE,"0",VLOOKUP($C45,'Fortune Fz'!$A$17:$I$37,9,FALSE))</f>
        <v>0</v>
      </c>
      <c r="P45" s="22" t="str">
        <f>IF(ISNA(VLOOKUP($C45,'GEORGIAN PEAKS Groms'!$A$17:$I$37,9,FALSE))=TRUE,"0",VLOOKUP($C45,'GEORGIAN PEAKS Groms'!$A$17:$I$37,9,FALSE))</f>
        <v>0</v>
      </c>
      <c r="Q45" s="22" t="str">
        <f>IF(ISNA(VLOOKUP($C45,'Aspen Open SS'!$A$17:$I$37,9,FALSE))=TRUE,"0",VLOOKUP($C45,'Aspen Open SS'!$A$17:$I$37,9,FALSE))</f>
        <v>0</v>
      </c>
      <c r="R45" s="22" t="str">
        <f>IF(ISNA(VLOOKUP($C45,'Aspen Open BA'!$A$17:$I$37,9,FALSE))=TRUE,"0",VLOOKUP($C45,'Aspen Open BA'!$A$17:$I$37,9,FALSE))</f>
        <v>0</v>
      </c>
    </row>
    <row r="46" spans="1:18" ht="12.75" customHeight="1">
      <c r="A46" s="81" t="s">
        <v>46</v>
      </c>
      <c r="B46" s="81" t="s">
        <v>75</v>
      </c>
      <c r="C46" s="86" t="s">
        <v>98</v>
      </c>
      <c r="D46" s="85">
        <f>IF(ISNA(VLOOKUP($C46,'RPA Caclulations'!$C$6:$K$199,3,FALSE))=TRUE,"0",VLOOKUP($C46,'RPA Caclulations'!$C$6:$K$199,3,FALSE))</f>
        <v>39</v>
      </c>
      <c r="E46" s="22" t="str">
        <f>IF(ISNA(VLOOKUP($C46,'Mt. Sima Canada Cup SS'!$A$17:$I$37,9,FALSE))=TRUE,"0",VLOOKUP($C46,'Mt. Sima Canada Cup SS'!$A$17:$I$37,9,FALSE))</f>
        <v>0</v>
      </c>
      <c r="F46" s="22" t="str">
        <f>IF(ISNA(VLOOKUP($C46,'Mt. Sima Canada Cup BA'!$A$17:$I$37,9,FALSE))=TRUE,"0",VLOOKUP($C46,'Mt. Sima Canada Cup BA'!$A$17:$I$37,9,FALSE))</f>
        <v>0</v>
      </c>
      <c r="G46" s="22" t="str">
        <f>IF(ISNA(VLOOKUP($C46,'Mt. Sima Canada Cup SS'!$A$17:$I$37,9,FALSE))=TRUE,"0",VLOOKUP($C46,'Mt. Sima Canada Cup SS'!$A$17:$I$37,9,FALSE))</f>
        <v>0</v>
      </c>
      <c r="H46" s="22" t="str">
        <f>IF(ISNA(VLOOKUP($C46,'Waterville Rev Tour NorAm Day 2'!$A$17:$I$37,9,FALSE))=TRUE,"0",VLOOKUP($C46,'Waterville Rev Tour NorAm Day 2'!$A$17:$I$37,9,FALSE))</f>
        <v>0</v>
      </c>
      <c r="I46" s="22" t="str">
        <f>IF(ISNA(VLOOKUP($C46,'MSLM TT DAY 1'!$A$17:$I$37,9,FALSE))=TRUE,"0",VLOOKUP($C46,'MSLM TT DAY 1'!$A$17:$I$37,9,FALSE))</f>
        <v>0</v>
      </c>
      <c r="J46" s="22">
        <f>IF(ISNA(VLOOKUP($C46,'MSLM TT DAY 2'!$A$17:$I$37,9,FALSE))=TRUE,"0",VLOOKUP($C46,'MSLM TT DAY 2'!$A$17:$I$37,9,FALSE))</f>
        <v>17</v>
      </c>
      <c r="K46" s="22" t="str">
        <f>IF(ISNA(VLOOKUP($C46,'Craigleith Groms'!$A$17:$I$37,9,FALSE))=TRUE,"0",VLOOKUP($C46,'Craigleith Groms'!$A$17:$I$37,9,FALSE))</f>
        <v>0</v>
      </c>
      <c r="L46" s="22" t="str">
        <f>IF(ISNA(VLOOKUP($C46,'Silverstar Canada Cup'!$A$17:$I$37,9,FALSE))=TRUE,"0",VLOOKUP($C46,'Silverstar Canada Cup'!$A$17:$I$37,9,FALSE))</f>
        <v>0</v>
      </c>
      <c r="M46" s="22" t="str">
        <f>IF(ISNA(VLOOKUP($C46,'Beaver Valley TT'!$A$17:$I$37,9,FALSE))=TRUE,"0",VLOOKUP($C46,'Beaver Valley TT'!$A$17:$I$37,9,FALSE))</f>
        <v>0</v>
      </c>
      <c r="N46" s="22" t="str">
        <f>IF(ISNA(VLOOKUP($C46,'Calgary Nor AM SS'!$A$17:$I$37,9,FALSE))=TRUE,"0",VLOOKUP($C46,'Calgary Nor AM SS'!$A$17:$I$37,9,FALSE))</f>
        <v>0</v>
      </c>
      <c r="O46" s="22" t="str">
        <f>IF(ISNA(VLOOKUP($C46,'Fortune Fz'!$A$17:$I$37,9,FALSE))=TRUE,"0",VLOOKUP($C46,'Fortune Fz'!$A$17:$I$37,9,FALSE))</f>
        <v>0</v>
      </c>
      <c r="P46" s="22" t="str">
        <f>IF(ISNA(VLOOKUP($C46,'GEORGIAN PEAKS Groms'!$A$17:$I$37,9,FALSE))=TRUE,"0",VLOOKUP($C46,'GEORGIAN PEAKS Groms'!$A$17:$I$37,9,FALSE))</f>
        <v>0</v>
      </c>
      <c r="Q46" s="22" t="str">
        <f>IF(ISNA(VLOOKUP($C46,'Aspen Open SS'!$A$17:$I$37,9,FALSE))=TRUE,"0",VLOOKUP($C46,'Aspen Open SS'!$A$17:$I$37,9,FALSE))</f>
        <v>0</v>
      </c>
      <c r="R46" s="22" t="str">
        <f>IF(ISNA(VLOOKUP($C46,'Aspen Open BA'!$A$17:$I$37,9,FALSE))=TRUE,"0",VLOOKUP($C46,'Aspen Open BA'!$A$17:$I$37,9,FALSE))</f>
        <v>0</v>
      </c>
    </row>
    <row r="47" spans="1:18" ht="12.75" customHeight="1">
      <c r="A47" s="81" t="s">
        <v>80</v>
      </c>
      <c r="B47" s="81" t="s">
        <v>75</v>
      </c>
      <c r="C47" s="86" t="s">
        <v>111</v>
      </c>
      <c r="D47" s="85">
        <f>IF(ISNA(VLOOKUP($C47,'RPA Caclulations'!$C$6:$K$199,3,FALSE))=TRUE,"0",VLOOKUP($C47,'RPA Caclulations'!$C$6:$K$199,3,FALSE))</f>
        <v>40</v>
      </c>
      <c r="E47" s="22" t="str">
        <f>IF(ISNA(VLOOKUP($C47,'Mt. Sima Canada Cup SS'!$A$17:$I$37,9,FALSE))=TRUE,"0",VLOOKUP($C47,'Mt. Sima Canada Cup SS'!$A$17:$I$37,9,FALSE))</f>
        <v>0</v>
      </c>
      <c r="F47" s="22" t="str">
        <f>IF(ISNA(VLOOKUP($C47,'Mt. Sima Canada Cup BA'!$A$17:$I$37,9,FALSE))=TRUE,"0",VLOOKUP($C47,'Mt. Sima Canada Cup BA'!$A$17:$I$37,9,FALSE))</f>
        <v>0</v>
      </c>
      <c r="G47" s="22" t="str">
        <f>IF(ISNA(VLOOKUP($C47,'Mt. Sima Canada Cup SS'!$A$17:$I$37,9,FALSE))=TRUE,"0",VLOOKUP($C47,'Mt. Sima Canada Cup SS'!$A$17:$I$37,9,FALSE))</f>
        <v>0</v>
      </c>
      <c r="H47" s="22" t="str">
        <f>IF(ISNA(VLOOKUP($C47,'Waterville Rev Tour NorAm Day 2'!$A$17:$I$37,9,FALSE))=TRUE,"0",VLOOKUP($C47,'Waterville Rev Tour NorAm Day 2'!$A$17:$I$37,9,FALSE))</f>
        <v>0</v>
      </c>
      <c r="I47" s="22" t="str">
        <f>IF(ISNA(VLOOKUP($C47,'MSLM TT DAY 1'!$A$17:$I$37,9,FALSE))=TRUE,"0",VLOOKUP($C47,'MSLM TT DAY 1'!$A$17:$I$37,9,FALSE))</f>
        <v>0</v>
      </c>
      <c r="J47" s="22" t="str">
        <f>IF(ISNA(VLOOKUP($C47,'MSLM TT DAY 2'!$A$17:$I$37,9,FALSE))=TRUE,"0",VLOOKUP($C47,'MSLM TT DAY 2'!$A$17:$I$37,9,FALSE))</f>
        <v>0</v>
      </c>
      <c r="K47" s="22" t="str">
        <f>IF(ISNA(VLOOKUP($C47,'Craigleith Groms'!$A$17:$I$37,9,FALSE))=TRUE,"0",VLOOKUP($C47,'Craigleith Groms'!$A$17:$I$37,9,FALSE))</f>
        <v>0</v>
      </c>
      <c r="L47" s="22" t="str">
        <f>IF(ISNA(VLOOKUP($C47,'Silverstar Canada Cup'!$A$17:$I$37,9,FALSE))=TRUE,"0",VLOOKUP($C47,'Silverstar Canada Cup'!$A$17:$I$37,9,FALSE))</f>
        <v>0</v>
      </c>
      <c r="M47" s="22" t="str">
        <f>IF(ISNA(VLOOKUP($C47,'Beaver Valley TT'!$A$17:$I$37,9,FALSE))=TRUE,"0",VLOOKUP($C47,'Beaver Valley TT'!$A$17:$I$37,9,FALSE))</f>
        <v>0</v>
      </c>
      <c r="N47" s="22" t="str">
        <f>IF(ISNA(VLOOKUP($C47,'Calgary Nor AM SS'!$A$17:$I$37,9,FALSE))=TRUE,"0",VLOOKUP($C47,'Calgary Nor AM SS'!$A$17:$I$37,9,FALSE))</f>
        <v>0</v>
      </c>
      <c r="O47" s="22" t="str">
        <f>IF(ISNA(VLOOKUP($C47,'Fortune Fz'!$A$17:$I$37,9,FALSE))=TRUE,"0",VLOOKUP($C47,'Fortune Fz'!$A$17:$I$37,9,FALSE))</f>
        <v>0</v>
      </c>
      <c r="P47" s="22" t="str">
        <f>IF(ISNA(VLOOKUP($C47,'GEORGIAN PEAKS Groms'!$A$17:$I$37,9,FALSE))=TRUE,"0",VLOOKUP($C47,'GEORGIAN PEAKS Groms'!$A$17:$I$37,9,FALSE))</f>
        <v>0</v>
      </c>
      <c r="Q47" s="22" t="str">
        <f>IF(ISNA(VLOOKUP($C47,'Aspen Open SS'!$A$17:$I$37,9,FALSE))=TRUE,"0",VLOOKUP($C47,'Aspen Open SS'!$A$17:$I$37,9,FALSE))</f>
        <v>0</v>
      </c>
      <c r="R47" s="22" t="str">
        <f>IF(ISNA(VLOOKUP($C47,'Aspen Open BA'!$A$17:$I$37,9,FALSE))=TRUE,"0",VLOOKUP($C47,'Aspen Open BA'!$A$17:$I$37,9,FALSE))</f>
        <v>0</v>
      </c>
    </row>
    <row r="48" spans="1:18" ht="12.75" customHeight="1">
      <c r="A48" s="81" t="s">
        <v>94</v>
      </c>
      <c r="B48" s="81" t="s">
        <v>65</v>
      </c>
      <c r="C48" s="86" t="s">
        <v>114</v>
      </c>
      <c r="D48" s="85">
        <f>IF(ISNA(VLOOKUP($C48,'RPA Caclulations'!$C$6:$K$199,3,FALSE))=TRUE,"0",VLOOKUP($C48,'RPA Caclulations'!$C$6:$K$199,3,FALSE))</f>
        <v>41</v>
      </c>
      <c r="E48" s="22" t="str">
        <f>IF(ISNA(VLOOKUP($C48,'Mt. Sima Canada Cup SS'!$A$17:$I$37,9,FALSE))=TRUE,"0",VLOOKUP($C48,'Mt. Sima Canada Cup SS'!$A$17:$I$37,9,FALSE))</f>
        <v>0</v>
      </c>
      <c r="F48" s="22" t="str">
        <f>IF(ISNA(VLOOKUP($C48,'Mt. Sima Canada Cup BA'!$A$17:$I$37,9,FALSE))=TRUE,"0",VLOOKUP($C48,'Mt. Sima Canada Cup BA'!$A$17:$I$37,9,FALSE))</f>
        <v>0</v>
      </c>
      <c r="G48" s="22" t="str">
        <f>IF(ISNA(VLOOKUP($C48,'Mt. Sima Canada Cup SS'!$A$17:$I$37,9,FALSE))=TRUE,"0",VLOOKUP($C48,'Mt. Sima Canada Cup SS'!$A$17:$I$37,9,FALSE))</f>
        <v>0</v>
      </c>
      <c r="H48" s="22" t="str">
        <f>IF(ISNA(VLOOKUP($C48,'Waterville Rev Tour NorAm Day 2'!$A$17:$I$37,9,FALSE))=TRUE,"0",VLOOKUP($C48,'Waterville Rev Tour NorAm Day 2'!$A$17:$I$37,9,FALSE))</f>
        <v>0</v>
      </c>
      <c r="I48" s="22" t="str">
        <f>IF(ISNA(VLOOKUP($C48,'MSLM TT DAY 1'!$A$17:$I$37,9,FALSE))=TRUE,"0",VLOOKUP($C48,'MSLM TT DAY 1'!$A$17:$I$37,9,FALSE))</f>
        <v>0</v>
      </c>
      <c r="J48" s="22" t="str">
        <f>IF(ISNA(VLOOKUP($C48,'MSLM TT DAY 2'!$A$17:$I$37,9,FALSE))=TRUE,"0",VLOOKUP($C48,'MSLM TT DAY 2'!$A$17:$I$37,9,FALSE))</f>
        <v>0</v>
      </c>
      <c r="K48" s="22" t="str">
        <f>IF(ISNA(VLOOKUP($C48,'Craigleith Groms'!$A$17:$I$37,9,FALSE))=TRUE,"0",VLOOKUP($C48,'Craigleith Groms'!$A$17:$I$37,9,FALSE))</f>
        <v>0</v>
      </c>
      <c r="L48" s="22" t="str">
        <f>IF(ISNA(VLOOKUP($C48,'Silverstar Canada Cup'!$A$17:$I$37,9,FALSE))=TRUE,"0",VLOOKUP($C48,'Silverstar Canada Cup'!$A$17:$I$37,9,FALSE))</f>
        <v>0</v>
      </c>
      <c r="M48" s="22" t="str">
        <f>IF(ISNA(VLOOKUP($C48,'Beaver Valley TT'!$A$17:$I$37,9,FALSE))=TRUE,"0",VLOOKUP($C48,'Beaver Valley TT'!$A$17:$I$37,9,FALSE))</f>
        <v>0</v>
      </c>
      <c r="N48" s="22" t="str">
        <f>IF(ISNA(VLOOKUP($C48,'Calgary Nor AM SS'!$A$17:$I$37,9,FALSE))=TRUE,"0",VLOOKUP($C48,'Calgary Nor AM SS'!$A$17:$I$37,9,FALSE))</f>
        <v>0</v>
      </c>
      <c r="O48" s="22" t="str">
        <f>IF(ISNA(VLOOKUP($C48,'Fortune Fz'!$A$17:$I$37,9,FALSE))=TRUE,"0",VLOOKUP($C48,'Fortune Fz'!$A$17:$I$37,9,FALSE))</f>
        <v>0</v>
      </c>
      <c r="P48" s="22" t="str">
        <f>IF(ISNA(VLOOKUP($C48,'GEORGIAN PEAKS Groms'!$A$17:$I$37,9,FALSE))=TRUE,"0",VLOOKUP($C48,'GEORGIAN PEAKS Groms'!$A$17:$I$37,9,FALSE))</f>
        <v>0</v>
      </c>
      <c r="Q48" s="22" t="str">
        <f>IF(ISNA(VLOOKUP($C48,'Aspen Open SS'!$A$17:$I$37,9,FALSE))=TRUE,"0",VLOOKUP($C48,'Aspen Open SS'!$A$17:$I$37,9,FALSE))</f>
        <v>0</v>
      </c>
      <c r="R48" s="22" t="str">
        <f>IF(ISNA(VLOOKUP($C48,'Aspen Open BA'!$A$17:$I$37,9,FALSE))=TRUE,"0",VLOOKUP($C48,'Aspen Open BA'!$A$17:$I$37,9,FALSE))</f>
        <v>0</v>
      </c>
    </row>
    <row r="49" spans="1:18" ht="12.75" customHeight="1">
      <c r="A49" s="81" t="s">
        <v>48</v>
      </c>
      <c r="B49" s="81" t="s">
        <v>75</v>
      </c>
      <c r="C49" s="86" t="s">
        <v>105</v>
      </c>
      <c r="D49" s="85">
        <f>IF(ISNA(VLOOKUP($C49,'RPA Caclulations'!$C$6:$K$199,3,FALSE))=TRUE,"0",VLOOKUP($C49,'RPA Caclulations'!$C$6:$K$199,3,FALSE))</f>
        <v>42</v>
      </c>
      <c r="E49" s="22" t="str">
        <f>IF(ISNA(VLOOKUP($C49,'Mt. Sima Canada Cup SS'!$A$17:$I$37,9,FALSE))=TRUE,"0",VLOOKUP($C49,'Mt. Sima Canada Cup SS'!$A$17:$I$37,9,FALSE))</f>
        <v>0</v>
      </c>
      <c r="F49" s="22" t="str">
        <f>IF(ISNA(VLOOKUP($C49,'Mt. Sima Canada Cup BA'!$A$17:$I$37,9,FALSE))=TRUE,"0",VLOOKUP($C49,'Mt. Sima Canada Cup BA'!$A$17:$I$37,9,FALSE))</f>
        <v>0</v>
      </c>
      <c r="G49" s="22" t="str">
        <f>IF(ISNA(VLOOKUP($C49,'Mt. Sima Canada Cup SS'!$A$17:$I$37,9,FALSE))=TRUE,"0",VLOOKUP($C49,'Mt. Sima Canada Cup SS'!$A$17:$I$37,9,FALSE))</f>
        <v>0</v>
      </c>
      <c r="H49" s="22" t="str">
        <f>IF(ISNA(VLOOKUP($C49,'Waterville Rev Tour NorAm Day 2'!$A$17:$I$37,9,FALSE))=TRUE,"0",VLOOKUP($C49,'Waterville Rev Tour NorAm Day 2'!$A$17:$I$37,9,FALSE))</f>
        <v>0</v>
      </c>
      <c r="I49" s="22" t="str">
        <f>IF(ISNA(VLOOKUP($C49,'MSLM TT DAY 1'!$A$17:$I$37,9,FALSE))=TRUE,"0",VLOOKUP($C49,'MSLM TT DAY 1'!$A$17:$I$37,9,FALSE))</f>
        <v>0</v>
      </c>
      <c r="J49" s="22" t="str">
        <f>IF(ISNA(VLOOKUP($C49,'MSLM TT DAY 2'!$A$17:$I$37,9,FALSE))=TRUE,"0",VLOOKUP($C49,'MSLM TT DAY 2'!$A$17:$I$37,9,FALSE))</f>
        <v>0</v>
      </c>
      <c r="K49" s="22" t="str">
        <f>IF(ISNA(VLOOKUP($C49,'Craigleith Groms'!$A$17:$I$37,9,FALSE))=TRUE,"0",VLOOKUP($C49,'Craigleith Groms'!$A$17:$I$37,9,FALSE))</f>
        <v>0</v>
      </c>
      <c r="L49" s="22" t="str">
        <f>IF(ISNA(VLOOKUP($C49,'Silverstar Canada Cup'!$A$17:$I$37,9,FALSE))=TRUE,"0",VLOOKUP($C49,'Silverstar Canada Cup'!$A$17:$I$37,9,FALSE))</f>
        <v>0</v>
      </c>
      <c r="M49" s="22" t="str">
        <f>IF(ISNA(VLOOKUP($C49,'Beaver Valley TT'!$A$17:$I$37,9,FALSE))=TRUE,"0",VLOOKUP($C49,'Beaver Valley TT'!$A$17:$I$37,9,FALSE))</f>
        <v>0</v>
      </c>
      <c r="N49" s="22" t="str">
        <f>IF(ISNA(VLOOKUP($C49,'Calgary Nor AM SS'!$A$17:$I$37,9,FALSE))=TRUE,"0",VLOOKUP($C49,'Calgary Nor AM SS'!$A$17:$I$37,9,FALSE))</f>
        <v>0</v>
      </c>
      <c r="O49" s="22" t="str">
        <f>IF(ISNA(VLOOKUP($C49,'Fortune Fz'!$A$17:$I$37,9,FALSE))=TRUE,"0",VLOOKUP($C49,'Fortune Fz'!$A$17:$I$37,9,FALSE))</f>
        <v>0</v>
      </c>
      <c r="P49" s="22" t="str">
        <f>IF(ISNA(VLOOKUP($C49,'GEORGIAN PEAKS Groms'!$A$17:$I$37,9,FALSE))=TRUE,"0",VLOOKUP($C49,'GEORGIAN PEAKS Groms'!$A$17:$I$37,9,FALSE))</f>
        <v>0</v>
      </c>
      <c r="Q49" s="22" t="str">
        <f>IF(ISNA(VLOOKUP($C49,'Aspen Open SS'!$A$17:$I$37,9,FALSE))=TRUE,"0",VLOOKUP($C49,'Aspen Open SS'!$A$17:$I$37,9,FALSE))</f>
        <v>0</v>
      </c>
      <c r="R49" s="22" t="str">
        <f>IF(ISNA(VLOOKUP($C49,'Aspen Open BA'!$A$17:$I$37,9,FALSE))=TRUE,"0",VLOOKUP($C49,'Aspen Open BA'!$A$17:$I$37,9,FALSE))</f>
        <v>0</v>
      </c>
    </row>
    <row r="50" spans="1:18" ht="12.75" customHeight="1">
      <c r="A50" s="81" t="s">
        <v>94</v>
      </c>
      <c r="B50" s="81" t="s">
        <v>65</v>
      </c>
      <c r="C50" s="86" t="s">
        <v>116</v>
      </c>
      <c r="D50" s="85">
        <f>IF(ISNA(VLOOKUP($C50,'RPA Caclulations'!$C$6:$K$199,3,FALSE))=TRUE,"0",VLOOKUP($C50,'RPA Caclulations'!$C$6:$K$199,3,FALSE))</f>
        <v>43</v>
      </c>
      <c r="E50" s="22" t="str">
        <f>IF(ISNA(VLOOKUP($C50,'Mt. Sima Canada Cup SS'!$A$17:$I$37,9,FALSE))=TRUE,"0",VLOOKUP($C50,'Mt. Sima Canada Cup SS'!$A$17:$I$37,9,FALSE))</f>
        <v>0</v>
      </c>
      <c r="F50" s="22" t="str">
        <f>IF(ISNA(VLOOKUP($C50,'Mt. Sima Canada Cup BA'!$A$17:$I$37,9,FALSE))=TRUE,"0",VLOOKUP($C50,'Mt. Sima Canada Cup BA'!$A$17:$I$37,9,FALSE))</f>
        <v>0</v>
      </c>
      <c r="G50" s="22" t="str">
        <f>IF(ISNA(VLOOKUP($C50,'Mt. Sima Canada Cup SS'!$A$17:$I$37,9,FALSE))=TRUE,"0",VLOOKUP($C50,'Mt. Sima Canada Cup SS'!$A$17:$I$37,9,FALSE))</f>
        <v>0</v>
      </c>
      <c r="H50" s="22" t="str">
        <f>IF(ISNA(VLOOKUP($C50,'Waterville Rev Tour NorAm Day 2'!$A$17:$I$37,9,FALSE))=TRUE,"0",VLOOKUP($C50,'Waterville Rev Tour NorAm Day 2'!$A$17:$I$37,9,FALSE))</f>
        <v>0</v>
      </c>
      <c r="I50" s="22" t="str">
        <f>IF(ISNA(VLOOKUP($C50,'MSLM TT DAY 1'!$A$17:$I$37,9,FALSE))=TRUE,"0",VLOOKUP($C50,'MSLM TT DAY 1'!$A$17:$I$37,9,FALSE))</f>
        <v>0</v>
      </c>
      <c r="J50" s="22" t="str">
        <f>IF(ISNA(VLOOKUP($C50,'MSLM TT DAY 2'!$A$17:$I$37,9,FALSE))=TRUE,"0",VLOOKUP($C50,'MSLM TT DAY 2'!$A$17:$I$37,9,FALSE))</f>
        <v>0</v>
      </c>
      <c r="K50" s="22" t="str">
        <f>IF(ISNA(VLOOKUP($C50,'Craigleith Groms'!$A$17:$I$37,9,FALSE))=TRUE,"0",VLOOKUP($C50,'Craigleith Groms'!$A$17:$I$37,9,FALSE))</f>
        <v>0</v>
      </c>
      <c r="L50" s="22" t="str">
        <f>IF(ISNA(VLOOKUP($C50,'Silverstar Canada Cup'!$A$17:$I$37,9,FALSE))=TRUE,"0",VLOOKUP($C50,'Silverstar Canada Cup'!$A$17:$I$37,9,FALSE))</f>
        <v>0</v>
      </c>
      <c r="M50" s="22" t="str">
        <f>IF(ISNA(VLOOKUP($C50,'Beaver Valley TT'!$A$17:$I$37,9,FALSE))=TRUE,"0",VLOOKUP($C50,'Beaver Valley TT'!$A$17:$I$37,9,FALSE))</f>
        <v>0</v>
      </c>
      <c r="N50" s="22" t="str">
        <f>IF(ISNA(VLOOKUP($C50,'Calgary Nor AM SS'!$A$17:$I$37,9,FALSE))=TRUE,"0",VLOOKUP($C50,'Calgary Nor AM SS'!$A$17:$I$37,9,FALSE))</f>
        <v>0</v>
      </c>
      <c r="O50" s="22" t="str">
        <f>IF(ISNA(VLOOKUP($C50,'Fortune Fz'!$A$17:$I$37,9,FALSE))=TRUE,"0",VLOOKUP($C50,'Fortune Fz'!$A$17:$I$37,9,FALSE))</f>
        <v>0</v>
      </c>
      <c r="P50" s="22" t="str">
        <f>IF(ISNA(VLOOKUP($C50,'GEORGIAN PEAKS Groms'!$A$17:$I$37,9,FALSE))=TRUE,"0",VLOOKUP($C50,'GEORGIAN PEAKS Groms'!$A$17:$I$37,9,FALSE))</f>
        <v>0</v>
      </c>
      <c r="Q50" s="22" t="str">
        <f>IF(ISNA(VLOOKUP($C50,'Aspen Open SS'!$A$17:$I$37,9,FALSE))=TRUE,"0",VLOOKUP($C50,'Aspen Open SS'!$A$17:$I$37,9,FALSE))</f>
        <v>0</v>
      </c>
      <c r="R50" s="22" t="str">
        <f>IF(ISNA(VLOOKUP($C50,'Aspen Open BA'!$A$17:$I$37,9,FALSE))=TRUE,"0",VLOOKUP($C50,'Aspen Open BA'!$A$17:$I$37,9,FALSE))</f>
        <v>0</v>
      </c>
    </row>
    <row r="51" spans="1:18" ht="12.75" customHeight="1">
      <c r="A51" s="81" t="s">
        <v>46</v>
      </c>
      <c r="B51" s="81" t="s">
        <v>75</v>
      </c>
      <c r="C51" s="86" t="s">
        <v>109</v>
      </c>
      <c r="D51" s="85">
        <f>IF(ISNA(VLOOKUP($C51,'RPA Caclulations'!$C$6:$K$199,3,FALSE))=TRUE,"0",VLOOKUP($C51,'RPA Caclulations'!$C$6:$K$199,3,FALSE))</f>
        <v>44</v>
      </c>
      <c r="E51" s="22" t="str">
        <f>IF(ISNA(VLOOKUP($C51,'Mt. Sima Canada Cup SS'!$A$17:$I$37,9,FALSE))=TRUE,"0",VLOOKUP($C51,'Mt. Sima Canada Cup SS'!$A$17:$I$37,9,FALSE))</f>
        <v>0</v>
      </c>
      <c r="F51" s="22" t="str">
        <f>IF(ISNA(VLOOKUP($C51,'Mt. Sima Canada Cup BA'!$A$17:$I$37,9,FALSE))=TRUE,"0",VLOOKUP($C51,'Mt. Sima Canada Cup BA'!$A$17:$I$37,9,FALSE))</f>
        <v>0</v>
      </c>
      <c r="G51" s="22" t="str">
        <f>IF(ISNA(VLOOKUP($C51,'Mt. Sima Canada Cup SS'!$A$17:$I$37,9,FALSE))=TRUE,"0",VLOOKUP($C51,'Mt. Sima Canada Cup SS'!$A$17:$I$37,9,FALSE))</f>
        <v>0</v>
      </c>
      <c r="H51" s="22" t="str">
        <f>IF(ISNA(VLOOKUP($C51,'Waterville Rev Tour NorAm Day 2'!$A$17:$I$37,9,FALSE))=TRUE,"0",VLOOKUP($C51,'Waterville Rev Tour NorAm Day 2'!$A$17:$I$37,9,FALSE))</f>
        <v>0</v>
      </c>
      <c r="I51" s="22" t="str">
        <f>IF(ISNA(VLOOKUP($C51,'MSLM TT DAY 1'!$A$17:$I$37,9,FALSE))=TRUE,"0",VLOOKUP($C51,'MSLM TT DAY 1'!$A$17:$I$37,9,FALSE))</f>
        <v>0</v>
      </c>
      <c r="J51" s="22" t="str">
        <f>IF(ISNA(VLOOKUP($C51,'MSLM TT DAY 2'!$A$17:$I$37,9,FALSE))=TRUE,"0",VLOOKUP($C51,'MSLM TT DAY 2'!$A$17:$I$37,9,FALSE))</f>
        <v>0</v>
      </c>
      <c r="K51" s="22" t="str">
        <f>IF(ISNA(VLOOKUP($C51,'Craigleith Groms'!$A$17:$I$37,9,FALSE))=TRUE,"0",VLOOKUP($C51,'Craigleith Groms'!$A$17:$I$37,9,FALSE))</f>
        <v>0</v>
      </c>
      <c r="L51" s="22" t="str">
        <f>IF(ISNA(VLOOKUP($C51,'Silverstar Canada Cup'!$A$17:$I$37,9,FALSE))=TRUE,"0",VLOOKUP($C51,'Silverstar Canada Cup'!$A$17:$I$37,9,FALSE))</f>
        <v>0</v>
      </c>
      <c r="M51" s="22" t="str">
        <f>IF(ISNA(VLOOKUP($C51,'Beaver Valley TT'!$A$17:$I$37,9,FALSE))=TRUE,"0",VLOOKUP($C51,'Beaver Valley TT'!$A$17:$I$37,9,FALSE))</f>
        <v>0</v>
      </c>
      <c r="N51" s="22" t="str">
        <f>IF(ISNA(VLOOKUP($C51,'Calgary Nor AM SS'!$A$17:$I$37,9,FALSE))=TRUE,"0",VLOOKUP($C51,'Calgary Nor AM SS'!$A$17:$I$37,9,FALSE))</f>
        <v>0</v>
      </c>
      <c r="O51" s="22" t="str">
        <f>IF(ISNA(VLOOKUP($C51,'Fortune Fz'!$A$17:$I$37,9,FALSE))=TRUE,"0",VLOOKUP($C51,'Fortune Fz'!$A$17:$I$37,9,FALSE))</f>
        <v>0</v>
      </c>
      <c r="P51" s="22" t="str">
        <f>IF(ISNA(VLOOKUP($C51,'GEORGIAN PEAKS Groms'!$A$17:$I$37,9,FALSE))=TRUE,"0",VLOOKUP($C51,'GEORGIAN PEAKS Groms'!$A$17:$I$37,9,FALSE))</f>
        <v>0</v>
      </c>
      <c r="Q51" s="22" t="str">
        <f>IF(ISNA(VLOOKUP($C51,'Aspen Open SS'!$A$17:$I$37,9,FALSE))=TRUE,"0",VLOOKUP($C51,'Aspen Open SS'!$A$17:$I$37,9,FALSE))</f>
        <v>0</v>
      </c>
      <c r="R51" s="22" t="str">
        <f>IF(ISNA(VLOOKUP($C51,'Aspen Open BA'!$A$17:$I$37,9,FALSE))=TRUE,"0",VLOOKUP($C51,'Aspen Open BA'!$A$17:$I$37,9,FALSE))</f>
        <v>0</v>
      </c>
    </row>
    <row r="52" spans="1:18" ht="12.75" customHeight="1">
      <c r="A52" s="81" t="s">
        <v>46</v>
      </c>
      <c r="B52" s="81" t="s">
        <v>65</v>
      </c>
      <c r="C52" s="86" t="s">
        <v>117</v>
      </c>
      <c r="D52" s="85">
        <f>IF(ISNA(VLOOKUP($C52,'RPA Caclulations'!$C$6:$K$199,3,FALSE))=TRUE,"0",VLOOKUP($C52,'RPA Caclulations'!$C$6:$K$199,3,FALSE))</f>
        <v>45</v>
      </c>
      <c r="E52" s="22" t="str">
        <f>IF(ISNA(VLOOKUP($C52,'Mt. Sima Canada Cup SS'!$A$17:$I$37,9,FALSE))=TRUE,"0",VLOOKUP($C52,'Mt. Sima Canada Cup SS'!$A$17:$I$37,9,FALSE))</f>
        <v>0</v>
      </c>
      <c r="F52" s="22" t="str">
        <f>IF(ISNA(VLOOKUP($C52,'Mt. Sima Canada Cup BA'!$A$17:$I$37,9,FALSE))=TRUE,"0",VLOOKUP($C52,'Mt. Sima Canada Cup BA'!$A$17:$I$37,9,FALSE))</f>
        <v>0</v>
      </c>
      <c r="G52" s="22" t="str">
        <f>IF(ISNA(VLOOKUP($C52,'Mt. Sima Canada Cup SS'!$A$17:$I$37,9,FALSE))=TRUE,"0",VLOOKUP($C52,'Mt. Sima Canada Cup SS'!$A$17:$I$37,9,FALSE))</f>
        <v>0</v>
      </c>
      <c r="H52" s="22" t="str">
        <f>IF(ISNA(VLOOKUP($C52,'Waterville Rev Tour NorAm Day 2'!$A$17:$I$37,9,FALSE))=TRUE,"0",VLOOKUP($C52,'Waterville Rev Tour NorAm Day 2'!$A$17:$I$37,9,FALSE))</f>
        <v>0</v>
      </c>
      <c r="I52" s="22" t="str">
        <f>IF(ISNA(VLOOKUP($C52,'MSLM TT DAY 1'!$A$17:$I$37,9,FALSE))=TRUE,"0",VLOOKUP($C52,'MSLM TT DAY 1'!$A$17:$I$37,9,FALSE))</f>
        <v>0</v>
      </c>
      <c r="J52" s="22" t="str">
        <f>IF(ISNA(VLOOKUP($C52,'MSLM TT DAY 2'!$A$17:$I$37,9,FALSE))=TRUE,"0",VLOOKUP($C52,'MSLM TT DAY 2'!$A$17:$I$37,9,FALSE))</f>
        <v>0</v>
      </c>
      <c r="K52" s="22" t="str">
        <f>IF(ISNA(VLOOKUP($C52,'Craigleith Groms'!$A$17:$I$37,9,FALSE))=TRUE,"0",VLOOKUP($C52,'Craigleith Groms'!$A$17:$I$37,9,FALSE))</f>
        <v>0</v>
      </c>
      <c r="L52" s="22" t="str">
        <f>IF(ISNA(VLOOKUP($C52,'Silverstar Canada Cup'!$A$17:$I$37,9,FALSE))=TRUE,"0",VLOOKUP($C52,'Silverstar Canada Cup'!$A$17:$I$37,9,FALSE))</f>
        <v>0</v>
      </c>
      <c r="M52" s="22">
        <f>IF(ISNA(VLOOKUP($C52,'Beaver Valley TT'!$A$17:$I$37,9,FALSE))=TRUE,"0",VLOOKUP($C52,'Beaver Valley TT'!$A$17:$I$37,9,FALSE))</f>
        <v>20</v>
      </c>
      <c r="N52" s="22" t="str">
        <f>IF(ISNA(VLOOKUP($C52,'Calgary Nor AM SS'!$A$17:$I$37,9,FALSE))=TRUE,"0",VLOOKUP($C52,'Calgary Nor AM SS'!$A$17:$I$37,9,FALSE))</f>
        <v>0</v>
      </c>
      <c r="O52" s="22" t="str">
        <f>IF(ISNA(VLOOKUP($C52,'Fortune Fz'!$A$17:$I$37,9,FALSE))=TRUE,"0",VLOOKUP($C52,'Fortune Fz'!$A$17:$I$37,9,FALSE))</f>
        <v>0</v>
      </c>
      <c r="P52" s="22" t="str">
        <f>IF(ISNA(VLOOKUP($C52,'GEORGIAN PEAKS Groms'!$A$17:$I$37,9,FALSE))=TRUE,"0",VLOOKUP($C52,'GEORGIAN PEAKS Groms'!$A$17:$I$37,9,FALSE))</f>
        <v>0</v>
      </c>
      <c r="Q52" s="22" t="str">
        <f>IF(ISNA(VLOOKUP($C52,'Aspen Open SS'!$A$17:$I$37,9,FALSE))=TRUE,"0",VLOOKUP($C52,'Aspen Open SS'!$A$17:$I$37,9,FALSE))</f>
        <v>0</v>
      </c>
      <c r="R52" s="22" t="str">
        <f>IF(ISNA(VLOOKUP($C52,'Aspen Open BA'!$A$17:$I$37,9,FALSE))=TRUE,"0",VLOOKUP($C52,'Aspen Open BA'!$A$17:$I$37,9,FALSE))</f>
        <v>0</v>
      </c>
    </row>
    <row r="53" spans="1:18" ht="12.75" customHeight="1">
      <c r="A53" s="81" t="s">
        <v>46</v>
      </c>
      <c r="B53" s="81" t="s">
        <v>65</v>
      </c>
      <c r="C53" s="86" t="s">
        <v>130</v>
      </c>
      <c r="D53" s="85">
        <f>IF(ISNA(VLOOKUP($C53,'RPA Caclulations'!$C$6:$K$199,3,FALSE))=TRUE,"0",VLOOKUP($C53,'RPA Caclulations'!$C$6:$K$199,3,FALSE))</f>
        <v>46</v>
      </c>
      <c r="E53" s="22" t="str">
        <f>IF(ISNA(VLOOKUP($C53,'Mt. Sima Canada Cup SS'!$A$17:$I$37,9,FALSE))=TRUE,"0",VLOOKUP($C53,'Mt. Sima Canada Cup SS'!$A$17:$I$37,9,FALSE))</f>
        <v>0</v>
      </c>
      <c r="F53" s="22" t="str">
        <f>IF(ISNA(VLOOKUP($C53,'Mt. Sima Canada Cup BA'!$A$17:$I$37,9,FALSE))=TRUE,"0",VLOOKUP($C53,'Mt. Sima Canada Cup BA'!$A$17:$I$37,9,FALSE))</f>
        <v>0</v>
      </c>
      <c r="G53" s="22" t="str">
        <f>IF(ISNA(VLOOKUP($C53,'Mt. Sima Canada Cup SS'!$A$17:$I$37,9,FALSE))=TRUE,"0",VLOOKUP($C53,'Mt. Sima Canada Cup SS'!$A$17:$I$37,9,FALSE))</f>
        <v>0</v>
      </c>
      <c r="H53" s="22" t="str">
        <f>IF(ISNA(VLOOKUP($C53,'Waterville Rev Tour NorAm Day 2'!$A$17:$I$37,9,FALSE))=TRUE,"0",VLOOKUP($C53,'Waterville Rev Tour NorAm Day 2'!$A$17:$I$37,9,FALSE))</f>
        <v>0</v>
      </c>
      <c r="I53" s="22" t="str">
        <f>IF(ISNA(VLOOKUP($C53,'MSLM TT DAY 1'!$A$17:$I$37,9,FALSE))=TRUE,"0",VLOOKUP($C53,'MSLM TT DAY 1'!$A$17:$I$37,9,FALSE))</f>
        <v>0</v>
      </c>
      <c r="J53" s="22" t="str">
        <f>IF(ISNA(VLOOKUP($C53,'MSLM TT DAY 2'!$A$17:$I$37,9,FALSE))=TRUE,"0",VLOOKUP($C53,'MSLM TT DAY 2'!$A$17:$I$37,9,FALSE))</f>
        <v>0</v>
      </c>
      <c r="K53" s="22" t="str">
        <f>IF(ISNA(VLOOKUP($C53,'Craigleith Groms'!$A$17:$I$37,9,FALSE))=TRUE,"0",VLOOKUP($C53,'Craigleith Groms'!$A$17:$I$37,9,FALSE))</f>
        <v>0</v>
      </c>
      <c r="L53" s="22">
        <f>IF(ISNA(VLOOKUP($C53,'Silverstar Canada Cup'!$A$17:$I$37,9,FALSE))=TRUE,"0",VLOOKUP($C53,'Silverstar Canada Cup'!$A$17:$I$37,9,FALSE))</f>
        <v>33</v>
      </c>
      <c r="M53" s="22" t="str">
        <f>IF(ISNA(VLOOKUP($C53,'Beaver Valley TT'!$A$17:$I$37,9,FALSE))=TRUE,"0",VLOOKUP($C53,'Beaver Valley TT'!$A$17:$I$37,9,FALSE))</f>
        <v>0</v>
      </c>
      <c r="N53" s="22">
        <f>IF(ISNA(VLOOKUP($C53,'Calgary Nor AM SS'!$A$17:$I$37,9,FALSE))=TRUE,"0",VLOOKUP($C53,'Calgary Nor AM SS'!$A$17:$I$37,9,FALSE))</f>
        <v>67</v>
      </c>
      <c r="O53" s="22" t="str">
        <f>IF(ISNA(VLOOKUP($C53,'Fortune Fz'!$A$17:$I$37,9,FALSE))=TRUE,"0",VLOOKUP($C53,'Fortune Fz'!$A$17:$I$37,9,FALSE))</f>
        <v>0</v>
      </c>
      <c r="P53" s="22" t="str">
        <f>IF(ISNA(VLOOKUP($C53,'GEORGIAN PEAKS Groms'!$A$17:$I$37,9,FALSE))=TRUE,"0",VLOOKUP($C53,'GEORGIAN PEAKS Groms'!$A$17:$I$37,9,FALSE))</f>
        <v>0</v>
      </c>
      <c r="Q53" s="22" t="str">
        <f>IF(ISNA(VLOOKUP($C53,'Aspen Open SS'!$A$17:$I$37,9,FALSE))=TRUE,"0",VLOOKUP($C53,'Aspen Open SS'!$A$17:$I$37,9,FALSE))</f>
        <v>0</v>
      </c>
      <c r="R53" s="22" t="str">
        <f>IF(ISNA(VLOOKUP($C53,'Aspen Open BA'!$A$17:$I$37,9,FALSE))=TRUE,"0",VLOOKUP($C53,'Aspen Open BA'!$A$17:$I$37,9,FALSE))</f>
        <v>0</v>
      </c>
    </row>
    <row r="54" spans="1:18" ht="12.75" customHeight="1">
      <c r="A54" s="81" t="s">
        <v>80</v>
      </c>
      <c r="B54" s="81" t="s">
        <v>45</v>
      </c>
      <c r="C54" s="86" t="s">
        <v>95</v>
      </c>
      <c r="D54" s="85">
        <f>IF(ISNA(VLOOKUP($C54,'RPA Caclulations'!$C$6:$K$199,3,FALSE))=TRUE,"0",VLOOKUP($C54,'RPA Caclulations'!$C$6:$K$199,3,FALSE))</f>
        <v>47</v>
      </c>
      <c r="E54" s="22" t="str">
        <f>IF(ISNA(VLOOKUP($C54,'Mt. Sima Canada Cup SS'!$A$17:$I$37,9,FALSE))=TRUE,"0",VLOOKUP($C54,'Mt. Sima Canada Cup SS'!$A$17:$I$37,9,FALSE))</f>
        <v>0</v>
      </c>
      <c r="F54" s="22" t="str">
        <f>IF(ISNA(VLOOKUP($C54,'Mt. Sima Canada Cup BA'!$A$17:$I$37,9,FALSE))=TRUE,"0",VLOOKUP($C54,'Mt. Sima Canada Cup BA'!$A$17:$I$37,9,FALSE))</f>
        <v>0</v>
      </c>
      <c r="G54" s="22" t="str">
        <f>IF(ISNA(VLOOKUP($C54,'Mt. Sima Canada Cup SS'!$A$17:$I$37,9,FALSE))=TRUE,"0",VLOOKUP($C54,'Mt. Sima Canada Cup SS'!$A$17:$I$37,9,FALSE))</f>
        <v>0</v>
      </c>
      <c r="H54" s="22" t="str">
        <f>IF(ISNA(VLOOKUP($C54,'Waterville Rev Tour NorAm Day 2'!$A$17:$I$37,9,FALSE))=TRUE,"0",VLOOKUP($C54,'Waterville Rev Tour NorAm Day 2'!$A$17:$I$37,9,FALSE))</f>
        <v>0</v>
      </c>
      <c r="I54" s="22" t="str">
        <f>IF(ISNA(VLOOKUP($C54,'MSLM TT DAY 1'!$A$17:$I$37,9,FALSE))=TRUE,"0",VLOOKUP($C54,'MSLM TT DAY 1'!$A$17:$I$37,9,FALSE))</f>
        <v>0</v>
      </c>
      <c r="J54" s="22" t="str">
        <f>IF(ISNA(VLOOKUP($C54,'MSLM TT DAY 2'!$A$17:$I$37,9,FALSE))=TRUE,"0",VLOOKUP($C54,'MSLM TT DAY 2'!$A$17:$I$37,9,FALSE))</f>
        <v>0</v>
      </c>
      <c r="K54" s="22" t="str">
        <f>IF(ISNA(VLOOKUP($C54,'Craigleith Groms'!$A$17:$I$37,9,FALSE))=TRUE,"0",VLOOKUP($C54,'Craigleith Groms'!$A$17:$I$37,9,FALSE))</f>
        <v>0</v>
      </c>
      <c r="L54" s="22" t="str">
        <f>IF(ISNA(VLOOKUP($C54,'Silverstar Canada Cup'!$A$17:$I$37,9,FALSE))=TRUE,"0",VLOOKUP($C54,'Silverstar Canada Cup'!$A$17:$I$37,9,FALSE))</f>
        <v>0</v>
      </c>
      <c r="M54" s="22" t="str">
        <f>IF(ISNA(VLOOKUP($C54,'Beaver Valley TT'!$A$17:$I$37,9,FALSE))=TRUE,"0",VLOOKUP($C54,'Beaver Valley TT'!$A$17:$I$37,9,FALSE))</f>
        <v>0</v>
      </c>
      <c r="N54" s="22" t="str">
        <f>IF(ISNA(VLOOKUP($C54,'Calgary Nor AM SS'!$A$17:$I$37,9,FALSE))=TRUE,"0",VLOOKUP($C54,'Calgary Nor AM SS'!$A$17:$I$37,9,FALSE))</f>
        <v>0</v>
      </c>
      <c r="O54" s="22" t="str">
        <f>IF(ISNA(VLOOKUP($C54,'Fortune Fz'!$A$17:$I$37,9,FALSE))=TRUE,"0",VLOOKUP($C54,'Fortune Fz'!$A$17:$I$37,9,FALSE))</f>
        <v>0</v>
      </c>
      <c r="P54" s="22" t="str">
        <f>IF(ISNA(VLOOKUP($C54,'GEORGIAN PEAKS Groms'!$A$17:$I$37,9,FALSE))=TRUE,"0",VLOOKUP($C54,'GEORGIAN PEAKS Groms'!$A$17:$I$37,9,FALSE))</f>
        <v>0</v>
      </c>
      <c r="Q54" s="22" t="str">
        <f>IF(ISNA(VLOOKUP($C54,'Aspen Open SS'!$A$17:$I$37,9,FALSE))=TRUE,"0",VLOOKUP($C54,'Aspen Open SS'!$A$17:$I$37,9,FALSE))</f>
        <v>0</v>
      </c>
      <c r="R54" s="22" t="str">
        <f>IF(ISNA(VLOOKUP($C54,'Aspen Open BA'!$A$17:$I$37,9,FALSE))=TRUE,"0",VLOOKUP($C54,'Aspen Open BA'!$A$17:$I$37,9,FALSE))</f>
        <v>0</v>
      </c>
    </row>
    <row r="55" spans="1:18" ht="12.75" customHeight="1">
      <c r="A55" s="81" t="s">
        <v>46</v>
      </c>
      <c r="B55" s="81" t="s">
        <v>97</v>
      </c>
      <c r="C55" s="86" t="s">
        <v>96</v>
      </c>
      <c r="D55" s="85">
        <f>IF(ISNA(VLOOKUP($C55,'RPA Caclulations'!$C$6:$K$199,3,FALSE))=TRUE,"0",VLOOKUP($C55,'RPA Caclulations'!$C$6:$K$199,3,FALSE))</f>
        <v>48</v>
      </c>
      <c r="E55" s="22" t="str">
        <f>IF(ISNA(VLOOKUP($C55,'Mt. Sima Canada Cup SS'!$A$17:$I$37,9,FALSE))=TRUE,"0",VLOOKUP($C55,'Mt. Sima Canada Cup SS'!$A$17:$I$37,9,FALSE))</f>
        <v>0</v>
      </c>
      <c r="F55" s="22" t="str">
        <f>IF(ISNA(VLOOKUP($C55,'Mt. Sima Canada Cup BA'!$A$17:$I$37,9,FALSE))=TRUE,"0",VLOOKUP($C55,'Mt. Sima Canada Cup BA'!$A$17:$I$37,9,FALSE))</f>
        <v>0</v>
      </c>
      <c r="G55" s="22" t="str">
        <f>IF(ISNA(VLOOKUP($C55,'Mt. Sima Canada Cup SS'!$A$17:$I$37,9,FALSE))=TRUE,"0",VLOOKUP($C55,'Mt. Sima Canada Cup SS'!$A$17:$I$37,9,FALSE))</f>
        <v>0</v>
      </c>
      <c r="H55" s="22" t="str">
        <f>IF(ISNA(VLOOKUP($C55,'Waterville Rev Tour NorAm Day 2'!$A$17:$I$37,9,FALSE))=TRUE,"0",VLOOKUP($C55,'Waterville Rev Tour NorAm Day 2'!$A$17:$I$37,9,FALSE))</f>
        <v>0</v>
      </c>
      <c r="I55" s="22" t="str">
        <f>IF(ISNA(VLOOKUP($C55,'MSLM TT DAY 1'!$A$17:$I$37,9,FALSE))=TRUE,"0",VLOOKUP($C55,'MSLM TT DAY 1'!$A$17:$I$37,9,FALSE))</f>
        <v>0</v>
      </c>
      <c r="J55" s="22" t="str">
        <f>IF(ISNA(VLOOKUP($C55,'MSLM TT DAY 2'!$A$17:$I$37,9,FALSE))=TRUE,"0",VLOOKUP($C55,'MSLM TT DAY 2'!$A$17:$I$37,9,FALSE))</f>
        <v>0</v>
      </c>
      <c r="K55" s="22" t="str">
        <f>IF(ISNA(VLOOKUP($C55,'Craigleith Groms'!$A$17:$I$37,9,FALSE))=TRUE,"0",VLOOKUP($C55,'Craigleith Groms'!$A$17:$I$37,9,FALSE))</f>
        <v>0</v>
      </c>
      <c r="L55" s="22" t="str">
        <f>IF(ISNA(VLOOKUP($C55,'Silverstar Canada Cup'!$A$17:$I$37,9,FALSE))=TRUE,"0",VLOOKUP($C55,'Silverstar Canada Cup'!$A$17:$I$37,9,FALSE))</f>
        <v>0</v>
      </c>
      <c r="M55" s="22" t="str">
        <f>IF(ISNA(VLOOKUP($C55,'Beaver Valley TT'!$A$17:$I$37,9,FALSE))=TRUE,"0",VLOOKUP($C55,'Beaver Valley TT'!$A$17:$I$37,9,FALSE))</f>
        <v>0</v>
      </c>
      <c r="N55" s="22" t="str">
        <f>IF(ISNA(VLOOKUP($C55,'Calgary Nor AM SS'!$A$17:$I$37,9,FALSE))=TRUE,"0",VLOOKUP($C55,'Calgary Nor AM SS'!$A$17:$I$37,9,FALSE))</f>
        <v>0</v>
      </c>
      <c r="O55" s="22" t="str">
        <f>IF(ISNA(VLOOKUP($C55,'Fortune Fz'!$A$17:$I$37,9,FALSE))=TRUE,"0",VLOOKUP($C55,'Fortune Fz'!$A$17:$I$37,9,FALSE))</f>
        <v>0</v>
      </c>
      <c r="P55" s="22" t="str">
        <f>IF(ISNA(VLOOKUP($C55,'GEORGIAN PEAKS Groms'!$A$17:$I$37,9,FALSE))=TRUE,"0",VLOOKUP($C55,'GEORGIAN PEAKS Groms'!$A$17:$I$37,9,FALSE))</f>
        <v>0</v>
      </c>
      <c r="Q55" s="22" t="str">
        <f>IF(ISNA(VLOOKUP($C55,'Aspen Open SS'!$A$17:$I$37,9,FALSE))=TRUE,"0",VLOOKUP($C55,'Aspen Open SS'!$A$17:$I$37,9,FALSE))</f>
        <v>0</v>
      </c>
      <c r="R55" s="22" t="str">
        <f>IF(ISNA(VLOOKUP($C55,'Aspen Open BA'!$A$17:$I$37,9,FALSE))=TRUE,"0",VLOOKUP($C55,'Aspen Open BA'!$A$17:$I$37,9,FALSE))</f>
        <v>0</v>
      </c>
    </row>
    <row r="56" spans="1:18" ht="11">
      <c r="A56" s="81" t="s">
        <v>94</v>
      </c>
      <c r="B56" s="81" t="s">
        <v>75</v>
      </c>
      <c r="C56" s="86" t="s">
        <v>113</v>
      </c>
      <c r="D56" s="85">
        <f>IF(ISNA(VLOOKUP($C56,'RPA Caclulations'!$C$6:$K$199,3,FALSE))=TRUE,"0",VLOOKUP($C56,'RPA Caclulations'!$C$6:$K$199,3,FALSE))</f>
        <v>49</v>
      </c>
      <c r="E56" s="22" t="str">
        <f>IF(ISNA(VLOOKUP($C56,'Mt. Sima Canada Cup SS'!$A$17:$I$37,9,FALSE))=TRUE,"0",VLOOKUP($C56,'Mt. Sima Canada Cup SS'!$A$17:$I$37,9,FALSE))</f>
        <v>0</v>
      </c>
      <c r="F56" s="22" t="str">
        <f>IF(ISNA(VLOOKUP($C56,'Mt. Sima Canada Cup BA'!$A$17:$I$37,9,FALSE))=TRUE,"0",VLOOKUP($C56,'Mt. Sima Canada Cup BA'!$A$17:$I$37,9,FALSE))</f>
        <v>0</v>
      </c>
      <c r="G56" s="22" t="str">
        <f>IF(ISNA(VLOOKUP($C56,'Mt. Sima Canada Cup SS'!$A$17:$I$37,9,FALSE))=TRUE,"0",VLOOKUP($C56,'Mt. Sima Canada Cup SS'!$A$17:$I$37,9,FALSE))</f>
        <v>0</v>
      </c>
      <c r="H56" s="22" t="str">
        <f>IF(ISNA(VLOOKUP($C56,'Waterville Rev Tour NorAm Day 2'!$A$17:$I$37,9,FALSE))=TRUE,"0",VLOOKUP($C56,'Waterville Rev Tour NorAm Day 2'!$A$17:$I$37,9,FALSE))</f>
        <v>0</v>
      </c>
      <c r="I56" s="22" t="str">
        <f>IF(ISNA(VLOOKUP($C56,'MSLM TT DAY 1'!$A$17:$I$37,9,FALSE))=TRUE,"0",VLOOKUP($C56,'MSLM TT DAY 1'!$A$17:$I$37,9,FALSE))</f>
        <v>0</v>
      </c>
      <c r="J56" s="22" t="str">
        <f>IF(ISNA(VLOOKUP($C56,'MSLM TT DAY 2'!$A$17:$I$37,9,FALSE))=TRUE,"0",VLOOKUP($C56,'MSLM TT DAY 2'!$A$17:$I$37,9,FALSE))</f>
        <v>0</v>
      </c>
      <c r="K56" s="22" t="str">
        <f>IF(ISNA(VLOOKUP($C56,'Craigleith Groms'!$A$17:$I$37,9,FALSE))=TRUE,"0",VLOOKUP($C56,'Craigleith Groms'!$A$17:$I$37,9,FALSE))</f>
        <v>0</v>
      </c>
      <c r="L56" s="22" t="str">
        <f>IF(ISNA(VLOOKUP($C56,'Silverstar Canada Cup'!$A$17:$I$37,9,FALSE))=TRUE,"0",VLOOKUP($C56,'Silverstar Canada Cup'!$A$17:$I$37,9,FALSE))</f>
        <v>0</v>
      </c>
      <c r="M56" s="22" t="str">
        <f>IF(ISNA(VLOOKUP($C56,'Beaver Valley TT'!$A$17:$I$37,9,FALSE))=TRUE,"0",VLOOKUP($C56,'Beaver Valley TT'!$A$17:$I$37,9,FALSE))</f>
        <v>0</v>
      </c>
      <c r="N56" s="22" t="str">
        <f>IF(ISNA(VLOOKUP($C56,'Calgary Nor AM SS'!$A$17:$I$37,9,FALSE))=TRUE,"0",VLOOKUP($C56,'Calgary Nor AM SS'!$A$17:$I$37,9,FALSE))</f>
        <v>0</v>
      </c>
      <c r="O56" s="22" t="str">
        <f>IF(ISNA(VLOOKUP($C56,'Fortune Fz'!$A$17:$I$37,9,FALSE))=TRUE,"0",VLOOKUP($C56,'Fortune Fz'!$A$17:$I$37,9,FALSE))</f>
        <v>0</v>
      </c>
      <c r="P56" s="22" t="str">
        <f>IF(ISNA(VLOOKUP($C56,'GEORGIAN PEAKS Groms'!$A$17:$I$37,9,FALSE))=TRUE,"0",VLOOKUP($C56,'GEORGIAN PEAKS Groms'!$A$17:$I$37,9,FALSE))</f>
        <v>0</v>
      </c>
      <c r="Q56" s="22" t="str">
        <f>IF(ISNA(VLOOKUP($C56,'Aspen Open SS'!$A$17:$I$37,9,FALSE))=TRUE,"0",VLOOKUP($C56,'Aspen Open SS'!$A$17:$I$37,9,FALSE))</f>
        <v>0</v>
      </c>
      <c r="R56" s="22" t="str">
        <f>IF(ISNA(VLOOKUP($C56,'Aspen Open BA'!$A$17:$I$37,9,FALSE))=TRUE,"0",VLOOKUP($C56,'Aspen Open BA'!$A$17:$I$37,9,FALSE))</f>
        <v>0</v>
      </c>
    </row>
    <row r="57" spans="1:18" ht="11">
      <c r="A57" s="81" t="s">
        <v>46</v>
      </c>
      <c r="B57" s="81" t="s">
        <v>74</v>
      </c>
      <c r="C57" s="86" t="s">
        <v>87</v>
      </c>
      <c r="D57" s="85">
        <f>IF(ISNA(VLOOKUP($C57,'RPA Caclulations'!$C$6:$K$199,3,FALSE))=TRUE,"0",VLOOKUP($C57,'RPA Caclulations'!$C$6:$K$199,3,FALSE))</f>
        <v>50</v>
      </c>
      <c r="E57" s="22" t="str">
        <f>IF(ISNA(VLOOKUP($C57,'Mt. Sima Canada Cup SS'!$A$17:$I$37,9,FALSE))=TRUE,"0",VLOOKUP($C57,'Mt. Sima Canada Cup SS'!$A$17:$I$37,9,FALSE))</f>
        <v>0</v>
      </c>
      <c r="F57" s="22" t="str">
        <f>IF(ISNA(VLOOKUP($C57,'Mt. Sima Canada Cup BA'!$A$17:$I$37,9,FALSE))=TRUE,"0",VLOOKUP($C57,'Mt. Sima Canada Cup BA'!$A$17:$I$37,9,FALSE))</f>
        <v>0</v>
      </c>
      <c r="G57" s="22" t="str">
        <f>IF(ISNA(VLOOKUP($C57,'Mt. Sima Canada Cup SS'!$A$17:$I$37,9,FALSE))=TRUE,"0",VLOOKUP($C57,'Mt. Sima Canada Cup SS'!$A$17:$I$37,9,FALSE))</f>
        <v>0</v>
      </c>
      <c r="H57" s="22" t="str">
        <f>IF(ISNA(VLOOKUP($C57,'Waterville Rev Tour NorAm Day 2'!$A$17:$I$37,9,FALSE))=TRUE,"0",VLOOKUP($C57,'Waterville Rev Tour NorAm Day 2'!$A$17:$I$37,9,FALSE))</f>
        <v>0</v>
      </c>
      <c r="I57" s="22">
        <f>IF(ISNA(VLOOKUP($C57,'MSLM TT DAY 1'!$A$17:$I$37,9,FALSE))=TRUE,"0",VLOOKUP($C57,'MSLM TT DAY 1'!$A$17:$I$37,9,FALSE))</f>
        <v>20</v>
      </c>
      <c r="J57" s="22" t="str">
        <f>IF(ISNA(VLOOKUP($C57,'MSLM TT DAY 2'!$A$17:$I$37,9,FALSE))=TRUE,"0",VLOOKUP($C57,'MSLM TT DAY 2'!$A$17:$I$37,9,FALSE))</f>
        <v>0</v>
      </c>
      <c r="K57" s="22" t="str">
        <f>IF(ISNA(VLOOKUP($C57,'Craigleith Groms'!$A$17:$I$37,9,FALSE))=TRUE,"0",VLOOKUP($C57,'Craigleith Groms'!$A$17:$I$37,9,FALSE))</f>
        <v>0</v>
      </c>
      <c r="L57" s="22" t="str">
        <f>IF(ISNA(VLOOKUP($C57,'Silverstar Canada Cup'!$A$17:$I$37,9,FALSE))=TRUE,"0",VLOOKUP($C57,'Silverstar Canada Cup'!$A$17:$I$37,9,FALSE))</f>
        <v>0</v>
      </c>
      <c r="M57" s="22" t="str">
        <f>IF(ISNA(VLOOKUP($C57,'Beaver Valley TT'!$A$17:$I$37,9,FALSE))=TRUE,"0",VLOOKUP($C57,'Beaver Valley TT'!$A$17:$I$37,9,FALSE))</f>
        <v>0</v>
      </c>
      <c r="N57" s="22" t="str">
        <f>IF(ISNA(VLOOKUP($C57,'Calgary Nor AM SS'!$A$17:$I$37,9,FALSE))=TRUE,"0",VLOOKUP($C57,'Calgary Nor AM SS'!$A$17:$I$37,9,FALSE))</f>
        <v>0</v>
      </c>
      <c r="O57" s="22" t="str">
        <f>IF(ISNA(VLOOKUP($C57,'Fortune Fz'!$A$17:$I$37,9,FALSE))=TRUE,"0",VLOOKUP($C57,'Fortune Fz'!$A$17:$I$37,9,FALSE))</f>
        <v>0</v>
      </c>
      <c r="P57" s="22" t="str">
        <f>IF(ISNA(VLOOKUP($C57,'GEORGIAN PEAKS Groms'!$A$17:$I$37,9,FALSE))=TRUE,"0",VLOOKUP($C57,'GEORGIAN PEAKS Groms'!$A$17:$I$37,9,FALSE))</f>
        <v>0</v>
      </c>
      <c r="Q57" s="22" t="str">
        <f>IF(ISNA(VLOOKUP($C57,'Aspen Open SS'!$A$17:$I$37,9,FALSE))=TRUE,"0",VLOOKUP($C57,'Aspen Open SS'!$A$17:$I$37,9,FALSE))</f>
        <v>0</v>
      </c>
      <c r="R57" s="22" t="str">
        <f>IF(ISNA(VLOOKUP($C57,'Aspen Open BA'!$A$17:$I$37,9,FALSE))=TRUE,"0",VLOOKUP($C57,'Aspen Open BA'!$A$17:$I$37,9,FALSE))</f>
        <v>0</v>
      </c>
    </row>
    <row r="58" spans="1:18" ht="11">
      <c r="A58" s="81" t="s">
        <v>46</v>
      </c>
      <c r="B58" s="81" t="s">
        <v>65</v>
      </c>
      <c r="C58" s="86" t="s">
        <v>108</v>
      </c>
      <c r="D58" s="85">
        <f>IF(ISNA(VLOOKUP($C58,'RPA Caclulations'!$C$6:$K$199,3,FALSE))=TRUE,"0",VLOOKUP($C58,'RPA Caclulations'!$C$6:$K$199,3,FALSE))</f>
        <v>51</v>
      </c>
      <c r="E58" s="22" t="str">
        <f>IF(ISNA(VLOOKUP($C58,'Mt. Sima Canada Cup SS'!$A$17:$I$37,9,FALSE))=TRUE,"0",VLOOKUP($C58,'Mt. Sima Canada Cup SS'!$A$17:$I$37,9,FALSE))</f>
        <v>0</v>
      </c>
      <c r="F58" s="22" t="str">
        <f>IF(ISNA(VLOOKUP($C58,'Mt. Sima Canada Cup BA'!$A$17:$I$37,9,FALSE))=TRUE,"0",VLOOKUP($C58,'Mt. Sima Canada Cup BA'!$A$17:$I$37,9,FALSE))</f>
        <v>0</v>
      </c>
      <c r="G58" s="22" t="str">
        <f>IF(ISNA(VLOOKUP($C58,'Mt. Sima Canada Cup SS'!$A$17:$I$37,9,FALSE))=TRUE,"0",VLOOKUP($C58,'Mt. Sima Canada Cup SS'!$A$17:$I$37,9,FALSE))</f>
        <v>0</v>
      </c>
      <c r="H58" s="22" t="str">
        <f>IF(ISNA(VLOOKUP($C58,'Waterville Rev Tour NorAm Day 2'!$A$17:$I$37,9,FALSE))=TRUE,"0",VLOOKUP($C58,'Waterville Rev Tour NorAm Day 2'!$A$17:$I$37,9,FALSE))</f>
        <v>0</v>
      </c>
      <c r="I58" s="22" t="str">
        <f>IF(ISNA(VLOOKUP($C58,'MSLM TT DAY 1'!$A$17:$I$37,9,FALSE))=TRUE,"0",VLOOKUP($C58,'MSLM TT DAY 1'!$A$17:$I$37,9,FALSE))</f>
        <v>0</v>
      </c>
      <c r="J58" s="22" t="str">
        <f>IF(ISNA(VLOOKUP($C58,'MSLM TT DAY 2'!$A$17:$I$37,9,FALSE))=TRUE,"0",VLOOKUP($C58,'MSLM TT DAY 2'!$A$17:$I$37,9,FALSE))</f>
        <v>0</v>
      </c>
      <c r="K58" s="22" t="str">
        <f>IF(ISNA(VLOOKUP($C58,'Craigleith Groms'!$A$17:$I$37,9,FALSE))=TRUE,"0",VLOOKUP($C58,'Craigleith Groms'!$A$17:$I$37,9,FALSE))</f>
        <v>0</v>
      </c>
      <c r="L58" s="22" t="str">
        <f>IF(ISNA(VLOOKUP($C58,'Silverstar Canada Cup'!$A$17:$I$37,9,FALSE))=TRUE,"0",VLOOKUP($C58,'Silverstar Canada Cup'!$A$17:$I$37,9,FALSE))</f>
        <v>0</v>
      </c>
      <c r="M58" s="22" t="str">
        <f>IF(ISNA(VLOOKUP($C58,'Beaver Valley TT'!$A$17:$I$37,9,FALSE))=TRUE,"0",VLOOKUP($C58,'Beaver Valley TT'!$A$17:$I$37,9,FALSE))</f>
        <v>0</v>
      </c>
      <c r="N58" s="22" t="str">
        <f>IF(ISNA(VLOOKUP($C58,'Calgary Nor AM SS'!$A$17:$I$37,9,FALSE))=TRUE,"0",VLOOKUP($C58,'Calgary Nor AM SS'!$A$17:$I$37,9,FALSE))</f>
        <v>0</v>
      </c>
      <c r="O58" s="22" t="str">
        <f>IF(ISNA(VLOOKUP($C58,'Fortune Fz'!$A$17:$I$37,9,FALSE))=TRUE,"0",VLOOKUP($C58,'Fortune Fz'!$A$17:$I$37,9,FALSE))</f>
        <v>0</v>
      </c>
      <c r="P58" s="22" t="str">
        <f>IF(ISNA(VLOOKUP($C58,'GEORGIAN PEAKS Groms'!$A$17:$I$37,9,FALSE))=TRUE,"0",VLOOKUP($C58,'GEORGIAN PEAKS Groms'!$A$17:$I$37,9,FALSE))</f>
        <v>0</v>
      </c>
      <c r="Q58" s="22" t="str">
        <f>IF(ISNA(VLOOKUP($C58,'Aspen Open SS'!$A$17:$I$37,9,FALSE))=TRUE,"0",VLOOKUP($C58,'Aspen Open SS'!$A$17:$I$37,9,FALSE))</f>
        <v>0</v>
      </c>
      <c r="R58" s="22" t="str">
        <f>IF(ISNA(VLOOKUP($C58,'Aspen Open BA'!$A$17:$I$37,9,FALSE))=TRUE,"0",VLOOKUP($C58,'Aspen Open BA'!$A$17:$I$37,9,FALSE))</f>
        <v>0</v>
      </c>
    </row>
    <row r="59" spans="1:18" ht="11">
      <c r="A59" s="81" t="s">
        <v>94</v>
      </c>
      <c r="B59" s="81" t="s">
        <v>65</v>
      </c>
      <c r="C59" s="86" t="s">
        <v>118</v>
      </c>
      <c r="D59" s="85">
        <f>IF(ISNA(VLOOKUP($C59,'RPA Caclulations'!$C$6:$K$199,3,FALSE))=TRUE,"0",VLOOKUP($C59,'RPA Caclulations'!$C$6:$K$199,3,FALSE))</f>
        <v>52</v>
      </c>
      <c r="E59" s="22" t="str">
        <f>IF(ISNA(VLOOKUP($C59,'Mt. Sima Canada Cup SS'!$A$17:$I$37,9,FALSE))=TRUE,"0",VLOOKUP($C59,'Mt. Sima Canada Cup SS'!$A$17:$I$37,9,FALSE))</f>
        <v>0</v>
      </c>
      <c r="F59" s="22" t="str">
        <f>IF(ISNA(VLOOKUP($C59,'Mt. Sima Canada Cup BA'!$A$17:$I$37,9,FALSE))=TRUE,"0",VLOOKUP($C59,'Mt. Sima Canada Cup BA'!$A$17:$I$37,9,FALSE))</f>
        <v>0</v>
      </c>
      <c r="G59" s="22" t="str">
        <f>IF(ISNA(VLOOKUP($C59,'Mt. Sima Canada Cup SS'!$A$17:$I$37,9,FALSE))=TRUE,"0",VLOOKUP($C59,'Mt. Sima Canada Cup SS'!$A$17:$I$37,9,FALSE))</f>
        <v>0</v>
      </c>
      <c r="H59" s="22" t="str">
        <f>IF(ISNA(VLOOKUP($C59,'Waterville Rev Tour NorAm Day 2'!$A$17:$I$37,9,FALSE))=TRUE,"0",VLOOKUP($C59,'Waterville Rev Tour NorAm Day 2'!$A$17:$I$37,9,FALSE))</f>
        <v>0</v>
      </c>
      <c r="I59" s="22" t="str">
        <f>IF(ISNA(VLOOKUP($C59,'MSLM TT DAY 1'!$A$17:$I$37,9,FALSE))=TRUE,"0",VLOOKUP($C59,'MSLM TT DAY 1'!$A$17:$I$37,9,FALSE))</f>
        <v>0</v>
      </c>
      <c r="J59" s="22" t="str">
        <f>IF(ISNA(VLOOKUP($C59,'MSLM TT DAY 2'!$A$17:$I$37,9,FALSE))=TRUE,"0",VLOOKUP($C59,'MSLM TT DAY 2'!$A$17:$I$37,9,FALSE))</f>
        <v>0</v>
      </c>
      <c r="K59" s="22" t="str">
        <f>IF(ISNA(VLOOKUP($C59,'Craigleith Groms'!$A$17:$I$37,9,FALSE))=TRUE,"0",VLOOKUP($C59,'Craigleith Groms'!$A$17:$I$37,9,FALSE))</f>
        <v>0</v>
      </c>
      <c r="L59" s="22" t="str">
        <f>IF(ISNA(VLOOKUP($C59,'Silverstar Canada Cup'!$A$17:$I$37,9,FALSE))=TRUE,"0",VLOOKUP($C59,'Silverstar Canada Cup'!$A$17:$I$37,9,FALSE))</f>
        <v>0</v>
      </c>
      <c r="M59" s="22" t="str">
        <f>IF(ISNA(VLOOKUP($C59,'Beaver Valley TT'!$A$17:$I$37,9,FALSE))=TRUE,"0",VLOOKUP($C59,'Beaver Valley TT'!$A$17:$I$37,9,FALSE))</f>
        <v>0</v>
      </c>
      <c r="N59" s="22" t="str">
        <f>IF(ISNA(VLOOKUP($C59,'Calgary Nor AM SS'!$A$17:$I$37,9,FALSE))=TRUE,"0",VLOOKUP($C59,'Calgary Nor AM SS'!$A$17:$I$37,9,FALSE))</f>
        <v>0</v>
      </c>
      <c r="O59" s="22" t="str">
        <f>IF(ISNA(VLOOKUP($C59,'Fortune Fz'!$A$17:$I$37,9,FALSE))=TRUE,"0",VLOOKUP($C59,'Fortune Fz'!$A$17:$I$37,9,FALSE))</f>
        <v>0</v>
      </c>
      <c r="P59" s="22" t="str">
        <f>IF(ISNA(VLOOKUP($C59,'GEORGIAN PEAKS Groms'!$A$17:$I$37,9,FALSE))=TRUE,"0",VLOOKUP($C59,'GEORGIAN PEAKS Groms'!$A$17:$I$37,9,FALSE))</f>
        <v>0</v>
      </c>
      <c r="Q59" s="22" t="str">
        <f>IF(ISNA(VLOOKUP($C59,'Aspen Open SS'!$A$17:$I$37,9,FALSE))=TRUE,"0",VLOOKUP($C59,'Aspen Open SS'!$A$17:$I$37,9,FALSE))</f>
        <v>0</v>
      </c>
      <c r="R59" s="22" t="str">
        <f>IF(ISNA(VLOOKUP($C59,'Aspen Open BA'!$A$17:$I$37,9,FALSE))=TRUE,"0",VLOOKUP($C59,'Aspen Open BA'!$A$17:$I$37,9,FALSE))</f>
        <v>0</v>
      </c>
    </row>
    <row r="60" spans="1:18" ht="11">
      <c r="A60" s="81" t="s">
        <v>46</v>
      </c>
      <c r="B60" s="81" t="s">
        <v>65</v>
      </c>
      <c r="C60" s="86" t="s">
        <v>158</v>
      </c>
      <c r="D60" s="85">
        <f>IF(ISNA(VLOOKUP($C60,'RPA Caclulations'!$C$6:$K$199,3,FALSE))=TRUE,"0",VLOOKUP($C60,'RPA Caclulations'!$C$6:$K$199,3,FALSE))</f>
        <v>53</v>
      </c>
      <c r="E60" s="22" t="str">
        <f>IF(ISNA(VLOOKUP($C60,'Mt. Sima Canada Cup SS'!$A$17:$I$37,9,FALSE))=TRUE,"0",VLOOKUP($C60,'Mt. Sima Canada Cup SS'!$A$17:$I$37,9,FALSE))</f>
        <v>0</v>
      </c>
      <c r="F60" s="22" t="str">
        <f>IF(ISNA(VLOOKUP($C60,'Mt. Sima Canada Cup BA'!$A$17:$I$37,9,FALSE))=TRUE,"0",VLOOKUP($C60,'Mt. Sima Canada Cup BA'!$A$17:$I$37,9,FALSE))</f>
        <v>0</v>
      </c>
      <c r="G60" s="22" t="str">
        <f>IF(ISNA(VLOOKUP($C60,'Mt. Sima Canada Cup SS'!$A$17:$I$37,9,FALSE))=TRUE,"0",VLOOKUP($C60,'Mt. Sima Canada Cup SS'!$A$17:$I$37,9,FALSE))</f>
        <v>0</v>
      </c>
      <c r="H60" s="22" t="str">
        <f>IF(ISNA(VLOOKUP($C60,'Waterville Rev Tour NorAm Day 2'!$A$17:$I$37,9,FALSE))=TRUE,"0",VLOOKUP($C60,'Waterville Rev Tour NorAm Day 2'!$A$17:$I$37,9,FALSE))</f>
        <v>0</v>
      </c>
      <c r="I60" s="22" t="str">
        <f>IF(ISNA(VLOOKUP($C60,'MSLM TT DAY 1'!$A$17:$I$37,9,FALSE))=TRUE,"0",VLOOKUP($C60,'MSLM TT DAY 1'!$A$17:$I$37,9,FALSE))</f>
        <v>0</v>
      </c>
      <c r="J60" s="22" t="str">
        <f>IF(ISNA(VLOOKUP($C60,'MSLM TT DAY 2'!$A$17:$I$37,9,FALSE))=TRUE,"0",VLOOKUP($C60,'MSLM TT DAY 2'!$A$17:$I$37,9,FALSE))</f>
        <v>0</v>
      </c>
      <c r="K60" s="22" t="str">
        <f>IF(ISNA(VLOOKUP($C60,'Craigleith Groms'!$A$17:$I$37,9,FALSE))=TRUE,"0",VLOOKUP($C60,'Craigleith Groms'!$A$17:$I$37,9,FALSE))</f>
        <v>0</v>
      </c>
      <c r="L60" s="22" t="str">
        <f>IF(ISNA(VLOOKUP($C60,'Silverstar Canada Cup'!$A$17:$I$37,9,FALSE))=TRUE,"0",VLOOKUP($C60,'Silverstar Canada Cup'!$A$17:$I$37,9,FALSE))</f>
        <v>0</v>
      </c>
      <c r="M60" s="22">
        <f>IF(ISNA(VLOOKUP($C60,'Beaver Valley TT'!$A$17:$I$37,9,FALSE))=TRUE,"0",VLOOKUP($C60,'Beaver Valley TT'!$A$17:$I$37,9,FALSE))</f>
        <v>5</v>
      </c>
      <c r="N60" s="22" t="str">
        <f>IF(ISNA(VLOOKUP($C60,'Calgary Nor AM SS'!$A$17:$I$37,9,FALSE))=TRUE,"0",VLOOKUP($C60,'Calgary Nor AM SS'!$A$17:$I$37,9,FALSE))</f>
        <v>0</v>
      </c>
      <c r="O60" s="22" t="str">
        <f>IF(ISNA(VLOOKUP($C60,'Fortune Fz'!$A$17:$I$37,9,FALSE))=TRUE,"0",VLOOKUP($C60,'Fortune Fz'!$A$17:$I$37,9,FALSE))</f>
        <v>0</v>
      </c>
      <c r="P60" s="22" t="str">
        <f>IF(ISNA(VLOOKUP($C60,'GEORGIAN PEAKS Groms'!$A$17:$I$37,9,FALSE))=TRUE,"0",VLOOKUP($C60,'GEORGIAN PEAKS Groms'!$A$17:$I$37,9,FALSE))</f>
        <v>0</v>
      </c>
      <c r="Q60" s="22" t="str">
        <f>IF(ISNA(VLOOKUP($C60,'Aspen Open SS'!$A$17:$I$37,9,FALSE))=TRUE,"0",VLOOKUP($C60,'Aspen Open SS'!$A$17:$I$37,9,FALSE))</f>
        <v>0</v>
      </c>
      <c r="R60" s="22" t="str">
        <f>IF(ISNA(VLOOKUP($C60,'Aspen Open BA'!$A$17:$I$37,9,FALSE))=TRUE,"0",VLOOKUP($C60,'Aspen Open BA'!$A$17:$I$37,9,FALSE))</f>
        <v>0</v>
      </c>
    </row>
    <row r="61" spans="1:18" ht="11">
      <c r="A61" s="81" t="s">
        <v>142</v>
      </c>
      <c r="B61" s="81" t="s">
        <v>74</v>
      </c>
      <c r="C61" s="86" t="s">
        <v>141</v>
      </c>
      <c r="D61" s="85">
        <f>IF(ISNA(VLOOKUP($C61,'RPA Caclulations'!$C$6:$K$199,3,FALSE))=TRUE,"0",VLOOKUP($C61,'RPA Caclulations'!$C$6:$K$199,3,FALSE))</f>
        <v>54</v>
      </c>
      <c r="E61" s="22" t="str">
        <f>IF(ISNA(VLOOKUP($C61,'Mt. Sima Canada Cup SS'!$A$17:$I$37,9,FALSE))=TRUE,"0",VLOOKUP($C61,'Mt. Sima Canada Cup SS'!$A$17:$I$37,9,FALSE))</f>
        <v>0</v>
      </c>
      <c r="F61" s="22" t="str">
        <f>IF(ISNA(VLOOKUP($C61,'Mt. Sima Canada Cup BA'!$A$17:$I$37,9,FALSE))=TRUE,"0",VLOOKUP($C61,'Mt. Sima Canada Cup BA'!$A$17:$I$37,9,FALSE))</f>
        <v>0</v>
      </c>
      <c r="G61" s="22" t="str">
        <f>IF(ISNA(VLOOKUP($C61,'Mt. Sima Canada Cup SS'!$A$17:$I$37,9,FALSE))=TRUE,"0",VLOOKUP($C61,'Mt. Sima Canada Cup SS'!$A$17:$I$37,9,FALSE))</f>
        <v>0</v>
      </c>
      <c r="H61" s="22" t="str">
        <f>IF(ISNA(VLOOKUP($C61,'Waterville Rev Tour NorAm Day 2'!$A$17:$I$37,9,FALSE))=TRUE,"0",VLOOKUP($C61,'Waterville Rev Tour NorAm Day 2'!$A$17:$I$37,9,FALSE))</f>
        <v>0</v>
      </c>
      <c r="I61" s="22" t="str">
        <f>IF(ISNA(VLOOKUP($C61,'MSLM TT DAY 1'!$A$17:$I$37,9,FALSE))=TRUE,"0",VLOOKUP($C61,'MSLM TT DAY 1'!$A$17:$I$37,9,FALSE))</f>
        <v>0</v>
      </c>
      <c r="J61" s="22" t="str">
        <f>IF(ISNA(VLOOKUP($C61,'MSLM TT DAY 2'!$A$17:$I$37,9,FALSE))=TRUE,"0",VLOOKUP($C61,'MSLM TT DAY 2'!$A$17:$I$37,9,FALSE))</f>
        <v>0</v>
      </c>
      <c r="K61" s="22" t="str">
        <f>IF(ISNA(VLOOKUP($C61,'Craigleith Groms'!$A$17:$I$37,9,FALSE))=TRUE,"0",VLOOKUP($C61,'Craigleith Groms'!$A$17:$I$37,9,FALSE))</f>
        <v>N/A</v>
      </c>
      <c r="L61" s="22" t="str">
        <f>IF(ISNA(VLOOKUP($C61,'Silverstar Canada Cup'!$A$17:$I$37,9,FALSE))=TRUE,"0",VLOOKUP($C61,'Silverstar Canada Cup'!$A$17:$I$37,9,FALSE))</f>
        <v>0</v>
      </c>
      <c r="M61" s="22" t="str">
        <f>IF(ISNA(VLOOKUP($C61,'Beaver Valley TT'!$A$17:$I$37,9,FALSE))=TRUE,"0",VLOOKUP($C61,'Beaver Valley TT'!$A$17:$I$37,9,FALSE))</f>
        <v>0</v>
      </c>
      <c r="N61" s="22" t="str">
        <f>IF(ISNA(VLOOKUP($C61,'Calgary Nor AM SS'!$A$17:$I$37,9,FALSE))=TRUE,"0",VLOOKUP($C61,'Calgary Nor AM SS'!$A$17:$I$37,9,FALSE))</f>
        <v>0</v>
      </c>
      <c r="O61" s="22" t="str">
        <f>IF(ISNA(VLOOKUP($C61,'Fortune Fz'!$A$17:$I$37,9,FALSE))=TRUE,"0",VLOOKUP($C61,'Fortune Fz'!$A$17:$I$37,9,FALSE))</f>
        <v>0</v>
      </c>
      <c r="P61" s="22" t="str">
        <f>IF(ISNA(VLOOKUP($C61,'GEORGIAN PEAKS Groms'!$A$17:$I$37,9,FALSE))=TRUE,"0",VLOOKUP($C61,'GEORGIAN PEAKS Groms'!$A$17:$I$37,9,FALSE))</f>
        <v>N/A</v>
      </c>
      <c r="Q61" s="22" t="str">
        <f>IF(ISNA(VLOOKUP($C61,'Aspen Open SS'!$A$17:$I$37,9,FALSE))=TRUE,"0",VLOOKUP($C61,'Aspen Open SS'!$A$17:$I$37,9,FALSE))</f>
        <v>0</v>
      </c>
      <c r="R61" s="22" t="str">
        <f>IF(ISNA(VLOOKUP($C61,'Aspen Open BA'!$A$17:$I$37,9,FALSE))=TRUE,"0",VLOOKUP($C61,'Aspen Open BA'!$A$17:$I$37,9,FALSE))</f>
        <v>0</v>
      </c>
    </row>
    <row r="62" spans="1:18" ht="11">
      <c r="A62" s="81" t="s">
        <v>80</v>
      </c>
      <c r="B62" s="81" t="s">
        <v>65</v>
      </c>
      <c r="C62" s="86" t="s">
        <v>119</v>
      </c>
      <c r="D62" s="85">
        <f>IF(ISNA(VLOOKUP($C62,'RPA Caclulations'!$C$6:$K$199,3,FALSE))=TRUE,"0",VLOOKUP($C62,'RPA Caclulations'!$C$6:$K$199,3,FALSE))</f>
        <v>55</v>
      </c>
      <c r="E62" s="22" t="str">
        <f>IF(ISNA(VLOOKUP($C62,'Mt. Sima Canada Cup SS'!$A$17:$I$37,9,FALSE))=TRUE,"0",VLOOKUP($C62,'Mt. Sima Canada Cup SS'!$A$17:$I$37,9,FALSE))</f>
        <v>0</v>
      </c>
      <c r="F62" s="22" t="str">
        <f>IF(ISNA(VLOOKUP($C62,'Mt. Sima Canada Cup BA'!$A$17:$I$37,9,FALSE))=TRUE,"0",VLOOKUP($C62,'Mt. Sima Canada Cup BA'!$A$17:$I$37,9,FALSE))</f>
        <v>0</v>
      </c>
      <c r="G62" s="22" t="str">
        <f>IF(ISNA(VLOOKUP($C62,'Mt. Sima Canada Cup SS'!$A$17:$I$37,9,FALSE))=TRUE,"0",VLOOKUP($C62,'Mt. Sima Canada Cup SS'!$A$17:$I$37,9,FALSE))</f>
        <v>0</v>
      </c>
      <c r="H62" s="22" t="str">
        <f>IF(ISNA(VLOOKUP($C62,'Waterville Rev Tour NorAm Day 2'!$A$17:$I$37,9,FALSE))=TRUE,"0",VLOOKUP($C62,'Waterville Rev Tour NorAm Day 2'!$A$17:$I$37,9,FALSE))</f>
        <v>0</v>
      </c>
      <c r="I62" s="22" t="str">
        <f>IF(ISNA(VLOOKUP($C62,'MSLM TT DAY 1'!$A$17:$I$37,9,FALSE))=TRUE,"0",VLOOKUP($C62,'MSLM TT DAY 1'!$A$17:$I$37,9,FALSE))</f>
        <v>0</v>
      </c>
      <c r="J62" s="22" t="str">
        <f>IF(ISNA(VLOOKUP($C62,'MSLM TT DAY 2'!$A$17:$I$37,9,FALSE))=TRUE,"0",VLOOKUP($C62,'MSLM TT DAY 2'!$A$17:$I$37,9,FALSE))</f>
        <v>0</v>
      </c>
      <c r="K62" s="22" t="str">
        <f>IF(ISNA(VLOOKUP($C62,'Craigleith Groms'!$A$17:$I$37,9,FALSE))=TRUE,"0",VLOOKUP($C62,'Craigleith Groms'!$A$17:$I$37,9,FALSE))</f>
        <v>0</v>
      </c>
      <c r="L62" s="22" t="str">
        <f>IF(ISNA(VLOOKUP($C62,'Silverstar Canada Cup'!$A$17:$I$37,9,FALSE))=TRUE,"0",VLOOKUP($C62,'Silverstar Canada Cup'!$A$17:$I$37,9,FALSE))</f>
        <v>0</v>
      </c>
      <c r="M62" s="22">
        <f>IF(ISNA(VLOOKUP($C62,'Beaver Valley TT'!$A$17:$I$37,9,FALSE))=TRUE,"0",VLOOKUP($C62,'Beaver Valley TT'!$A$17:$I$37,9,FALSE))</f>
        <v>15</v>
      </c>
      <c r="N62" s="22" t="str">
        <f>IF(ISNA(VLOOKUP($C62,'Calgary Nor AM SS'!$A$17:$I$37,9,FALSE))=TRUE,"0",VLOOKUP($C62,'Calgary Nor AM SS'!$A$17:$I$37,9,FALSE))</f>
        <v>0</v>
      </c>
      <c r="O62" s="22" t="str">
        <f>IF(ISNA(VLOOKUP($C62,'Fortune Fz'!$A$17:$I$37,9,FALSE))=TRUE,"0",VLOOKUP($C62,'Fortune Fz'!$A$17:$I$37,9,FALSE))</f>
        <v>0</v>
      </c>
      <c r="P62" s="22" t="str">
        <f>IF(ISNA(VLOOKUP($C62,'GEORGIAN PEAKS Groms'!$A$17:$I$37,9,FALSE))=TRUE,"0",VLOOKUP($C62,'GEORGIAN PEAKS Groms'!$A$17:$I$37,9,FALSE))</f>
        <v>0</v>
      </c>
      <c r="Q62" s="22" t="str">
        <f>IF(ISNA(VLOOKUP($C62,'Aspen Open SS'!$A$17:$I$37,9,FALSE))=TRUE,"0",VLOOKUP($C62,'Aspen Open SS'!$A$17:$I$37,9,FALSE))</f>
        <v>0</v>
      </c>
      <c r="R62" s="22" t="str">
        <f>IF(ISNA(VLOOKUP($C62,'Aspen Open BA'!$A$17:$I$37,9,FALSE))=TRUE,"0",VLOOKUP($C62,'Aspen Open BA'!$A$17:$I$37,9,FALSE))</f>
        <v>0</v>
      </c>
    </row>
    <row r="63" spans="1:18" ht="11">
      <c r="A63" s="81" t="s">
        <v>48</v>
      </c>
      <c r="B63" s="81" t="s">
        <v>74</v>
      </c>
      <c r="C63" s="86" t="s">
        <v>104</v>
      </c>
      <c r="D63" s="85">
        <f>IF(ISNA(VLOOKUP($C63,'RPA Caclulations'!$C$6:$K$199,3,FALSE))=TRUE,"0",VLOOKUP($C63,'RPA Caclulations'!$C$6:$K$199,3,FALSE))</f>
        <v>56</v>
      </c>
      <c r="E63" s="22" t="str">
        <f>IF(ISNA(VLOOKUP($C63,'Mt. Sima Canada Cup SS'!$A$17:$I$37,9,FALSE))=TRUE,"0",VLOOKUP($C63,'Mt. Sima Canada Cup SS'!$A$17:$I$37,9,FALSE))</f>
        <v>0</v>
      </c>
      <c r="F63" s="22" t="str">
        <f>IF(ISNA(VLOOKUP($C63,'Mt. Sima Canada Cup BA'!$A$17:$I$37,9,FALSE))=TRUE,"0",VLOOKUP($C63,'Mt. Sima Canada Cup BA'!$A$17:$I$37,9,FALSE))</f>
        <v>0</v>
      </c>
      <c r="G63" s="22" t="str">
        <f>IF(ISNA(VLOOKUP($C63,'Mt. Sima Canada Cup SS'!$A$17:$I$37,9,FALSE))=TRUE,"0",VLOOKUP($C63,'Mt. Sima Canada Cup SS'!$A$17:$I$37,9,FALSE))</f>
        <v>0</v>
      </c>
      <c r="H63" s="22" t="str">
        <f>IF(ISNA(VLOOKUP($C63,'Waterville Rev Tour NorAm Day 2'!$A$17:$I$37,9,FALSE))=TRUE,"0",VLOOKUP($C63,'Waterville Rev Tour NorAm Day 2'!$A$17:$I$37,9,FALSE))</f>
        <v>0</v>
      </c>
      <c r="I63" s="22" t="str">
        <f>IF(ISNA(VLOOKUP($C63,'MSLM TT DAY 1'!$A$17:$I$37,9,FALSE))=TRUE,"0",VLOOKUP($C63,'MSLM TT DAY 1'!$A$17:$I$37,9,FALSE))</f>
        <v>0</v>
      </c>
      <c r="J63" s="22" t="str">
        <f>IF(ISNA(VLOOKUP($C63,'MSLM TT DAY 2'!$A$17:$I$37,9,FALSE))=TRUE,"0",VLOOKUP($C63,'MSLM TT DAY 2'!$A$17:$I$37,9,FALSE))</f>
        <v>0</v>
      </c>
      <c r="K63" s="22" t="str">
        <f>IF(ISNA(VLOOKUP($C63,'Craigleith Groms'!$A$17:$I$37,9,FALSE))=TRUE,"0",VLOOKUP($C63,'Craigleith Groms'!$A$17:$I$37,9,FALSE))</f>
        <v>0</v>
      </c>
      <c r="L63" s="22" t="str">
        <f>IF(ISNA(VLOOKUP($C63,'Silverstar Canada Cup'!$A$17:$I$37,9,FALSE))=TRUE,"0",VLOOKUP($C63,'Silverstar Canada Cup'!$A$17:$I$37,9,FALSE))</f>
        <v>0</v>
      </c>
      <c r="M63" s="22" t="str">
        <f>IF(ISNA(VLOOKUP($C63,'Beaver Valley TT'!$A$17:$I$37,9,FALSE))=TRUE,"0",VLOOKUP($C63,'Beaver Valley TT'!$A$17:$I$37,9,FALSE))</f>
        <v>0</v>
      </c>
      <c r="N63" s="22" t="str">
        <f>IF(ISNA(VLOOKUP($C63,'Calgary Nor AM SS'!$A$17:$I$37,9,FALSE))=TRUE,"0",VLOOKUP($C63,'Calgary Nor AM SS'!$A$17:$I$37,9,FALSE))</f>
        <v>0</v>
      </c>
      <c r="O63" s="22" t="str">
        <f>IF(ISNA(VLOOKUP($C63,'Fortune Fz'!$A$17:$I$37,9,FALSE))=TRUE,"0",VLOOKUP($C63,'Fortune Fz'!$A$17:$I$37,9,FALSE))</f>
        <v>0</v>
      </c>
      <c r="P63" s="22" t="str">
        <f>IF(ISNA(VLOOKUP($C63,'GEORGIAN PEAKS Groms'!$A$17:$I$37,9,FALSE))=TRUE,"0",VLOOKUP($C63,'GEORGIAN PEAKS Groms'!$A$17:$I$37,9,FALSE))</f>
        <v>0</v>
      </c>
      <c r="Q63" s="22" t="str">
        <f>IF(ISNA(VLOOKUP($C63,'Aspen Open SS'!$A$17:$I$37,9,FALSE))=TRUE,"0",VLOOKUP($C63,'Aspen Open SS'!$A$17:$I$37,9,FALSE))</f>
        <v>0</v>
      </c>
      <c r="R63" s="22" t="str">
        <f>IF(ISNA(VLOOKUP($C63,'Aspen Open BA'!$A$17:$I$37,9,FALSE))=TRUE,"0",VLOOKUP($C63,'Aspen Open BA'!$A$17:$I$37,9,FALSE))</f>
        <v>0</v>
      </c>
    </row>
    <row r="64" spans="1:18" ht="11">
      <c r="A64" s="81" t="s">
        <v>142</v>
      </c>
      <c r="B64" s="81" t="s">
        <v>140</v>
      </c>
      <c r="C64" s="86" t="s">
        <v>143</v>
      </c>
      <c r="D64" s="85">
        <f>IF(ISNA(VLOOKUP($C64,'RPA Caclulations'!$C$6:$K$199,3,FALSE))=TRUE,"0",VLOOKUP($C64,'RPA Caclulations'!$C$6:$K$199,3,FALSE))</f>
        <v>57</v>
      </c>
      <c r="E64" s="22" t="str">
        <f>IF(ISNA(VLOOKUP($C64,'Mt. Sima Canada Cup SS'!$A$17:$I$37,9,FALSE))=TRUE,"0",VLOOKUP($C64,'Mt. Sima Canada Cup SS'!$A$17:$I$37,9,FALSE))</f>
        <v>0</v>
      </c>
      <c r="F64" s="22" t="str">
        <f>IF(ISNA(VLOOKUP($C64,'Mt. Sima Canada Cup BA'!$A$17:$I$37,9,FALSE))=TRUE,"0",VLOOKUP($C64,'Mt. Sima Canada Cup BA'!$A$17:$I$37,9,FALSE))</f>
        <v>0</v>
      </c>
      <c r="G64" s="22" t="str">
        <f>IF(ISNA(VLOOKUP($C64,'Mt. Sima Canada Cup SS'!$A$17:$I$37,9,FALSE))=TRUE,"0",VLOOKUP($C64,'Mt. Sima Canada Cup SS'!$A$17:$I$37,9,FALSE))</f>
        <v>0</v>
      </c>
      <c r="H64" s="22" t="str">
        <f>IF(ISNA(VLOOKUP($C64,'Waterville Rev Tour NorAm Day 2'!$A$17:$I$37,9,FALSE))=TRUE,"0",VLOOKUP($C64,'Waterville Rev Tour NorAm Day 2'!$A$17:$I$37,9,FALSE))</f>
        <v>0</v>
      </c>
      <c r="I64" s="22" t="str">
        <f>IF(ISNA(VLOOKUP($C64,'MSLM TT DAY 1'!$A$17:$I$37,9,FALSE))=TRUE,"0",VLOOKUP($C64,'MSLM TT DAY 1'!$A$17:$I$37,9,FALSE))</f>
        <v>0</v>
      </c>
      <c r="J64" s="22" t="str">
        <f>IF(ISNA(VLOOKUP($C64,'MSLM TT DAY 2'!$A$17:$I$37,9,FALSE))=TRUE,"0",VLOOKUP($C64,'MSLM TT DAY 2'!$A$17:$I$37,9,FALSE))</f>
        <v>0</v>
      </c>
      <c r="K64" s="22" t="str">
        <f>IF(ISNA(VLOOKUP($C64,'Craigleith Groms'!$A$17:$I$37,9,FALSE))=TRUE,"0",VLOOKUP($C64,'Craigleith Groms'!$A$17:$I$37,9,FALSE))</f>
        <v>N/A</v>
      </c>
      <c r="L64" s="22" t="str">
        <f>IF(ISNA(VLOOKUP($C64,'Silverstar Canada Cup'!$A$17:$I$37,9,FALSE))=TRUE,"0",VLOOKUP($C64,'Silverstar Canada Cup'!$A$17:$I$37,9,FALSE))</f>
        <v>0</v>
      </c>
      <c r="M64" s="22" t="str">
        <f>IF(ISNA(VLOOKUP($C64,'Beaver Valley TT'!$A$17:$I$37,9,FALSE))=TRUE,"0",VLOOKUP($C64,'Beaver Valley TT'!$A$17:$I$37,9,FALSE))</f>
        <v>0</v>
      </c>
      <c r="N64" s="22" t="str">
        <f>IF(ISNA(VLOOKUP($C64,'Calgary Nor AM SS'!$A$17:$I$37,9,FALSE))=TRUE,"0",VLOOKUP($C64,'Calgary Nor AM SS'!$A$17:$I$37,9,FALSE))</f>
        <v>0</v>
      </c>
      <c r="O64" s="22" t="str">
        <f>IF(ISNA(VLOOKUP($C64,'Fortune Fz'!$A$17:$I$37,9,FALSE))=TRUE,"0",VLOOKUP($C64,'Fortune Fz'!$A$17:$I$37,9,FALSE))</f>
        <v>0</v>
      </c>
      <c r="P64" s="22" t="str">
        <f>IF(ISNA(VLOOKUP($C64,'GEORGIAN PEAKS Groms'!$A$17:$I$37,9,FALSE))=TRUE,"0",VLOOKUP($C64,'GEORGIAN PEAKS Groms'!$A$17:$I$37,9,FALSE))</f>
        <v>N/A</v>
      </c>
      <c r="Q64" s="22" t="str">
        <f>IF(ISNA(VLOOKUP($C64,'Aspen Open SS'!$A$17:$I$37,9,FALSE))=TRUE,"0",VLOOKUP($C64,'Aspen Open SS'!$A$17:$I$37,9,FALSE))</f>
        <v>0</v>
      </c>
      <c r="R64" s="22" t="str">
        <f>IF(ISNA(VLOOKUP($C64,'Aspen Open BA'!$A$17:$I$37,9,FALSE))=TRUE,"0",VLOOKUP($C64,'Aspen Open BA'!$A$17:$I$37,9,FALSE))</f>
        <v>0</v>
      </c>
    </row>
    <row r="65" spans="1:18" ht="11">
      <c r="A65" s="81" t="s">
        <v>142</v>
      </c>
      <c r="B65" s="81" t="s">
        <v>74</v>
      </c>
      <c r="C65" s="86" t="s">
        <v>166</v>
      </c>
      <c r="D65" s="85">
        <f>IF(ISNA(VLOOKUP($C65,'RPA Caclulations'!$C$6:$K$199,3,FALSE))=TRUE,"0",VLOOKUP($C65,'RPA Caclulations'!$C$6:$K$199,3,FALSE))</f>
        <v>58</v>
      </c>
      <c r="E65" s="22" t="str">
        <f>IF(ISNA(VLOOKUP($C65,'Mt. Sima Canada Cup SS'!$A$17:$I$37,9,FALSE))=TRUE,"0",VLOOKUP($C65,'Mt. Sima Canada Cup SS'!$A$17:$I$37,9,FALSE))</f>
        <v>0</v>
      </c>
      <c r="F65" s="22" t="str">
        <f>IF(ISNA(VLOOKUP($C65,'Mt. Sima Canada Cup BA'!$A$17:$I$37,9,FALSE))=TRUE,"0",VLOOKUP($C65,'Mt. Sima Canada Cup BA'!$A$17:$I$37,9,FALSE))</f>
        <v>0</v>
      </c>
      <c r="G65" s="22" t="str">
        <f>IF(ISNA(VLOOKUP($C65,'Mt. Sima Canada Cup SS'!$A$17:$I$37,9,FALSE))=TRUE,"0",VLOOKUP($C65,'Mt. Sima Canada Cup SS'!$A$17:$I$37,9,FALSE))</f>
        <v>0</v>
      </c>
      <c r="H65" s="22" t="str">
        <f>IF(ISNA(VLOOKUP($C65,'Waterville Rev Tour NorAm Day 2'!$A$17:$I$37,9,FALSE))=TRUE,"0",VLOOKUP($C65,'Waterville Rev Tour NorAm Day 2'!$A$17:$I$37,9,FALSE))</f>
        <v>0</v>
      </c>
      <c r="I65" s="22" t="str">
        <f>IF(ISNA(VLOOKUP($C65,'MSLM TT DAY 1'!$A$17:$I$37,9,FALSE))=TRUE,"0",VLOOKUP($C65,'MSLM TT DAY 1'!$A$17:$I$37,9,FALSE))</f>
        <v>0</v>
      </c>
      <c r="J65" s="22" t="str">
        <f>IF(ISNA(VLOOKUP($C65,'MSLM TT DAY 2'!$A$17:$I$37,9,FALSE))=TRUE,"0",VLOOKUP($C65,'MSLM TT DAY 2'!$A$17:$I$37,9,FALSE))</f>
        <v>0</v>
      </c>
      <c r="K65" s="22" t="str">
        <f>IF(ISNA(VLOOKUP($C65,'Craigleith Groms'!$A$17:$I$37,9,FALSE))=TRUE,"0",VLOOKUP($C65,'Craigleith Groms'!$A$17:$I$37,9,FALSE))</f>
        <v>N/A</v>
      </c>
      <c r="L65" s="22" t="str">
        <f>IF(ISNA(VLOOKUP($C65,'Silverstar Canada Cup'!$A$17:$I$37,9,FALSE))=TRUE,"0",VLOOKUP($C65,'Silverstar Canada Cup'!$A$17:$I$37,9,FALSE))</f>
        <v>0</v>
      </c>
      <c r="M65" s="22" t="str">
        <f>IF(ISNA(VLOOKUP($C65,'Beaver Valley TT'!$A$17:$I$37,9,FALSE))=TRUE,"0",VLOOKUP($C65,'Beaver Valley TT'!$A$17:$I$37,9,FALSE))</f>
        <v>0</v>
      </c>
      <c r="N65" s="22" t="str">
        <f>IF(ISNA(VLOOKUP($C65,'Calgary Nor AM SS'!$A$17:$I$37,9,FALSE))=TRUE,"0",VLOOKUP($C65,'Calgary Nor AM SS'!$A$17:$I$37,9,FALSE))</f>
        <v>0</v>
      </c>
      <c r="O65" s="22" t="str">
        <f>IF(ISNA(VLOOKUP($C65,'Fortune Fz'!$A$17:$I$37,9,FALSE))=TRUE,"0",VLOOKUP($C65,'Fortune Fz'!$A$17:$I$37,9,FALSE))</f>
        <v>0</v>
      </c>
      <c r="P65" s="22" t="str">
        <f>IF(ISNA(VLOOKUP($C65,'GEORGIAN PEAKS Groms'!$A$17:$I$37,9,FALSE))=TRUE,"0",VLOOKUP($C65,'GEORGIAN PEAKS Groms'!$A$17:$I$37,9,FALSE))</f>
        <v>N/A</v>
      </c>
      <c r="Q65" s="22" t="str">
        <f>IF(ISNA(VLOOKUP($C65,'Aspen Open SS'!$A$17:$I$37,9,FALSE))=TRUE,"0",VLOOKUP($C65,'Aspen Open SS'!$A$17:$I$37,9,FALSE))</f>
        <v>0</v>
      </c>
      <c r="R65" s="22" t="str">
        <f>IF(ISNA(VLOOKUP($C65,'Aspen Open BA'!$A$17:$I$37,9,FALSE))=TRUE,"0",VLOOKUP($C65,'Aspen Open BA'!$A$17:$I$37,9,FALSE))</f>
        <v>0</v>
      </c>
    </row>
    <row r="66" spans="1:18" ht="11">
      <c r="A66" s="81" t="s">
        <v>94</v>
      </c>
      <c r="B66" s="81" t="s">
        <v>151</v>
      </c>
      <c r="C66" s="86" t="s">
        <v>160</v>
      </c>
      <c r="D66" s="85">
        <f>IF(ISNA(VLOOKUP($C66,'RPA Caclulations'!$C$6:$K$199,3,FALSE))=TRUE,"0",VLOOKUP($C66,'RPA Caclulations'!$C$6:$K$199,3,FALSE))</f>
        <v>59</v>
      </c>
      <c r="E66" s="22" t="str">
        <f>IF(ISNA(VLOOKUP($C66,'Mt. Sima Canada Cup SS'!$A$17:$I$37,9,FALSE))=TRUE,"0",VLOOKUP($C66,'Mt. Sima Canada Cup SS'!$A$17:$I$37,9,FALSE))</f>
        <v>0</v>
      </c>
      <c r="F66" s="22" t="str">
        <f>IF(ISNA(VLOOKUP($C66,'Mt. Sima Canada Cup BA'!$A$17:$I$37,9,FALSE))=TRUE,"0",VLOOKUP($C66,'Mt. Sima Canada Cup BA'!$A$17:$I$37,9,FALSE))</f>
        <v>0</v>
      </c>
      <c r="G66" s="22" t="str">
        <f>IF(ISNA(VLOOKUP($C66,'Mt. Sima Canada Cup SS'!$A$17:$I$37,9,FALSE))=TRUE,"0",VLOOKUP($C66,'Mt. Sima Canada Cup SS'!$A$17:$I$37,9,FALSE))</f>
        <v>0</v>
      </c>
      <c r="H66" s="22" t="str">
        <f>IF(ISNA(VLOOKUP($C66,'Waterville Rev Tour NorAm Day 2'!$A$17:$I$37,9,FALSE))=TRUE,"0",VLOOKUP($C66,'Waterville Rev Tour NorAm Day 2'!$A$17:$I$37,9,FALSE))</f>
        <v>0</v>
      </c>
      <c r="I66" s="22" t="str">
        <f>IF(ISNA(VLOOKUP($C66,'MSLM TT DAY 1'!$A$17:$I$37,9,FALSE))=TRUE,"0",VLOOKUP($C66,'MSLM TT DAY 1'!$A$17:$I$37,9,FALSE))</f>
        <v>0</v>
      </c>
      <c r="J66" s="22" t="str">
        <f>IF(ISNA(VLOOKUP($C66,'MSLM TT DAY 2'!$A$17:$I$37,9,FALSE))=TRUE,"0",VLOOKUP($C66,'MSLM TT DAY 2'!$A$17:$I$37,9,FALSE))</f>
        <v>0</v>
      </c>
      <c r="K66" s="22" t="str">
        <f>IF(ISNA(VLOOKUP($C66,'Craigleith Groms'!$A$17:$I$37,9,FALSE))=TRUE,"0",VLOOKUP($C66,'Craigleith Groms'!$A$17:$I$37,9,FALSE))</f>
        <v>0</v>
      </c>
      <c r="L66" s="22" t="str">
        <f>IF(ISNA(VLOOKUP($C66,'Silverstar Canada Cup'!$A$17:$I$37,9,FALSE))=TRUE,"0",VLOOKUP($C66,'Silverstar Canada Cup'!$A$17:$I$37,9,FALSE))</f>
        <v>0</v>
      </c>
      <c r="M66" s="22" t="str">
        <f>IF(ISNA(VLOOKUP($C66,'Beaver Valley TT'!$A$17:$I$37,9,FALSE))=TRUE,"0",VLOOKUP($C66,'Beaver Valley TT'!$A$17:$I$37,9,FALSE))</f>
        <v>0</v>
      </c>
      <c r="N66" s="22" t="str">
        <f>IF(ISNA(VLOOKUP($C66,'Calgary Nor AM SS'!$A$17:$I$37,9,FALSE))=TRUE,"0",VLOOKUP($C66,'Calgary Nor AM SS'!$A$17:$I$37,9,FALSE))</f>
        <v>0</v>
      </c>
      <c r="O66" s="22" t="str">
        <f>IF(ISNA(VLOOKUP($C66,'Fortune Fz'!$A$17:$I$37,9,FALSE))=TRUE,"0",VLOOKUP($C66,'Fortune Fz'!$A$17:$I$37,9,FALSE))</f>
        <v>0</v>
      </c>
      <c r="P66" s="22" t="str">
        <f>IF(ISNA(VLOOKUP($C66,'GEORGIAN PEAKS Groms'!$A$17:$I$37,9,FALSE))=TRUE,"0",VLOOKUP($C66,'GEORGIAN PEAKS Groms'!$A$17:$I$37,9,FALSE))</f>
        <v>N/A</v>
      </c>
      <c r="Q66" s="22" t="str">
        <f>IF(ISNA(VLOOKUP($C66,'Aspen Open SS'!$A$17:$I$37,9,FALSE))=TRUE,"0",VLOOKUP($C66,'Aspen Open SS'!$A$17:$I$37,9,FALSE))</f>
        <v>0</v>
      </c>
      <c r="R66" s="22" t="str">
        <f>IF(ISNA(VLOOKUP($C66,'Aspen Open BA'!$A$17:$I$37,9,FALSE))=TRUE,"0",VLOOKUP($C66,'Aspen Open BA'!$A$17:$I$37,9,FALSE))</f>
        <v>0</v>
      </c>
    </row>
    <row r="67" spans="1:18" ht="11">
      <c r="A67" s="81" t="s">
        <v>142</v>
      </c>
      <c r="B67" s="81" t="s">
        <v>74</v>
      </c>
      <c r="C67" s="86" t="s">
        <v>167</v>
      </c>
      <c r="D67" s="85">
        <f>IF(ISNA(VLOOKUP($C67,'RPA Caclulations'!$C$6:$K$199,3,FALSE))=TRUE,"0",VLOOKUP($C67,'RPA Caclulations'!$C$6:$K$199,3,FALSE))</f>
        <v>60</v>
      </c>
      <c r="E67" s="22" t="str">
        <f>IF(ISNA(VLOOKUP($C67,'Mt. Sima Canada Cup SS'!$A$17:$I$37,9,FALSE))=TRUE,"0",VLOOKUP($C67,'Mt. Sima Canada Cup SS'!$A$17:$I$37,9,FALSE))</f>
        <v>0</v>
      </c>
      <c r="F67" s="22" t="str">
        <f>IF(ISNA(VLOOKUP($C67,'Mt. Sima Canada Cup BA'!$A$17:$I$37,9,FALSE))=TRUE,"0",VLOOKUP($C67,'Mt. Sima Canada Cup BA'!$A$17:$I$37,9,FALSE))</f>
        <v>0</v>
      </c>
      <c r="G67" s="22" t="str">
        <f>IF(ISNA(VLOOKUP($C67,'Mt. Sima Canada Cup SS'!$A$17:$I$37,9,FALSE))=TRUE,"0",VLOOKUP($C67,'Mt. Sima Canada Cup SS'!$A$17:$I$37,9,FALSE))</f>
        <v>0</v>
      </c>
      <c r="H67" s="22" t="str">
        <f>IF(ISNA(VLOOKUP($C67,'Waterville Rev Tour NorAm Day 2'!$A$17:$I$37,9,FALSE))=TRUE,"0",VLOOKUP($C67,'Waterville Rev Tour NorAm Day 2'!$A$17:$I$37,9,FALSE))</f>
        <v>0</v>
      </c>
      <c r="I67" s="22" t="str">
        <f>IF(ISNA(VLOOKUP($C67,'MSLM TT DAY 1'!$A$17:$I$37,9,FALSE))=TRUE,"0",VLOOKUP($C67,'MSLM TT DAY 1'!$A$17:$I$37,9,FALSE))</f>
        <v>0</v>
      </c>
      <c r="J67" s="22" t="str">
        <f>IF(ISNA(VLOOKUP($C67,'MSLM TT DAY 2'!$A$17:$I$37,9,FALSE))=TRUE,"0",VLOOKUP($C67,'MSLM TT DAY 2'!$A$17:$I$37,9,FALSE))</f>
        <v>0</v>
      </c>
      <c r="K67" s="22" t="str">
        <f>IF(ISNA(VLOOKUP($C67,'Craigleith Groms'!$A$17:$I$37,9,FALSE))=TRUE,"0",VLOOKUP($C67,'Craigleith Groms'!$A$17:$I$37,9,FALSE))</f>
        <v>N/A</v>
      </c>
      <c r="L67" s="22" t="str">
        <f>IF(ISNA(VLOOKUP($C67,'Silverstar Canada Cup'!$A$17:$I$37,9,FALSE))=TRUE,"0",VLOOKUP($C67,'Silverstar Canada Cup'!$A$17:$I$37,9,FALSE))</f>
        <v>0</v>
      </c>
      <c r="M67" s="22" t="str">
        <f>IF(ISNA(VLOOKUP($C67,'Beaver Valley TT'!$A$17:$I$37,9,FALSE))=TRUE,"0",VLOOKUP($C67,'Beaver Valley TT'!$A$17:$I$37,9,FALSE))</f>
        <v>0</v>
      </c>
      <c r="N67" s="22" t="str">
        <f>IF(ISNA(VLOOKUP($C67,'Calgary Nor AM SS'!$A$17:$I$37,9,FALSE))=TRUE,"0",VLOOKUP($C67,'Calgary Nor AM SS'!$A$17:$I$37,9,FALSE))</f>
        <v>0</v>
      </c>
      <c r="O67" s="22" t="str">
        <f>IF(ISNA(VLOOKUP($C67,'Fortune Fz'!$A$17:$I$37,9,FALSE))=TRUE,"0",VLOOKUP($C67,'Fortune Fz'!$A$17:$I$37,9,FALSE))</f>
        <v>0</v>
      </c>
      <c r="P67" s="22" t="str">
        <f>IF(ISNA(VLOOKUP($C67,'GEORGIAN PEAKS Groms'!$A$17:$I$37,9,FALSE))=TRUE,"0",VLOOKUP($C67,'GEORGIAN PEAKS Groms'!$A$17:$I$37,9,FALSE))</f>
        <v>N/A</v>
      </c>
      <c r="Q67" s="22" t="str">
        <f>IF(ISNA(VLOOKUP($C67,'Aspen Open SS'!$A$17:$I$37,9,FALSE))=TRUE,"0",VLOOKUP($C67,'Aspen Open SS'!$A$17:$I$37,9,FALSE))</f>
        <v>0</v>
      </c>
      <c r="R67" s="22" t="str">
        <f>IF(ISNA(VLOOKUP($C67,'Aspen Open BA'!$A$17:$I$37,9,FALSE))=TRUE,"0",VLOOKUP($C67,'Aspen Open BA'!$A$17:$I$37,9,FALSE))</f>
        <v>0</v>
      </c>
    </row>
    <row r="68" spans="1:18" ht="11">
      <c r="A68" s="81" t="s">
        <v>48</v>
      </c>
      <c r="B68" s="81" t="s">
        <v>47</v>
      </c>
      <c r="C68" s="86" t="s">
        <v>100</v>
      </c>
      <c r="D68" s="85">
        <f>IF(ISNA(VLOOKUP($C68,'RPA Caclulations'!$C$6:$K$199,3,FALSE))=TRUE,"0",VLOOKUP($C68,'RPA Caclulations'!$C$6:$K$199,3,FALSE))</f>
        <v>61</v>
      </c>
      <c r="E68" s="22" t="str">
        <f>IF(ISNA(VLOOKUP($C68,'Mt. Sima Canada Cup SS'!$A$17:$I$37,9,FALSE))=TRUE,"0",VLOOKUP($C68,'Mt. Sima Canada Cup SS'!$A$17:$I$37,9,FALSE))</f>
        <v>0</v>
      </c>
      <c r="F68" s="22" t="str">
        <f>IF(ISNA(VLOOKUP($C68,'Mt. Sima Canada Cup BA'!$A$17:$I$37,9,FALSE))=TRUE,"0",VLOOKUP($C68,'Mt. Sima Canada Cup BA'!$A$17:$I$37,9,FALSE))</f>
        <v>0</v>
      </c>
      <c r="G68" s="22" t="str">
        <f>IF(ISNA(VLOOKUP($C68,'Mt. Sima Canada Cup SS'!$A$17:$I$37,9,FALSE))=TRUE,"0",VLOOKUP($C68,'Mt. Sima Canada Cup SS'!$A$17:$I$37,9,FALSE))</f>
        <v>0</v>
      </c>
      <c r="H68" s="22" t="str">
        <f>IF(ISNA(VLOOKUP($C68,'Waterville Rev Tour NorAm Day 2'!$A$17:$I$37,9,FALSE))=TRUE,"0",VLOOKUP($C68,'Waterville Rev Tour NorAm Day 2'!$A$17:$I$37,9,FALSE))</f>
        <v>0</v>
      </c>
      <c r="I68" s="22" t="str">
        <f>IF(ISNA(VLOOKUP($C68,'MSLM TT DAY 1'!$A$17:$I$37,9,FALSE))=TRUE,"0",VLOOKUP($C68,'MSLM TT DAY 1'!$A$17:$I$37,9,FALSE))</f>
        <v>0</v>
      </c>
      <c r="J68" s="22" t="str">
        <f>IF(ISNA(VLOOKUP($C68,'MSLM TT DAY 2'!$A$17:$I$37,9,FALSE))=TRUE,"0",VLOOKUP($C68,'MSLM TT DAY 2'!$A$17:$I$37,9,FALSE))</f>
        <v>0</v>
      </c>
      <c r="K68" s="22" t="str">
        <f>IF(ISNA(VLOOKUP($C68,'Craigleith Groms'!$A$17:$I$37,9,FALSE))=TRUE,"0",VLOOKUP($C68,'Craigleith Groms'!$A$17:$I$37,9,FALSE))</f>
        <v>0</v>
      </c>
      <c r="L68" s="22" t="str">
        <f>IF(ISNA(VLOOKUP($C68,'Silverstar Canada Cup'!$A$17:$I$37,9,FALSE))=TRUE,"0",VLOOKUP($C68,'Silverstar Canada Cup'!$A$17:$I$37,9,FALSE))</f>
        <v>0</v>
      </c>
      <c r="M68" s="22" t="str">
        <f>IF(ISNA(VLOOKUP($C68,'Beaver Valley TT'!$A$17:$I$37,9,FALSE))=TRUE,"0",VLOOKUP($C68,'Beaver Valley TT'!$A$17:$I$37,9,FALSE))</f>
        <v>0</v>
      </c>
      <c r="N68" s="22" t="str">
        <f>IF(ISNA(VLOOKUP($C68,'Calgary Nor AM SS'!$A$17:$I$37,9,FALSE))=TRUE,"0",VLOOKUP($C68,'Calgary Nor AM SS'!$A$17:$I$37,9,FALSE))</f>
        <v>0</v>
      </c>
      <c r="O68" s="22" t="str">
        <f>IF(ISNA(VLOOKUP($C68,'Fortune Fz'!$A$17:$I$37,9,FALSE))=TRUE,"0",VLOOKUP($C68,'Fortune Fz'!$A$17:$I$37,9,FALSE))</f>
        <v>0</v>
      </c>
      <c r="P68" s="22" t="str">
        <f>IF(ISNA(VLOOKUP($C68,'GEORGIAN PEAKS Groms'!$A$17:$I$37,9,FALSE))=TRUE,"0",VLOOKUP($C68,'GEORGIAN PEAKS Groms'!$A$17:$I$37,9,FALSE))</f>
        <v>0</v>
      </c>
      <c r="Q68" s="22" t="str">
        <f>IF(ISNA(VLOOKUP($C68,'Aspen Open SS'!$A$17:$I$37,9,FALSE))=TRUE,"0",VLOOKUP($C68,'Aspen Open SS'!$A$17:$I$37,9,FALSE))</f>
        <v>0</v>
      </c>
      <c r="R68" s="22" t="str">
        <f>IF(ISNA(VLOOKUP($C68,'Aspen Open BA'!$A$17:$I$37,9,FALSE))=TRUE,"0",VLOOKUP($C68,'Aspen Open BA'!$A$17:$I$37,9,FALSE))</f>
        <v>0</v>
      </c>
    </row>
    <row r="69" spans="1:18" ht="11">
      <c r="A69" s="81" t="s">
        <v>46</v>
      </c>
      <c r="B69" s="81" t="s">
        <v>64</v>
      </c>
      <c r="C69" s="86" t="s">
        <v>159</v>
      </c>
      <c r="D69" s="85">
        <f>IF(ISNA(VLOOKUP($C69,'RPA Caclulations'!$C$6:$K$199,3,FALSE))=TRUE,"0",VLOOKUP($C69,'RPA Caclulations'!$C$6:$K$199,3,FALSE))</f>
        <v>62</v>
      </c>
      <c r="E69" s="22" t="str">
        <f>IF(ISNA(VLOOKUP($C69,'Mt. Sima Canada Cup SS'!$A$17:$I$37,9,FALSE))=TRUE,"0",VLOOKUP($C69,'Mt. Sima Canada Cup SS'!$A$17:$I$37,9,FALSE))</f>
        <v>0</v>
      </c>
      <c r="F69" s="22" t="str">
        <f>IF(ISNA(VLOOKUP($C69,'Mt. Sima Canada Cup BA'!$A$17:$I$37,9,FALSE))=TRUE,"0",VLOOKUP($C69,'Mt. Sima Canada Cup BA'!$A$17:$I$37,9,FALSE))</f>
        <v>0</v>
      </c>
      <c r="G69" s="22" t="str">
        <f>IF(ISNA(VLOOKUP($C69,'Mt. Sima Canada Cup SS'!$A$17:$I$37,9,FALSE))=TRUE,"0",VLOOKUP($C69,'Mt. Sima Canada Cup SS'!$A$17:$I$37,9,FALSE))</f>
        <v>0</v>
      </c>
      <c r="H69" s="22" t="str">
        <f>IF(ISNA(VLOOKUP($C69,'Waterville Rev Tour NorAm Day 2'!$A$17:$I$37,9,FALSE))=TRUE,"0",VLOOKUP($C69,'Waterville Rev Tour NorAm Day 2'!$A$17:$I$37,9,FALSE))</f>
        <v>0</v>
      </c>
      <c r="I69" s="22" t="str">
        <f>IF(ISNA(VLOOKUP($C69,'MSLM TT DAY 1'!$A$17:$I$37,9,FALSE))=TRUE,"0",VLOOKUP($C69,'MSLM TT DAY 1'!$A$17:$I$37,9,FALSE))</f>
        <v>0</v>
      </c>
      <c r="J69" s="22" t="str">
        <f>IF(ISNA(VLOOKUP($C69,'MSLM TT DAY 2'!$A$17:$I$37,9,FALSE))=TRUE,"0",VLOOKUP($C69,'MSLM TT DAY 2'!$A$17:$I$37,9,FALSE))</f>
        <v>0</v>
      </c>
      <c r="K69" s="22" t="str">
        <f>IF(ISNA(VLOOKUP($C69,'Craigleith Groms'!$A$17:$I$37,9,FALSE))=TRUE,"0",VLOOKUP($C69,'Craigleith Groms'!$A$17:$I$37,9,FALSE))</f>
        <v>0</v>
      </c>
      <c r="L69" s="22" t="str">
        <f>IF(ISNA(VLOOKUP($C69,'Silverstar Canada Cup'!$A$17:$I$37,9,FALSE))=TRUE,"0",VLOOKUP($C69,'Silverstar Canada Cup'!$A$17:$I$37,9,FALSE))</f>
        <v>0</v>
      </c>
      <c r="M69" s="22" t="str">
        <f>IF(ISNA(VLOOKUP($C69,'Beaver Valley TT'!$A$17:$I$37,9,FALSE))=TRUE,"0",VLOOKUP($C69,'Beaver Valley TT'!$A$17:$I$37,9,FALSE))</f>
        <v>0</v>
      </c>
      <c r="N69" s="22" t="str">
        <f>IF(ISNA(VLOOKUP($C69,'Calgary Nor AM SS'!$A$17:$I$37,9,FALSE))=TRUE,"0",VLOOKUP($C69,'Calgary Nor AM SS'!$A$17:$I$37,9,FALSE))</f>
        <v>0</v>
      </c>
      <c r="O69" s="22" t="str">
        <f>IF(ISNA(VLOOKUP($C69,'Fortune Fz'!$A$17:$I$37,9,FALSE))=TRUE,"0",VLOOKUP($C69,'Fortune Fz'!$A$17:$I$37,9,FALSE))</f>
        <v>0</v>
      </c>
      <c r="P69" s="22" t="str">
        <f>IF(ISNA(VLOOKUP($C69,'GEORGIAN PEAKS Groms'!$A$17:$I$37,9,FALSE))=TRUE,"0",VLOOKUP($C69,'GEORGIAN PEAKS Groms'!$A$17:$I$37,9,FALSE))</f>
        <v>0</v>
      </c>
      <c r="Q69" s="22" t="str">
        <f>IF(ISNA(VLOOKUP($C69,'Aspen Open SS'!$A$17:$I$37,9,FALSE))=TRUE,"0",VLOOKUP($C69,'Aspen Open SS'!$A$17:$I$37,9,FALSE))</f>
        <v>0</v>
      </c>
      <c r="R69" s="22" t="str">
        <f>IF(ISNA(VLOOKUP($C69,'Aspen Open BA'!$A$17:$I$37,9,FALSE))=TRUE,"0",VLOOKUP($C69,'Aspen Open BA'!$A$17:$I$37,9,FALSE))</f>
        <v>0</v>
      </c>
    </row>
    <row r="70" spans="1:18" ht="11">
      <c r="A70" s="81" t="s">
        <v>147</v>
      </c>
      <c r="B70" s="81" t="s">
        <v>75</v>
      </c>
      <c r="C70" s="86" t="s">
        <v>146</v>
      </c>
      <c r="D70" s="85">
        <f>IF(ISNA(VLOOKUP($C70,'RPA Caclulations'!$C$6:$K$199,3,FALSE))=TRUE,"0",VLOOKUP($C70,'RPA Caclulations'!$C$6:$K$199,3,FALSE))</f>
        <v>63</v>
      </c>
      <c r="E70" s="22" t="str">
        <f>IF(ISNA(VLOOKUP($C70,'Mt. Sima Canada Cup SS'!$A$17:$I$37,9,FALSE))=TRUE,"0",VLOOKUP($C70,'Mt. Sima Canada Cup SS'!$A$17:$I$37,9,FALSE))</f>
        <v>0</v>
      </c>
      <c r="F70" s="22" t="str">
        <f>IF(ISNA(VLOOKUP($C70,'Mt. Sima Canada Cup BA'!$A$17:$I$37,9,FALSE))=TRUE,"0",VLOOKUP($C70,'Mt. Sima Canada Cup BA'!$A$17:$I$37,9,FALSE))</f>
        <v>0</v>
      </c>
      <c r="G70" s="22" t="str">
        <f>IF(ISNA(VLOOKUP($C70,'Mt. Sima Canada Cup SS'!$A$17:$I$37,9,FALSE))=TRUE,"0",VLOOKUP($C70,'Mt. Sima Canada Cup SS'!$A$17:$I$37,9,FALSE))</f>
        <v>0</v>
      </c>
      <c r="H70" s="22" t="str">
        <f>IF(ISNA(VLOOKUP($C70,'Waterville Rev Tour NorAm Day 2'!$A$17:$I$37,9,FALSE))=TRUE,"0",VLOOKUP($C70,'Waterville Rev Tour NorAm Day 2'!$A$17:$I$37,9,FALSE))</f>
        <v>0</v>
      </c>
      <c r="I70" s="22" t="str">
        <f>IF(ISNA(VLOOKUP($C70,'MSLM TT DAY 1'!$A$17:$I$37,9,FALSE))=TRUE,"0",VLOOKUP($C70,'MSLM TT DAY 1'!$A$17:$I$37,9,FALSE))</f>
        <v>0</v>
      </c>
      <c r="J70" s="22" t="str">
        <f>IF(ISNA(VLOOKUP($C70,'MSLM TT DAY 2'!$A$17:$I$37,9,FALSE))=TRUE,"0",VLOOKUP($C70,'MSLM TT DAY 2'!$A$17:$I$37,9,FALSE))</f>
        <v>0</v>
      </c>
      <c r="K70" s="22" t="str">
        <f>IF(ISNA(VLOOKUP($C70,'Craigleith Groms'!$A$17:$I$37,9,FALSE))=TRUE,"0",VLOOKUP($C70,'Craigleith Groms'!$A$17:$I$37,9,FALSE))</f>
        <v>N/A</v>
      </c>
      <c r="L70" s="22" t="str">
        <f>IF(ISNA(VLOOKUP($C70,'Silverstar Canada Cup'!$A$17:$I$37,9,FALSE))=TRUE,"0",VLOOKUP($C70,'Silverstar Canada Cup'!$A$17:$I$37,9,FALSE))</f>
        <v>0</v>
      </c>
      <c r="M70" s="22" t="str">
        <f>IF(ISNA(VLOOKUP($C70,'Beaver Valley TT'!$A$17:$I$37,9,FALSE))=TRUE,"0",VLOOKUP($C70,'Beaver Valley TT'!$A$17:$I$37,9,FALSE))</f>
        <v>0</v>
      </c>
      <c r="N70" s="22" t="str">
        <f>IF(ISNA(VLOOKUP($C70,'Calgary Nor AM SS'!$A$17:$I$37,9,FALSE))=TRUE,"0",VLOOKUP($C70,'Calgary Nor AM SS'!$A$17:$I$37,9,FALSE))</f>
        <v>0</v>
      </c>
      <c r="O70" s="22" t="str">
        <f>IF(ISNA(VLOOKUP($C70,'Fortune Fz'!$A$17:$I$37,9,FALSE))=TRUE,"0",VLOOKUP($C70,'Fortune Fz'!$A$17:$I$37,9,FALSE))</f>
        <v>0</v>
      </c>
      <c r="P70" s="22" t="str">
        <f>IF(ISNA(VLOOKUP($C70,'GEORGIAN PEAKS Groms'!$A$17:$I$37,9,FALSE))=TRUE,"0",VLOOKUP($C70,'GEORGIAN PEAKS Groms'!$A$17:$I$37,9,FALSE))</f>
        <v>0</v>
      </c>
      <c r="Q70" s="22" t="str">
        <f>IF(ISNA(VLOOKUP($C70,'Aspen Open SS'!$A$17:$I$37,9,FALSE))=TRUE,"0",VLOOKUP($C70,'Aspen Open SS'!$A$17:$I$37,9,FALSE))</f>
        <v>0</v>
      </c>
      <c r="R70" s="22" t="str">
        <f>IF(ISNA(VLOOKUP($C70,'Aspen Open BA'!$A$17:$I$37,9,FALSE))=TRUE,"0",VLOOKUP($C70,'Aspen Open BA'!$A$17:$I$37,9,FALSE))</f>
        <v>0</v>
      </c>
    </row>
    <row r="71" spans="1:18" ht="11">
      <c r="A71" s="81" t="s">
        <v>138</v>
      </c>
      <c r="B71" s="81" t="s">
        <v>137</v>
      </c>
      <c r="C71" s="86" t="s">
        <v>136</v>
      </c>
      <c r="D71" s="85">
        <f>IF(ISNA(VLOOKUP($C71,'RPA Caclulations'!$C$6:$K$199,3,FALSE))=TRUE,"0",VLOOKUP($C71,'RPA Caclulations'!$C$6:$K$199,3,FALSE))</f>
        <v>64</v>
      </c>
      <c r="E71" s="22" t="str">
        <f>IF(ISNA(VLOOKUP($C71,'Mt. Sima Canada Cup SS'!$A$17:$I$37,9,FALSE))=TRUE,"0",VLOOKUP($C71,'Mt. Sima Canada Cup SS'!$A$17:$I$37,9,FALSE))</f>
        <v>0</v>
      </c>
      <c r="F71" s="22" t="str">
        <f>IF(ISNA(VLOOKUP($C71,'Mt. Sima Canada Cup BA'!$A$17:$I$37,9,FALSE))=TRUE,"0",VLOOKUP($C71,'Mt. Sima Canada Cup BA'!$A$17:$I$37,9,FALSE))</f>
        <v>0</v>
      </c>
      <c r="G71" s="22" t="str">
        <f>IF(ISNA(VLOOKUP($C71,'Mt. Sima Canada Cup SS'!$A$17:$I$37,9,FALSE))=TRUE,"0",VLOOKUP($C71,'Mt. Sima Canada Cup SS'!$A$17:$I$37,9,FALSE))</f>
        <v>0</v>
      </c>
      <c r="H71" s="22" t="str">
        <f>IF(ISNA(VLOOKUP($C71,'Waterville Rev Tour NorAm Day 2'!$A$17:$I$37,9,FALSE))=TRUE,"0",VLOOKUP($C71,'Waterville Rev Tour NorAm Day 2'!$A$17:$I$37,9,FALSE))</f>
        <v>0</v>
      </c>
      <c r="I71" s="22" t="str">
        <f>IF(ISNA(VLOOKUP($C71,'MSLM TT DAY 1'!$A$17:$I$37,9,FALSE))=TRUE,"0",VLOOKUP($C71,'MSLM TT DAY 1'!$A$17:$I$37,9,FALSE))</f>
        <v>0</v>
      </c>
      <c r="J71" s="22" t="str">
        <f>IF(ISNA(VLOOKUP($C71,'MSLM TT DAY 2'!$A$17:$I$37,9,FALSE))=TRUE,"0",VLOOKUP($C71,'MSLM TT DAY 2'!$A$17:$I$37,9,FALSE))</f>
        <v>0</v>
      </c>
      <c r="K71" s="22" t="str">
        <f>IF(ISNA(VLOOKUP($C71,'Craigleith Groms'!$A$17:$I$37,9,FALSE))=TRUE,"0",VLOOKUP($C71,'Craigleith Groms'!$A$17:$I$37,9,FALSE))</f>
        <v>N/A</v>
      </c>
      <c r="L71" s="22" t="str">
        <f>IF(ISNA(VLOOKUP($C71,'Silverstar Canada Cup'!$A$17:$I$37,9,FALSE))=TRUE,"0",VLOOKUP($C71,'Silverstar Canada Cup'!$A$17:$I$37,9,FALSE))</f>
        <v>0</v>
      </c>
      <c r="M71" s="22" t="str">
        <f>IF(ISNA(VLOOKUP($C71,'Beaver Valley TT'!$A$17:$I$37,9,FALSE))=TRUE,"0",VLOOKUP($C71,'Beaver Valley TT'!$A$17:$I$37,9,FALSE))</f>
        <v>0</v>
      </c>
      <c r="N71" s="22" t="str">
        <f>IF(ISNA(VLOOKUP($C71,'Calgary Nor AM SS'!$A$17:$I$37,9,FALSE))=TRUE,"0",VLOOKUP($C71,'Calgary Nor AM SS'!$A$17:$I$37,9,FALSE))</f>
        <v>0</v>
      </c>
      <c r="O71" s="22" t="str">
        <f>IF(ISNA(VLOOKUP($C71,'Fortune Fz'!$A$17:$I$37,9,FALSE))=TRUE,"0",VLOOKUP($C71,'Fortune Fz'!$A$17:$I$37,9,FALSE))</f>
        <v>0</v>
      </c>
      <c r="P71" s="22" t="str">
        <f>IF(ISNA(VLOOKUP($C71,'GEORGIAN PEAKS Groms'!$A$17:$I$37,9,FALSE))=TRUE,"0",VLOOKUP($C71,'GEORGIAN PEAKS Groms'!$A$17:$I$37,9,FALSE))</f>
        <v>N/A</v>
      </c>
      <c r="Q71" s="22" t="str">
        <f>IF(ISNA(VLOOKUP($C71,'Aspen Open SS'!$A$17:$I$37,9,FALSE))=TRUE,"0",VLOOKUP($C71,'Aspen Open SS'!$A$17:$I$37,9,FALSE))</f>
        <v>0</v>
      </c>
      <c r="R71" s="22" t="str">
        <f>IF(ISNA(VLOOKUP($C71,'Aspen Open BA'!$A$17:$I$37,9,FALSE))=TRUE,"0",VLOOKUP($C71,'Aspen Open BA'!$A$17:$I$37,9,FALSE))</f>
        <v>0</v>
      </c>
    </row>
    <row r="72" spans="1:18" ht="11">
      <c r="A72" s="81" t="s">
        <v>138</v>
      </c>
      <c r="B72" s="81" t="s">
        <v>74</v>
      </c>
      <c r="C72" s="86" t="s">
        <v>139</v>
      </c>
      <c r="D72" s="85">
        <f>IF(ISNA(VLOOKUP($C72,'RPA Caclulations'!$C$6:$K$199,3,FALSE))=TRUE,"0",VLOOKUP($C72,'RPA Caclulations'!$C$6:$K$199,3,FALSE))</f>
        <v>64</v>
      </c>
      <c r="E72" s="22" t="str">
        <f>IF(ISNA(VLOOKUP($C72,'Mt. Sima Canada Cup SS'!$A$17:$I$37,9,FALSE))=TRUE,"0",VLOOKUP($C72,'Mt. Sima Canada Cup SS'!$A$17:$I$37,9,FALSE))</f>
        <v>0</v>
      </c>
      <c r="F72" s="22" t="str">
        <f>IF(ISNA(VLOOKUP($C72,'Mt. Sima Canada Cup BA'!$A$17:$I$37,9,FALSE))=TRUE,"0",VLOOKUP($C72,'Mt. Sima Canada Cup BA'!$A$17:$I$37,9,FALSE))</f>
        <v>0</v>
      </c>
      <c r="G72" s="22" t="str">
        <f>IF(ISNA(VLOOKUP($C72,'Mt. Sima Canada Cup SS'!$A$17:$I$37,9,FALSE))=TRUE,"0",VLOOKUP($C72,'Mt. Sima Canada Cup SS'!$A$17:$I$37,9,FALSE))</f>
        <v>0</v>
      </c>
      <c r="H72" s="22" t="str">
        <f>IF(ISNA(VLOOKUP($C72,'Waterville Rev Tour NorAm Day 2'!$A$17:$I$37,9,FALSE))=TRUE,"0",VLOOKUP($C72,'Waterville Rev Tour NorAm Day 2'!$A$17:$I$37,9,FALSE))</f>
        <v>0</v>
      </c>
      <c r="I72" s="22" t="str">
        <f>IF(ISNA(VLOOKUP($C72,'MSLM TT DAY 1'!$A$17:$I$37,9,FALSE))=TRUE,"0",VLOOKUP($C72,'MSLM TT DAY 1'!$A$17:$I$37,9,FALSE))</f>
        <v>0</v>
      </c>
      <c r="J72" s="22" t="str">
        <f>IF(ISNA(VLOOKUP($C72,'MSLM TT DAY 2'!$A$17:$I$37,9,FALSE))=TRUE,"0",VLOOKUP($C72,'MSLM TT DAY 2'!$A$17:$I$37,9,FALSE))</f>
        <v>0</v>
      </c>
      <c r="K72" s="22" t="str">
        <f>IF(ISNA(VLOOKUP($C72,'Craigleith Groms'!$A$17:$I$37,9,FALSE))=TRUE,"0",VLOOKUP($C72,'Craigleith Groms'!$A$17:$I$37,9,FALSE))</f>
        <v>N/A</v>
      </c>
      <c r="L72" s="22" t="str">
        <f>IF(ISNA(VLOOKUP($C72,'Silverstar Canada Cup'!$A$17:$I$37,9,FALSE))=TRUE,"0",VLOOKUP($C72,'Silverstar Canada Cup'!$A$17:$I$37,9,FALSE))</f>
        <v>0</v>
      </c>
      <c r="M72" s="22" t="str">
        <f>IF(ISNA(VLOOKUP($C72,'Beaver Valley TT'!$A$17:$I$37,9,FALSE))=TRUE,"0",VLOOKUP($C72,'Beaver Valley TT'!$A$17:$I$37,9,FALSE))</f>
        <v>0</v>
      </c>
      <c r="N72" s="22" t="str">
        <f>IF(ISNA(VLOOKUP($C72,'Calgary Nor AM SS'!$A$17:$I$37,9,FALSE))=TRUE,"0",VLOOKUP($C72,'Calgary Nor AM SS'!$A$17:$I$37,9,FALSE))</f>
        <v>0</v>
      </c>
      <c r="O72" s="22" t="str">
        <f>IF(ISNA(VLOOKUP($C72,'Fortune Fz'!$A$17:$I$37,9,FALSE))=TRUE,"0",VLOOKUP($C72,'Fortune Fz'!$A$17:$I$37,9,FALSE))</f>
        <v>0</v>
      </c>
      <c r="P72" s="22" t="str">
        <f>IF(ISNA(VLOOKUP($C72,'GEORGIAN PEAKS Groms'!$A$17:$I$37,9,FALSE))=TRUE,"0",VLOOKUP($C72,'GEORGIAN PEAKS Groms'!$A$17:$I$37,9,FALSE))</f>
        <v>N/A</v>
      </c>
      <c r="Q72" s="22" t="str">
        <f>IF(ISNA(VLOOKUP($C72,'Aspen Open SS'!$A$17:$I$37,9,FALSE))=TRUE,"0",VLOOKUP($C72,'Aspen Open SS'!$A$17:$I$37,9,FALSE))</f>
        <v>0</v>
      </c>
      <c r="R72" s="22" t="str">
        <f>IF(ISNA(VLOOKUP($C72,'Aspen Open BA'!$A$17:$I$37,9,FALSE))=TRUE,"0",VLOOKUP($C72,'Aspen Open BA'!$A$17:$I$37,9,FALSE))</f>
        <v>0</v>
      </c>
    </row>
    <row r="73" spans="1:18" ht="11">
      <c r="A73" s="81" t="s">
        <v>145</v>
      </c>
      <c r="B73" s="81" t="s">
        <v>75</v>
      </c>
      <c r="C73" s="86" t="s">
        <v>144</v>
      </c>
      <c r="D73" s="85">
        <f>IF(ISNA(VLOOKUP($C73,'RPA Caclulations'!$C$6:$K$199,3,FALSE))=TRUE,"0",VLOOKUP($C73,'RPA Caclulations'!$C$6:$K$199,3,FALSE))</f>
        <v>64</v>
      </c>
      <c r="E73" s="22" t="str">
        <f>IF(ISNA(VLOOKUP($C73,'Mt. Sima Canada Cup SS'!$A$17:$I$37,9,FALSE))=TRUE,"0",VLOOKUP($C73,'Mt. Sima Canada Cup SS'!$A$17:$I$37,9,FALSE))</f>
        <v>0</v>
      </c>
      <c r="F73" s="22" t="str">
        <f>IF(ISNA(VLOOKUP($C73,'Mt. Sima Canada Cup BA'!$A$17:$I$37,9,FALSE))=TRUE,"0",VLOOKUP($C73,'Mt. Sima Canada Cup BA'!$A$17:$I$37,9,FALSE))</f>
        <v>0</v>
      </c>
      <c r="G73" s="22" t="str">
        <f>IF(ISNA(VLOOKUP($C73,'Mt. Sima Canada Cup SS'!$A$17:$I$37,9,FALSE))=TRUE,"0",VLOOKUP($C73,'Mt. Sima Canada Cup SS'!$A$17:$I$37,9,FALSE))</f>
        <v>0</v>
      </c>
      <c r="H73" s="22" t="str">
        <f>IF(ISNA(VLOOKUP($C73,'Waterville Rev Tour NorAm Day 2'!$A$17:$I$37,9,FALSE))=TRUE,"0",VLOOKUP($C73,'Waterville Rev Tour NorAm Day 2'!$A$17:$I$37,9,FALSE))</f>
        <v>0</v>
      </c>
      <c r="I73" s="22" t="str">
        <f>IF(ISNA(VLOOKUP($C73,'MSLM TT DAY 1'!$A$17:$I$37,9,FALSE))=TRUE,"0",VLOOKUP($C73,'MSLM TT DAY 1'!$A$17:$I$37,9,FALSE))</f>
        <v>0</v>
      </c>
      <c r="J73" s="22" t="str">
        <f>IF(ISNA(VLOOKUP($C73,'MSLM TT DAY 2'!$A$17:$I$37,9,FALSE))=TRUE,"0",VLOOKUP($C73,'MSLM TT DAY 2'!$A$17:$I$37,9,FALSE))</f>
        <v>0</v>
      </c>
      <c r="K73" s="22" t="str">
        <f>IF(ISNA(VLOOKUP($C73,'Craigleith Groms'!$A$17:$I$37,9,FALSE))=TRUE,"0",VLOOKUP($C73,'Craigleith Groms'!$A$17:$I$37,9,FALSE))</f>
        <v>N/A</v>
      </c>
      <c r="L73" s="22" t="str">
        <f>IF(ISNA(VLOOKUP($C73,'Silverstar Canada Cup'!$A$17:$I$37,9,FALSE))=TRUE,"0",VLOOKUP($C73,'Silverstar Canada Cup'!$A$17:$I$37,9,FALSE))</f>
        <v>0</v>
      </c>
      <c r="M73" s="22" t="str">
        <f>IF(ISNA(VLOOKUP($C73,'Beaver Valley TT'!$A$17:$I$37,9,FALSE))=TRUE,"0",VLOOKUP($C73,'Beaver Valley TT'!$A$17:$I$37,9,FALSE))</f>
        <v>0</v>
      </c>
      <c r="N73" s="22" t="str">
        <f>IF(ISNA(VLOOKUP($C73,'Calgary Nor AM SS'!$A$17:$I$37,9,FALSE))=TRUE,"0",VLOOKUP($C73,'Calgary Nor AM SS'!$A$17:$I$37,9,FALSE))</f>
        <v>0</v>
      </c>
      <c r="O73" s="22" t="str">
        <f>IF(ISNA(VLOOKUP($C73,'Fortune Fz'!$A$17:$I$37,9,FALSE))=TRUE,"0",VLOOKUP($C73,'Fortune Fz'!$A$17:$I$37,9,FALSE))</f>
        <v>0</v>
      </c>
      <c r="P73" s="22" t="str">
        <f>IF(ISNA(VLOOKUP($C73,'GEORGIAN PEAKS Groms'!$A$17:$I$37,9,FALSE))=TRUE,"0",VLOOKUP($C73,'GEORGIAN PEAKS Groms'!$A$17:$I$37,9,FALSE))</f>
        <v>N/A</v>
      </c>
      <c r="Q73" s="22" t="str">
        <f>IF(ISNA(VLOOKUP($C73,'Aspen Open SS'!$A$17:$I$37,9,FALSE))=TRUE,"0",VLOOKUP($C73,'Aspen Open SS'!$A$17:$I$37,9,FALSE))</f>
        <v>0</v>
      </c>
      <c r="R73" s="22" t="str">
        <f>IF(ISNA(VLOOKUP($C73,'Aspen Open BA'!$A$17:$I$37,9,FALSE))=TRUE,"0",VLOOKUP($C73,'Aspen Open BA'!$A$17:$I$37,9,FALSE))</f>
        <v>0</v>
      </c>
    </row>
    <row r="74" spans="1:18" ht="11">
      <c r="A74" s="81" t="s">
        <v>138</v>
      </c>
      <c r="B74" s="81" t="s">
        <v>65</v>
      </c>
      <c r="C74" s="86" t="s">
        <v>148</v>
      </c>
      <c r="D74" s="85">
        <f>IF(ISNA(VLOOKUP($C74,'RPA Caclulations'!$C$6:$K$199,3,FALSE))=TRUE,"0",VLOOKUP($C74,'RPA Caclulations'!$C$6:$K$199,3,FALSE))</f>
        <v>64</v>
      </c>
      <c r="E74" s="22" t="str">
        <f>IF(ISNA(VLOOKUP($C74,'Mt. Sima Canada Cup SS'!$A$17:$I$37,9,FALSE))=TRUE,"0",VLOOKUP($C74,'Mt. Sima Canada Cup SS'!$A$17:$I$37,9,FALSE))</f>
        <v>0</v>
      </c>
      <c r="F74" s="22" t="str">
        <f>IF(ISNA(VLOOKUP($C74,'Mt. Sima Canada Cup BA'!$A$17:$I$37,9,FALSE))=TRUE,"0",VLOOKUP($C74,'Mt. Sima Canada Cup BA'!$A$17:$I$37,9,FALSE))</f>
        <v>0</v>
      </c>
      <c r="G74" s="22" t="str">
        <f>IF(ISNA(VLOOKUP($C74,'Mt. Sima Canada Cup SS'!$A$17:$I$37,9,FALSE))=TRUE,"0",VLOOKUP($C74,'Mt. Sima Canada Cup SS'!$A$17:$I$37,9,FALSE))</f>
        <v>0</v>
      </c>
      <c r="H74" s="22" t="str">
        <f>IF(ISNA(VLOOKUP($C74,'Waterville Rev Tour NorAm Day 2'!$A$17:$I$37,9,FALSE))=TRUE,"0",VLOOKUP($C74,'Waterville Rev Tour NorAm Day 2'!$A$17:$I$37,9,FALSE))</f>
        <v>0</v>
      </c>
      <c r="I74" s="22" t="str">
        <f>IF(ISNA(VLOOKUP($C74,'MSLM TT DAY 1'!$A$17:$I$37,9,FALSE))=TRUE,"0",VLOOKUP($C74,'MSLM TT DAY 1'!$A$17:$I$37,9,FALSE))</f>
        <v>0</v>
      </c>
      <c r="J74" s="22" t="str">
        <f>IF(ISNA(VLOOKUP($C74,'MSLM TT DAY 2'!$A$17:$I$37,9,FALSE))=TRUE,"0",VLOOKUP($C74,'MSLM TT DAY 2'!$A$17:$I$37,9,FALSE))</f>
        <v>0</v>
      </c>
      <c r="K74" s="22" t="str">
        <f>IF(ISNA(VLOOKUP($C74,'Craigleith Groms'!$A$17:$I$37,9,FALSE))=TRUE,"0",VLOOKUP($C74,'Craigleith Groms'!$A$17:$I$37,9,FALSE))</f>
        <v>N/A</v>
      </c>
      <c r="L74" s="22" t="str">
        <f>IF(ISNA(VLOOKUP($C74,'Silverstar Canada Cup'!$A$17:$I$37,9,FALSE))=TRUE,"0",VLOOKUP($C74,'Silverstar Canada Cup'!$A$17:$I$37,9,FALSE))</f>
        <v>0</v>
      </c>
      <c r="M74" s="22" t="str">
        <f>IF(ISNA(VLOOKUP($C74,'Beaver Valley TT'!$A$17:$I$37,9,FALSE))=TRUE,"0",VLOOKUP($C74,'Beaver Valley TT'!$A$17:$I$37,9,FALSE))</f>
        <v>0</v>
      </c>
      <c r="N74" s="22" t="str">
        <f>IF(ISNA(VLOOKUP($C74,'Calgary Nor AM SS'!$A$17:$I$37,9,FALSE))=TRUE,"0",VLOOKUP($C74,'Calgary Nor AM SS'!$A$17:$I$37,9,FALSE))</f>
        <v>0</v>
      </c>
      <c r="O74" s="22" t="str">
        <f>IF(ISNA(VLOOKUP($C74,'Fortune Fz'!$A$17:$I$37,9,FALSE))=TRUE,"0",VLOOKUP($C74,'Fortune Fz'!$A$17:$I$37,9,FALSE))</f>
        <v>0</v>
      </c>
      <c r="P74" s="22" t="str">
        <f>IF(ISNA(VLOOKUP($C74,'GEORGIAN PEAKS Groms'!$A$17:$I$37,9,FALSE))=TRUE,"0",VLOOKUP($C74,'GEORGIAN PEAKS Groms'!$A$17:$I$37,9,FALSE))</f>
        <v>N/A</v>
      </c>
      <c r="Q74" s="22" t="str">
        <f>IF(ISNA(VLOOKUP($C74,'Aspen Open SS'!$A$17:$I$37,9,FALSE))=TRUE,"0",VLOOKUP($C74,'Aspen Open SS'!$A$17:$I$37,9,FALSE))</f>
        <v>0</v>
      </c>
      <c r="R74" s="22" t="str">
        <f>IF(ISNA(VLOOKUP($C74,'Aspen Open BA'!$A$17:$I$37,9,FALSE))=TRUE,"0",VLOOKUP($C74,'Aspen Open BA'!$A$17:$I$37,9,FALSE))</f>
        <v>0</v>
      </c>
    </row>
    <row r="75" spans="1:18" ht="11">
      <c r="A75" s="81" t="s">
        <v>138</v>
      </c>
      <c r="B75" s="81" t="s">
        <v>65</v>
      </c>
      <c r="C75" s="86" t="s">
        <v>149</v>
      </c>
      <c r="D75" s="85">
        <f>IF(ISNA(VLOOKUP($C75,'RPA Caclulations'!$C$6:$K$199,3,FALSE))=TRUE,"0",VLOOKUP($C75,'RPA Caclulations'!$C$6:$K$199,3,FALSE))</f>
        <v>64</v>
      </c>
      <c r="E75" s="22" t="str">
        <f>IF(ISNA(VLOOKUP($C75,'Mt. Sima Canada Cup SS'!$A$17:$I$37,9,FALSE))=TRUE,"0",VLOOKUP($C75,'Mt. Sima Canada Cup SS'!$A$17:$I$37,9,FALSE))</f>
        <v>0</v>
      </c>
      <c r="F75" s="22" t="str">
        <f>IF(ISNA(VLOOKUP($C75,'Mt. Sima Canada Cup BA'!$A$17:$I$37,9,FALSE))=TRUE,"0",VLOOKUP($C75,'Mt. Sima Canada Cup BA'!$A$17:$I$37,9,FALSE))</f>
        <v>0</v>
      </c>
      <c r="G75" s="22" t="str">
        <f>IF(ISNA(VLOOKUP($C75,'Mt. Sima Canada Cup SS'!$A$17:$I$37,9,FALSE))=TRUE,"0",VLOOKUP($C75,'Mt. Sima Canada Cup SS'!$A$17:$I$37,9,FALSE))</f>
        <v>0</v>
      </c>
      <c r="H75" s="22" t="str">
        <f>IF(ISNA(VLOOKUP($C75,'Waterville Rev Tour NorAm Day 2'!$A$17:$I$37,9,FALSE))=TRUE,"0",VLOOKUP($C75,'Waterville Rev Tour NorAm Day 2'!$A$17:$I$37,9,FALSE))</f>
        <v>0</v>
      </c>
      <c r="I75" s="22" t="str">
        <f>IF(ISNA(VLOOKUP($C75,'MSLM TT DAY 1'!$A$17:$I$37,9,FALSE))=TRUE,"0",VLOOKUP($C75,'MSLM TT DAY 1'!$A$17:$I$37,9,FALSE))</f>
        <v>0</v>
      </c>
      <c r="J75" s="22" t="str">
        <f>IF(ISNA(VLOOKUP($C75,'MSLM TT DAY 2'!$A$17:$I$37,9,FALSE))=TRUE,"0",VLOOKUP($C75,'MSLM TT DAY 2'!$A$17:$I$37,9,FALSE))</f>
        <v>0</v>
      </c>
      <c r="K75" s="22" t="str">
        <f>IF(ISNA(VLOOKUP($C75,'Craigleith Groms'!$A$17:$I$37,9,FALSE))=TRUE,"0",VLOOKUP($C75,'Craigleith Groms'!$A$17:$I$37,9,FALSE))</f>
        <v>N/A</v>
      </c>
      <c r="L75" s="22" t="str">
        <f>IF(ISNA(VLOOKUP($C75,'Silverstar Canada Cup'!$A$17:$I$37,9,FALSE))=TRUE,"0",VLOOKUP($C75,'Silverstar Canada Cup'!$A$17:$I$37,9,FALSE))</f>
        <v>0</v>
      </c>
      <c r="M75" s="22" t="str">
        <f>IF(ISNA(VLOOKUP($C75,'Beaver Valley TT'!$A$17:$I$37,9,FALSE))=TRUE,"0",VLOOKUP($C75,'Beaver Valley TT'!$A$17:$I$37,9,FALSE))</f>
        <v>0</v>
      </c>
      <c r="N75" s="22" t="str">
        <f>IF(ISNA(VLOOKUP($C75,'Calgary Nor AM SS'!$A$17:$I$37,9,FALSE))=TRUE,"0",VLOOKUP($C75,'Calgary Nor AM SS'!$A$17:$I$37,9,FALSE))</f>
        <v>0</v>
      </c>
      <c r="O75" s="22" t="str">
        <f>IF(ISNA(VLOOKUP($C75,'Fortune Fz'!$A$17:$I$37,9,FALSE))=TRUE,"0",VLOOKUP($C75,'Fortune Fz'!$A$17:$I$37,9,FALSE))</f>
        <v>0</v>
      </c>
      <c r="P75" s="22" t="str">
        <f>IF(ISNA(VLOOKUP($C75,'GEORGIAN PEAKS Groms'!$A$17:$I$37,9,FALSE))=TRUE,"0",VLOOKUP($C75,'GEORGIAN PEAKS Groms'!$A$17:$I$37,9,FALSE))</f>
        <v>N/A</v>
      </c>
      <c r="Q75" s="22" t="str">
        <f>IF(ISNA(VLOOKUP($C75,'Aspen Open SS'!$A$17:$I$37,9,FALSE))=TRUE,"0",VLOOKUP($C75,'Aspen Open SS'!$A$17:$I$37,9,FALSE))</f>
        <v>0</v>
      </c>
      <c r="R75" s="22" t="str">
        <f>IF(ISNA(VLOOKUP($C75,'Aspen Open BA'!$A$17:$I$37,9,FALSE))=TRUE,"0",VLOOKUP($C75,'Aspen Open BA'!$A$17:$I$37,9,FALSE))</f>
        <v>0</v>
      </c>
    </row>
    <row r="76" spans="1:18" ht="11">
      <c r="A76" s="81" t="s">
        <v>138</v>
      </c>
      <c r="B76" s="81" t="s">
        <v>151</v>
      </c>
      <c r="C76" s="86" t="s">
        <v>150</v>
      </c>
      <c r="D76" s="85">
        <f>IF(ISNA(VLOOKUP($C76,'RPA Caclulations'!$C$6:$K$199,3,FALSE))=TRUE,"0",VLOOKUP($C76,'RPA Caclulations'!$C$6:$K$199,3,FALSE))</f>
        <v>64</v>
      </c>
      <c r="E76" s="22" t="str">
        <f>IF(ISNA(VLOOKUP($C76,'Mt. Sima Canada Cup SS'!$A$17:$I$37,9,FALSE))=TRUE,"0",VLOOKUP($C76,'Mt. Sima Canada Cup SS'!$A$17:$I$37,9,FALSE))</f>
        <v>0</v>
      </c>
      <c r="F76" s="22" t="str">
        <f>IF(ISNA(VLOOKUP($C76,'Mt. Sima Canada Cup BA'!$A$17:$I$37,9,FALSE))=TRUE,"0",VLOOKUP($C76,'Mt. Sima Canada Cup BA'!$A$17:$I$37,9,FALSE))</f>
        <v>0</v>
      </c>
      <c r="G76" s="22" t="str">
        <f>IF(ISNA(VLOOKUP($C76,'Mt. Sima Canada Cup SS'!$A$17:$I$37,9,FALSE))=TRUE,"0",VLOOKUP($C76,'Mt. Sima Canada Cup SS'!$A$17:$I$37,9,FALSE))</f>
        <v>0</v>
      </c>
      <c r="H76" s="22" t="str">
        <f>IF(ISNA(VLOOKUP($C76,'Waterville Rev Tour NorAm Day 2'!$A$17:$I$37,9,FALSE))=TRUE,"0",VLOOKUP($C76,'Waterville Rev Tour NorAm Day 2'!$A$17:$I$37,9,FALSE))</f>
        <v>0</v>
      </c>
      <c r="I76" s="22" t="str">
        <f>IF(ISNA(VLOOKUP($C76,'MSLM TT DAY 1'!$A$17:$I$37,9,FALSE))=TRUE,"0",VLOOKUP($C76,'MSLM TT DAY 1'!$A$17:$I$37,9,FALSE))</f>
        <v>0</v>
      </c>
      <c r="J76" s="22" t="str">
        <f>IF(ISNA(VLOOKUP($C76,'MSLM TT DAY 2'!$A$17:$I$37,9,FALSE))=TRUE,"0",VLOOKUP($C76,'MSLM TT DAY 2'!$A$17:$I$37,9,FALSE))</f>
        <v>0</v>
      </c>
      <c r="K76" s="22" t="str">
        <f>IF(ISNA(VLOOKUP($C76,'Craigleith Groms'!$A$17:$I$37,9,FALSE))=TRUE,"0",VLOOKUP($C76,'Craigleith Groms'!$A$17:$I$37,9,FALSE))</f>
        <v>N/A</v>
      </c>
      <c r="L76" s="22" t="str">
        <f>IF(ISNA(VLOOKUP($C76,'Silverstar Canada Cup'!$A$17:$I$37,9,FALSE))=TRUE,"0",VLOOKUP($C76,'Silverstar Canada Cup'!$A$17:$I$37,9,FALSE))</f>
        <v>0</v>
      </c>
      <c r="M76" s="22" t="str">
        <f>IF(ISNA(VLOOKUP($C76,'Beaver Valley TT'!$A$17:$I$37,9,FALSE))=TRUE,"0",VLOOKUP($C76,'Beaver Valley TT'!$A$17:$I$37,9,FALSE))</f>
        <v>0</v>
      </c>
      <c r="N76" s="22" t="str">
        <f>IF(ISNA(VLOOKUP($C76,'Calgary Nor AM SS'!$A$17:$I$37,9,FALSE))=TRUE,"0",VLOOKUP($C76,'Calgary Nor AM SS'!$A$17:$I$37,9,FALSE))</f>
        <v>0</v>
      </c>
      <c r="O76" s="22" t="str">
        <f>IF(ISNA(VLOOKUP($C76,'Fortune Fz'!$A$17:$I$37,9,FALSE))=TRUE,"0",VLOOKUP($C76,'Fortune Fz'!$A$17:$I$37,9,FALSE))</f>
        <v>0</v>
      </c>
      <c r="P76" s="22" t="str">
        <f>IF(ISNA(VLOOKUP($C76,'GEORGIAN PEAKS Groms'!$A$17:$I$37,9,FALSE))=TRUE,"0",VLOOKUP($C76,'GEORGIAN PEAKS Groms'!$A$17:$I$37,9,FALSE))</f>
        <v>N/A</v>
      </c>
      <c r="Q76" s="22" t="str">
        <f>IF(ISNA(VLOOKUP($C76,'Aspen Open SS'!$A$17:$I$37,9,FALSE))=TRUE,"0",VLOOKUP($C76,'Aspen Open SS'!$A$17:$I$37,9,FALSE))</f>
        <v>0</v>
      </c>
      <c r="R76" s="22" t="str">
        <f>IF(ISNA(VLOOKUP($C76,'Aspen Open BA'!$A$17:$I$37,9,FALSE))=TRUE,"0",VLOOKUP($C76,'Aspen Open BA'!$A$17:$I$37,9,FALSE))</f>
        <v>0</v>
      </c>
    </row>
    <row r="77" spans="1:18" ht="11">
      <c r="A77" s="81" t="s">
        <v>138</v>
      </c>
      <c r="B77" s="81" t="s">
        <v>65</v>
      </c>
      <c r="C77" s="86" t="s">
        <v>152</v>
      </c>
      <c r="D77" s="85">
        <f>IF(ISNA(VLOOKUP($C77,'RPA Caclulations'!$C$6:$K$199,3,FALSE))=TRUE,"0",VLOOKUP($C77,'RPA Caclulations'!$C$6:$K$199,3,FALSE))</f>
        <v>64</v>
      </c>
      <c r="E77" s="22" t="str">
        <f>IF(ISNA(VLOOKUP($C77,'Mt. Sima Canada Cup SS'!$A$17:$I$37,9,FALSE))=TRUE,"0",VLOOKUP($C77,'Mt. Sima Canada Cup SS'!$A$17:$I$37,9,FALSE))</f>
        <v>0</v>
      </c>
      <c r="F77" s="22" t="str">
        <f>IF(ISNA(VLOOKUP($C77,'Mt. Sima Canada Cup BA'!$A$17:$I$37,9,FALSE))=TRUE,"0",VLOOKUP($C77,'Mt. Sima Canada Cup BA'!$A$17:$I$37,9,FALSE))</f>
        <v>0</v>
      </c>
      <c r="G77" s="22" t="str">
        <f>IF(ISNA(VLOOKUP($C77,'Mt. Sima Canada Cup SS'!$A$17:$I$37,9,FALSE))=TRUE,"0",VLOOKUP($C77,'Mt. Sima Canada Cup SS'!$A$17:$I$37,9,FALSE))</f>
        <v>0</v>
      </c>
      <c r="H77" s="22" t="str">
        <f>IF(ISNA(VLOOKUP($C77,'Waterville Rev Tour NorAm Day 2'!$A$17:$I$37,9,FALSE))=TRUE,"0",VLOOKUP($C77,'Waterville Rev Tour NorAm Day 2'!$A$17:$I$37,9,FALSE))</f>
        <v>0</v>
      </c>
      <c r="I77" s="22" t="str">
        <f>IF(ISNA(VLOOKUP($C77,'MSLM TT DAY 1'!$A$17:$I$37,9,FALSE))=TRUE,"0",VLOOKUP($C77,'MSLM TT DAY 1'!$A$17:$I$37,9,FALSE))</f>
        <v>0</v>
      </c>
      <c r="J77" s="22" t="str">
        <f>IF(ISNA(VLOOKUP($C77,'MSLM TT DAY 2'!$A$17:$I$37,9,FALSE))=TRUE,"0",VLOOKUP($C77,'MSLM TT DAY 2'!$A$17:$I$37,9,FALSE))</f>
        <v>0</v>
      </c>
      <c r="K77" s="22" t="str">
        <f>IF(ISNA(VLOOKUP($C77,'Craigleith Groms'!$A$17:$I$37,9,FALSE))=TRUE,"0",VLOOKUP($C77,'Craigleith Groms'!$A$17:$I$37,9,FALSE))</f>
        <v>N/A</v>
      </c>
      <c r="L77" s="22" t="str">
        <f>IF(ISNA(VLOOKUP($C77,'Silverstar Canada Cup'!$A$17:$I$37,9,FALSE))=TRUE,"0",VLOOKUP($C77,'Silverstar Canada Cup'!$A$17:$I$37,9,FALSE))</f>
        <v>0</v>
      </c>
      <c r="M77" s="22" t="str">
        <f>IF(ISNA(VLOOKUP($C77,'Beaver Valley TT'!$A$17:$I$37,9,FALSE))=TRUE,"0",VLOOKUP($C77,'Beaver Valley TT'!$A$17:$I$37,9,FALSE))</f>
        <v>0</v>
      </c>
      <c r="N77" s="22" t="str">
        <f>IF(ISNA(VLOOKUP($C77,'Calgary Nor AM SS'!$A$17:$I$37,9,FALSE))=TRUE,"0",VLOOKUP($C77,'Calgary Nor AM SS'!$A$17:$I$37,9,FALSE))</f>
        <v>0</v>
      </c>
      <c r="O77" s="22" t="str">
        <f>IF(ISNA(VLOOKUP($C77,'Fortune Fz'!$A$17:$I$37,9,FALSE))=TRUE,"0",VLOOKUP($C77,'Fortune Fz'!$A$17:$I$37,9,FALSE))</f>
        <v>0</v>
      </c>
      <c r="P77" s="22" t="str">
        <f>IF(ISNA(VLOOKUP($C77,'GEORGIAN PEAKS Groms'!$A$17:$I$37,9,FALSE))=TRUE,"0",VLOOKUP($C77,'GEORGIAN PEAKS Groms'!$A$17:$I$37,9,FALSE))</f>
        <v>N/A</v>
      </c>
      <c r="Q77" s="22" t="str">
        <f>IF(ISNA(VLOOKUP($C77,'Aspen Open SS'!$A$17:$I$37,9,FALSE))=TRUE,"0",VLOOKUP($C77,'Aspen Open SS'!$A$17:$I$37,9,FALSE))</f>
        <v>0</v>
      </c>
      <c r="R77" s="22" t="str">
        <f>IF(ISNA(VLOOKUP($C77,'Aspen Open BA'!$A$17:$I$37,9,FALSE))=TRUE,"0",VLOOKUP($C77,'Aspen Open BA'!$A$17:$I$37,9,FALSE))</f>
        <v>0</v>
      </c>
    </row>
    <row r="78" spans="1:18" ht="11">
      <c r="A78" s="81" t="s">
        <v>154</v>
      </c>
      <c r="B78" s="81" t="s">
        <v>75</v>
      </c>
      <c r="C78" s="86" t="s">
        <v>153</v>
      </c>
      <c r="D78" s="85">
        <f>IF(ISNA(VLOOKUP($C78,'RPA Caclulations'!$C$6:$K$199,3,FALSE))=TRUE,"0",VLOOKUP($C78,'RPA Caclulations'!$C$6:$K$199,3,FALSE))</f>
        <v>64</v>
      </c>
      <c r="E78" s="22" t="str">
        <f>IF(ISNA(VLOOKUP($C78,'Mt. Sima Canada Cup SS'!$A$17:$I$37,9,FALSE))=TRUE,"0",VLOOKUP($C78,'Mt. Sima Canada Cup SS'!$A$17:$I$37,9,FALSE))</f>
        <v>0</v>
      </c>
      <c r="F78" s="22" t="str">
        <f>IF(ISNA(VLOOKUP($C78,'Mt. Sima Canada Cup BA'!$A$17:$I$37,9,FALSE))=TRUE,"0",VLOOKUP($C78,'Mt. Sima Canada Cup BA'!$A$17:$I$37,9,FALSE))</f>
        <v>0</v>
      </c>
      <c r="G78" s="22" t="str">
        <f>IF(ISNA(VLOOKUP($C78,'Mt. Sima Canada Cup SS'!$A$17:$I$37,9,FALSE))=TRUE,"0",VLOOKUP($C78,'Mt. Sima Canada Cup SS'!$A$17:$I$37,9,FALSE))</f>
        <v>0</v>
      </c>
      <c r="H78" s="22" t="str">
        <f>IF(ISNA(VLOOKUP($C78,'Waterville Rev Tour NorAm Day 2'!$A$17:$I$37,9,FALSE))=TRUE,"0",VLOOKUP($C78,'Waterville Rev Tour NorAm Day 2'!$A$17:$I$37,9,FALSE))</f>
        <v>0</v>
      </c>
      <c r="I78" s="22" t="str">
        <f>IF(ISNA(VLOOKUP($C78,'MSLM TT DAY 1'!$A$17:$I$37,9,FALSE))=TRUE,"0",VLOOKUP($C78,'MSLM TT DAY 1'!$A$17:$I$37,9,FALSE))</f>
        <v>0</v>
      </c>
      <c r="J78" s="22" t="str">
        <f>IF(ISNA(VLOOKUP($C78,'MSLM TT DAY 2'!$A$17:$I$37,9,FALSE))=TRUE,"0",VLOOKUP($C78,'MSLM TT DAY 2'!$A$17:$I$37,9,FALSE))</f>
        <v>0</v>
      </c>
      <c r="K78" s="22" t="str">
        <f>IF(ISNA(VLOOKUP($C78,'Craigleith Groms'!$A$17:$I$37,9,FALSE))=TRUE,"0",VLOOKUP($C78,'Craigleith Groms'!$A$17:$I$37,9,FALSE))</f>
        <v>N/A</v>
      </c>
      <c r="L78" s="22" t="str">
        <f>IF(ISNA(VLOOKUP($C78,'Silverstar Canada Cup'!$A$17:$I$37,9,FALSE))=TRUE,"0",VLOOKUP($C78,'Silverstar Canada Cup'!$A$17:$I$37,9,FALSE))</f>
        <v>0</v>
      </c>
      <c r="M78" s="22" t="str">
        <f>IF(ISNA(VLOOKUP($C78,'Beaver Valley TT'!$A$17:$I$37,9,FALSE))=TRUE,"0",VLOOKUP($C78,'Beaver Valley TT'!$A$17:$I$37,9,FALSE))</f>
        <v>0</v>
      </c>
      <c r="N78" s="22" t="str">
        <f>IF(ISNA(VLOOKUP($C78,'Calgary Nor AM SS'!$A$17:$I$37,9,FALSE))=TRUE,"0",VLOOKUP($C78,'Calgary Nor AM SS'!$A$17:$I$37,9,FALSE))</f>
        <v>0</v>
      </c>
      <c r="O78" s="22" t="str">
        <f>IF(ISNA(VLOOKUP($C78,'Fortune Fz'!$A$17:$I$37,9,FALSE))=TRUE,"0",VLOOKUP($C78,'Fortune Fz'!$A$17:$I$37,9,FALSE))</f>
        <v>0</v>
      </c>
      <c r="P78" s="22" t="str">
        <f>IF(ISNA(VLOOKUP($C78,'GEORGIAN PEAKS Groms'!$A$17:$I$37,9,FALSE))=TRUE,"0",VLOOKUP($C78,'GEORGIAN PEAKS Groms'!$A$17:$I$37,9,FALSE))</f>
        <v>N/A</v>
      </c>
      <c r="Q78" s="22" t="str">
        <f>IF(ISNA(VLOOKUP($C78,'Aspen Open SS'!$A$17:$I$37,9,FALSE))=TRUE,"0",VLOOKUP($C78,'Aspen Open SS'!$A$17:$I$37,9,FALSE))</f>
        <v>0</v>
      </c>
      <c r="R78" s="22" t="str">
        <f>IF(ISNA(VLOOKUP($C78,'Aspen Open BA'!$A$17:$I$37,9,FALSE))=TRUE,"0",VLOOKUP($C78,'Aspen Open BA'!$A$17:$I$37,9,FALSE))</f>
        <v>0</v>
      </c>
    </row>
    <row r="79" spans="1:18" ht="11">
      <c r="A79" s="81" t="s">
        <v>94</v>
      </c>
      <c r="B79" s="81" t="s">
        <v>162</v>
      </c>
      <c r="C79" s="86" t="s">
        <v>161</v>
      </c>
      <c r="D79" s="85">
        <f>IF(ISNA(VLOOKUP($C79,'RPA Caclulations'!$C$6:$K$199,3,FALSE))=TRUE,"0",VLOOKUP($C79,'RPA Caclulations'!$C$6:$K$199,3,FALSE))</f>
        <v>72</v>
      </c>
      <c r="E79" s="22" t="str">
        <f>IF(ISNA(VLOOKUP($C79,'Mt. Sima Canada Cup SS'!$A$17:$I$37,9,FALSE))=TRUE,"0",VLOOKUP($C79,'Mt. Sima Canada Cup SS'!$A$17:$I$37,9,FALSE))</f>
        <v>0</v>
      </c>
      <c r="F79" s="22" t="str">
        <f>IF(ISNA(VLOOKUP($C79,'Mt. Sima Canada Cup BA'!$A$17:$I$37,9,FALSE))=TRUE,"0",VLOOKUP($C79,'Mt. Sima Canada Cup BA'!$A$17:$I$37,9,FALSE))</f>
        <v>0</v>
      </c>
      <c r="G79" s="22" t="str">
        <f>IF(ISNA(VLOOKUP($C79,'Mt. Sima Canada Cup SS'!$A$17:$I$37,9,FALSE))=TRUE,"0",VLOOKUP($C79,'Mt. Sima Canada Cup SS'!$A$17:$I$37,9,FALSE))</f>
        <v>0</v>
      </c>
      <c r="H79" s="22" t="str">
        <f>IF(ISNA(VLOOKUP($C79,'Waterville Rev Tour NorAm Day 2'!$A$17:$I$37,9,FALSE))=TRUE,"0",VLOOKUP($C79,'Waterville Rev Tour NorAm Day 2'!$A$17:$I$37,9,FALSE))</f>
        <v>0</v>
      </c>
      <c r="I79" s="22" t="str">
        <f>IF(ISNA(VLOOKUP($C79,'MSLM TT DAY 1'!$A$17:$I$37,9,FALSE))=TRUE,"0",VLOOKUP($C79,'MSLM TT DAY 1'!$A$17:$I$37,9,FALSE))</f>
        <v>0</v>
      </c>
      <c r="J79" s="22" t="str">
        <f>IF(ISNA(VLOOKUP($C79,'MSLM TT DAY 2'!$A$17:$I$37,9,FALSE))=TRUE,"0",VLOOKUP($C79,'MSLM TT DAY 2'!$A$17:$I$37,9,FALSE))</f>
        <v>0</v>
      </c>
      <c r="K79" s="22" t="str">
        <f>IF(ISNA(VLOOKUP($C79,'Craigleith Groms'!$A$17:$I$37,9,FALSE))=TRUE,"0",VLOOKUP($C79,'Craigleith Groms'!$A$17:$I$37,9,FALSE))</f>
        <v>0</v>
      </c>
      <c r="L79" s="22" t="str">
        <f>IF(ISNA(VLOOKUP($C79,'Silverstar Canada Cup'!$A$17:$I$37,9,FALSE))=TRUE,"0",VLOOKUP($C79,'Silverstar Canada Cup'!$A$17:$I$37,9,FALSE))</f>
        <v>0</v>
      </c>
      <c r="M79" s="22" t="str">
        <f>IF(ISNA(VLOOKUP($C79,'Beaver Valley TT'!$A$17:$I$37,9,FALSE))=TRUE,"0",VLOOKUP($C79,'Beaver Valley TT'!$A$17:$I$37,9,FALSE))</f>
        <v>0</v>
      </c>
      <c r="N79" s="22" t="str">
        <f>IF(ISNA(VLOOKUP($C79,'Calgary Nor AM SS'!$A$17:$I$37,9,FALSE))=TRUE,"0",VLOOKUP($C79,'Calgary Nor AM SS'!$A$17:$I$37,9,FALSE))</f>
        <v>0</v>
      </c>
      <c r="O79" s="22" t="str">
        <f>IF(ISNA(VLOOKUP($C79,'Fortune Fz'!$A$17:$I$37,9,FALSE))=TRUE,"0",VLOOKUP($C79,'Fortune Fz'!$A$17:$I$37,9,FALSE))</f>
        <v>0</v>
      </c>
      <c r="P79" s="22" t="str">
        <f>IF(ISNA(VLOOKUP($C79,'GEORGIAN PEAKS Groms'!$A$17:$I$37,9,FALSE))=TRUE,"0",VLOOKUP($C79,'GEORGIAN PEAKS Groms'!$A$17:$I$37,9,FALSE))</f>
        <v>0</v>
      </c>
      <c r="Q79" s="22" t="str">
        <f>IF(ISNA(VLOOKUP($C79,'Aspen Open SS'!$A$17:$I$37,9,FALSE))=TRUE,"0",VLOOKUP($C79,'Aspen Open SS'!$A$17:$I$37,9,FALSE))</f>
        <v>0</v>
      </c>
      <c r="R79" s="22" t="str">
        <f>IF(ISNA(VLOOKUP($C79,'Aspen Open BA'!$A$17:$I$37,9,FALSE))=TRUE,"0",VLOOKUP($C79,'Aspen Open BA'!$A$17:$I$37,9,FALSE))</f>
        <v>0</v>
      </c>
    </row>
    <row r="80" spans="1:18" ht="11">
      <c r="A80" s="81" t="s">
        <v>142</v>
      </c>
      <c r="B80" s="81" t="s">
        <v>162</v>
      </c>
      <c r="C80" s="86" t="s">
        <v>163</v>
      </c>
      <c r="D80" s="85">
        <f>IF(ISNA(VLOOKUP($C80,'RPA Caclulations'!$C$6:$K$199,3,FALSE))=TRUE,"0",VLOOKUP($C80,'RPA Caclulations'!$C$6:$K$199,3,FALSE))</f>
        <v>73</v>
      </c>
      <c r="E80" s="22" t="str">
        <f>IF(ISNA(VLOOKUP($C80,'Mt. Sima Canada Cup SS'!$A$17:$I$37,9,FALSE))=TRUE,"0",VLOOKUP($C80,'Mt. Sima Canada Cup SS'!$A$17:$I$37,9,FALSE))</f>
        <v>0</v>
      </c>
      <c r="F80" s="22" t="str">
        <f>IF(ISNA(VLOOKUP($C80,'Mt. Sima Canada Cup BA'!$A$17:$I$37,9,FALSE))=TRUE,"0",VLOOKUP($C80,'Mt. Sima Canada Cup BA'!$A$17:$I$37,9,FALSE))</f>
        <v>0</v>
      </c>
      <c r="G80" s="22" t="str">
        <f>IF(ISNA(VLOOKUP($C80,'Mt. Sima Canada Cup SS'!$A$17:$I$37,9,FALSE))=TRUE,"0",VLOOKUP($C80,'Mt. Sima Canada Cup SS'!$A$17:$I$37,9,FALSE))</f>
        <v>0</v>
      </c>
      <c r="H80" s="22" t="str">
        <f>IF(ISNA(VLOOKUP($C80,'Waterville Rev Tour NorAm Day 2'!$A$17:$I$37,9,FALSE))=TRUE,"0",VLOOKUP($C80,'Waterville Rev Tour NorAm Day 2'!$A$17:$I$37,9,FALSE))</f>
        <v>0</v>
      </c>
      <c r="I80" s="22" t="str">
        <f>IF(ISNA(VLOOKUP($C80,'MSLM TT DAY 1'!$A$17:$I$37,9,FALSE))=TRUE,"0",VLOOKUP($C80,'MSLM TT DAY 1'!$A$17:$I$37,9,FALSE))</f>
        <v>0</v>
      </c>
      <c r="J80" s="22" t="str">
        <f>IF(ISNA(VLOOKUP($C80,'MSLM TT DAY 2'!$A$17:$I$37,9,FALSE))=TRUE,"0",VLOOKUP($C80,'MSLM TT DAY 2'!$A$17:$I$37,9,FALSE))</f>
        <v>0</v>
      </c>
      <c r="K80" s="22" t="str">
        <f>IF(ISNA(VLOOKUP($C80,'Craigleith Groms'!$A$17:$I$37,9,FALSE))=TRUE,"0",VLOOKUP($C80,'Craigleith Groms'!$A$17:$I$37,9,FALSE))</f>
        <v>0</v>
      </c>
      <c r="L80" s="22" t="str">
        <f>IF(ISNA(VLOOKUP($C80,'Silverstar Canada Cup'!$A$17:$I$37,9,FALSE))=TRUE,"0",VLOOKUP($C80,'Silverstar Canada Cup'!$A$17:$I$37,9,FALSE))</f>
        <v>0</v>
      </c>
      <c r="M80" s="22" t="str">
        <f>IF(ISNA(VLOOKUP($C80,'Beaver Valley TT'!$A$17:$I$37,9,FALSE))=TRUE,"0",VLOOKUP($C80,'Beaver Valley TT'!$A$17:$I$37,9,FALSE))</f>
        <v>0</v>
      </c>
      <c r="N80" s="22" t="str">
        <f>IF(ISNA(VLOOKUP($C80,'Calgary Nor AM SS'!$A$17:$I$37,9,FALSE))=TRUE,"0",VLOOKUP($C80,'Calgary Nor AM SS'!$A$17:$I$37,9,FALSE))</f>
        <v>0</v>
      </c>
      <c r="O80" s="22" t="str">
        <f>IF(ISNA(VLOOKUP($C80,'Fortune Fz'!$A$17:$I$37,9,FALSE))=TRUE,"0",VLOOKUP($C80,'Fortune Fz'!$A$17:$I$37,9,FALSE))</f>
        <v>0</v>
      </c>
      <c r="P80" s="22" t="str">
        <f>IF(ISNA(VLOOKUP($C80,'GEORGIAN PEAKS Groms'!$A$17:$I$37,9,FALSE))=TRUE,"0",VLOOKUP($C80,'GEORGIAN PEAKS Groms'!$A$17:$I$37,9,FALSE))</f>
        <v>0</v>
      </c>
      <c r="Q80" s="22" t="str">
        <f>IF(ISNA(VLOOKUP($C80,'Aspen Open SS'!$A$17:$I$37,9,FALSE))=TRUE,"0",VLOOKUP($C80,'Aspen Open SS'!$A$17:$I$37,9,FALSE))</f>
        <v>0</v>
      </c>
      <c r="R80" s="22" t="str">
        <f>IF(ISNA(VLOOKUP($C80,'Aspen Open BA'!$A$17:$I$37,9,FALSE))=TRUE,"0",VLOOKUP($C80,'Aspen Open BA'!$A$17:$I$37,9,FALSE))</f>
        <v>0</v>
      </c>
    </row>
    <row r="81" spans="1:18" ht="11">
      <c r="A81" s="81" t="s">
        <v>165</v>
      </c>
      <c r="B81" s="81" t="s">
        <v>140</v>
      </c>
      <c r="C81" s="86" t="s">
        <v>164</v>
      </c>
      <c r="D81" s="85">
        <f>IF(ISNA(VLOOKUP($C81,'RPA Caclulations'!$C$6:$K$199,3,FALSE))=TRUE,"0",VLOOKUP($C81,'RPA Caclulations'!$C$6:$K$199,3,FALSE))</f>
        <v>74</v>
      </c>
      <c r="E81" s="22" t="str">
        <f>IF(ISNA(VLOOKUP($C81,'Mt. Sima Canada Cup SS'!$A$17:$I$37,9,FALSE))=TRUE,"0",VLOOKUP($C81,'Mt. Sima Canada Cup SS'!$A$17:$I$37,9,FALSE))</f>
        <v>0</v>
      </c>
      <c r="F81" s="22" t="str">
        <f>IF(ISNA(VLOOKUP($C81,'Mt. Sima Canada Cup BA'!$A$17:$I$37,9,FALSE))=TRUE,"0",VLOOKUP($C81,'Mt. Sima Canada Cup BA'!$A$17:$I$37,9,FALSE))</f>
        <v>0</v>
      </c>
      <c r="G81" s="22" t="str">
        <f>IF(ISNA(VLOOKUP($C81,'Mt. Sima Canada Cup SS'!$A$17:$I$37,9,FALSE))=TRUE,"0",VLOOKUP($C81,'Mt. Sima Canada Cup SS'!$A$17:$I$37,9,FALSE))</f>
        <v>0</v>
      </c>
      <c r="H81" s="22" t="str">
        <f>IF(ISNA(VLOOKUP($C81,'Waterville Rev Tour NorAm Day 2'!$A$17:$I$37,9,FALSE))=TRUE,"0",VLOOKUP($C81,'Waterville Rev Tour NorAm Day 2'!$A$17:$I$37,9,FALSE))</f>
        <v>0</v>
      </c>
      <c r="I81" s="22" t="str">
        <f>IF(ISNA(VLOOKUP($C81,'MSLM TT DAY 1'!$A$17:$I$37,9,FALSE))=TRUE,"0",VLOOKUP($C81,'MSLM TT DAY 1'!$A$17:$I$37,9,FALSE))</f>
        <v>0</v>
      </c>
      <c r="J81" s="22" t="str">
        <f>IF(ISNA(VLOOKUP($C81,'MSLM TT DAY 2'!$A$17:$I$37,9,FALSE))=TRUE,"0",VLOOKUP($C81,'MSLM TT DAY 2'!$A$17:$I$37,9,FALSE))</f>
        <v>0</v>
      </c>
      <c r="K81" s="22" t="str">
        <f>IF(ISNA(VLOOKUP($C81,'Craigleith Groms'!$A$17:$I$37,9,FALSE))=TRUE,"0",VLOOKUP($C81,'Craigleith Groms'!$A$17:$I$37,9,FALSE))</f>
        <v>0</v>
      </c>
      <c r="L81" s="22" t="str">
        <f>IF(ISNA(VLOOKUP($C81,'Silverstar Canada Cup'!$A$17:$I$37,9,FALSE))=TRUE,"0",VLOOKUP($C81,'Silverstar Canada Cup'!$A$17:$I$37,9,FALSE))</f>
        <v>0</v>
      </c>
      <c r="M81" s="22" t="str">
        <f>IF(ISNA(VLOOKUP($C81,'Beaver Valley TT'!$A$17:$I$37,9,FALSE))=TRUE,"0",VLOOKUP($C81,'Beaver Valley TT'!$A$17:$I$37,9,FALSE))</f>
        <v>0</v>
      </c>
      <c r="N81" s="22" t="str">
        <f>IF(ISNA(VLOOKUP($C81,'Calgary Nor AM SS'!$A$17:$I$37,9,FALSE))=TRUE,"0",VLOOKUP($C81,'Calgary Nor AM SS'!$A$17:$I$37,9,FALSE))</f>
        <v>0</v>
      </c>
      <c r="O81" s="22" t="str">
        <f>IF(ISNA(VLOOKUP($C81,'Fortune Fz'!$A$17:$I$37,9,FALSE))=TRUE,"0",VLOOKUP($C81,'Fortune Fz'!$A$17:$I$37,9,FALSE))</f>
        <v>0</v>
      </c>
      <c r="P81" s="22" t="str">
        <f>IF(ISNA(VLOOKUP($C81,'GEORGIAN PEAKS Groms'!$A$17:$I$37,9,FALSE))=TRUE,"0",VLOOKUP($C81,'GEORGIAN PEAKS Groms'!$A$17:$I$37,9,FALSE))</f>
        <v>0</v>
      </c>
      <c r="Q81" s="22" t="str">
        <f>IF(ISNA(VLOOKUP($C81,'Aspen Open SS'!$A$17:$I$37,9,FALSE))=TRUE,"0",VLOOKUP($C81,'Aspen Open SS'!$A$17:$I$37,9,FALSE))</f>
        <v>0</v>
      </c>
      <c r="R81" s="22" t="str">
        <f>IF(ISNA(VLOOKUP($C81,'Aspen Open BA'!$A$17:$I$37,9,FALSE))=TRUE,"0",VLOOKUP($C81,'Aspen Open BA'!$A$17:$I$37,9,FALSE))</f>
        <v>0</v>
      </c>
    </row>
    <row r="82" spans="1:18" ht="11">
      <c r="A82" s="81" t="s">
        <v>222</v>
      </c>
      <c r="B82" s="81"/>
      <c r="C82" s="86" t="s">
        <v>174</v>
      </c>
      <c r="D82" s="85">
        <f>IF(ISNA(VLOOKUP($C82,'RPA Caclulations'!$C$6:$K$199,3,FALSE))=TRUE,"0",VLOOKUP($C82,'RPA Caclulations'!$C$6:$K$199,3,FALSE))</f>
        <v>75</v>
      </c>
      <c r="E82" s="22" t="str">
        <f>IF(ISNA(VLOOKUP($C82,'Mt. Sima Canada Cup SS'!$A$17:$I$37,9,FALSE))=TRUE,"0",VLOOKUP($C82,'Mt. Sima Canada Cup SS'!$A$17:$I$37,9,FALSE))</f>
        <v>0</v>
      </c>
      <c r="F82" s="22" t="str">
        <f>IF(ISNA(VLOOKUP($C82,'Mt. Sima Canada Cup BA'!$A$17:$I$37,9,FALSE))=TRUE,"0",VLOOKUP($C82,'Mt. Sima Canada Cup BA'!$A$17:$I$37,9,FALSE))</f>
        <v>0</v>
      </c>
      <c r="G82" s="22" t="str">
        <f>IF(ISNA(VLOOKUP($C82,'Mt. Sima Canada Cup SS'!$A$17:$I$37,9,FALSE))=TRUE,"0",VLOOKUP($C82,'Mt. Sima Canada Cup SS'!$A$17:$I$37,9,FALSE))</f>
        <v>0</v>
      </c>
      <c r="H82" s="22" t="str">
        <f>IF(ISNA(VLOOKUP($C82,'Waterville Rev Tour NorAm Day 2'!$A$17:$I$37,9,FALSE))=TRUE,"0",VLOOKUP($C82,'Waterville Rev Tour NorAm Day 2'!$A$17:$I$37,9,FALSE))</f>
        <v>0</v>
      </c>
      <c r="I82" s="22" t="str">
        <f>IF(ISNA(VLOOKUP($C82,'MSLM TT DAY 1'!$A$17:$I$37,9,FALSE))=TRUE,"0",VLOOKUP($C82,'MSLM TT DAY 1'!$A$17:$I$37,9,FALSE))</f>
        <v>0</v>
      </c>
      <c r="J82" s="22" t="str">
        <f>IF(ISNA(VLOOKUP($C82,'MSLM TT DAY 2'!$A$17:$I$37,9,FALSE))=TRUE,"0",VLOOKUP($C82,'MSLM TT DAY 2'!$A$17:$I$37,9,FALSE))</f>
        <v>0</v>
      </c>
      <c r="K82" s="22" t="str">
        <f>IF(ISNA(VLOOKUP($C82,'Craigleith Groms'!$A$17:$I$37,9,FALSE))=TRUE,"0",VLOOKUP($C82,'Craigleith Groms'!$A$17:$I$37,9,FALSE))</f>
        <v>0</v>
      </c>
      <c r="L82" s="22" t="str">
        <f>IF(ISNA(VLOOKUP($C82,'Silverstar Canada Cup'!$A$17:$I$37,9,FALSE))=TRUE,"0",VLOOKUP($C82,'Silverstar Canada Cup'!$A$17:$I$37,9,FALSE))</f>
        <v>0</v>
      </c>
      <c r="M82" s="22" t="str">
        <f>IF(ISNA(VLOOKUP($C82,'Beaver Valley TT'!$A$17:$I$37,9,FALSE))=TRUE,"0",VLOOKUP($C82,'Beaver Valley TT'!$A$17:$I$37,9,FALSE))</f>
        <v>0</v>
      </c>
      <c r="N82" s="22" t="str">
        <f>IF(ISNA(VLOOKUP($C82,'Calgary Nor AM SS'!$A$17:$I$37,9,FALSE))=TRUE,"0",VLOOKUP($C82,'Calgary Nor AM SS'!$A$17:$I$37,9,FALSE))</f>
        <v>0</v>
      </c>
      <c r="O82" s="22">
        <f>IF(ISNA(VLOOKUP($C82,'Fortune Fz'!$A$17:$I$37,9,FALSE))=TRUE,"0",VLOOKUP($C82,'Fortune Fz'!$A$17:$I$37,9,FALSE))</f>
        <v>1</v>
      </c>
      <c r="P82" s="22" t="str">
        <f>IF(ISNA(VLOOKUP($C82,'GEORGIAN PEAKS Groms'!$A$17:$I$37,9,FALSE))=TRUE,"0",VLOOKUP($C82,'GEORGIAN PEAKS Groms'!$A$17:$I$37,9,FALSE))</f>
        <v>0</v>
      </c>
      <c r="Q82" s="22" t="str">
        <f>IF(ISNA(VLOOKUP($C82,'Aspen Open SS'!$A$17:$I$37,9,FALSE))=TRUE,"0",VLOOKUP($C82,'Aspen Open SS'!$A$17:$I$37,9,FALSE))</f>
        <v>0</v>
      </c>
      <c r="R82" s="22" t="str">
        <f>IF(ISNA(VLOOKUP($C82,'Aspen Open BA'!$A$17:$I$37,9,FALSE))=TRUE,"0",VLOOKUP($C82,'Aspen Open BA'!$A$17:$I$37,9,FALSE))</f>
        <v>0</v>
      </c>
    </row>
    <row r="83" spans="1:18" ht="11">
      <c r="A83" s="81" t="s">
        <v>222</v>
      </c>
      <c r="B83" s="81"/>
      <c r="C83" s="86" t="s">
        <v>175</v>
      </c>
      <c r="D83" s="85">
        <f>IF(ISNA(VLOOKUP($C83,'RPA Caclulations'!$C$6:$K$199,3,FALSE))=TRUE,"0",VLOOKUP($C83,'RPA Caclulations'!$C$6:$K$199,3,FALSE))</f>
        <v>75</v>
      </c>
      <c r="E83" s="22" t="str">
        <f>IF(ISNA(VLOOKUP($C83,'Mt. Sima Canada Cup SS'!$A$17:$I$37,9,FALSE))=TRUE,"0",VLOOKUP($C83,'Mt. Sima Canada Cup SS'!$A$17:$I$37,9,FALSE))</f>
        <v>0</v>
      </c>
      <c r="F83" s="22" t="str">
        <f>IF(ISNA(VLOOKUP($C83,'Mt. Sima Canada Cup BA'!$A$17:$I$37,9,FALSE))=TRUE,"0",VLOOKUP($C83,'Mt. Sima Canada Cup BA'!$A$17:$I$37,9,FALSE))</f>
        <v>0</v>
      </c>
      <c r="G83" s="22" t="str">
        <f>IF(ISNA(VLOOKUP($C83,'Mt. Sima Canada Cup SS'!$A$17:$I$37,9,FALSE))=TRUE,"0",VLOOKUP($C83,'Mt. Sima Canada Cup SS'!$A$17:$I$37,9,FALSE))</f>
        <v>0</v>
      </c>
      <c r="H83" s="22" t="str">
        <f>IF(ISNA(VLOOKUP($C83,'Waterville Rev Tour NorAm Day 2'!$A$17:$I$37,9,FALSE))=TRUE,"0",VLOOKUP($C83,'Waterville Rev Tour NorAm Day 2'!$A$17:$I$37,9,FALSE))</f>
        <v>0</v>
      </c>
      <c r="I83" s="22" t="str">
        <f>IF(ISNA(VLOOKUP($C83,'MSLM TT DAY 1'!$A$17:$I$37,9,FALSE))=TRUE,"0",VLOOKUP($C83,'MSLM TT DAY 1'!$A$17:$I$37,9,FALSE))</f>
        <v>0</v>
      </c>
      <c r="J83" s="22" t="str">
        <f>IF(ISNA(VLOOKUP($C83,'MSLM TT DAY 2'!$A$17:$I$37,9,FALSE))=TRUE,"0",VLOOKUP($C83,'MSLM TT DAY 2'!$A$17:$I$37,9,FALSE))</f>
        <v>0</v>
      </c>
      <c r="K83" s="22" t="str">
        <f>IF(ISNA(VLOOKUP($C83,'Craigleith Groms'!$A$17:$I$37,9,FALSE))=TRUE,"0",VLOOKUP($C83,'Craigleith Groms'!$A$17:$I$37,9,FALSE))</f>
        <v>0</v>
      </c>
      <c r="L83" s="22" t="str">
        <f>IF(ISNA(VLOOKUP($C83,'Silverstar Canada Cup'!$A$17:$I$37,9,FALSE))=TRUE,"0",VLOOKUP($C83,'Silverstar Canada Cup'!$A$17:$I$37,9,FALSE))</f>
        <v>0</v>
      </c>
      <c r="M83" s="22" t="str">
        <f>IF(ISNA(VLOOKUP($C83,'Beaver Valley TT'!$A$17:$I$37,9,FALSE))=TRUE,"0",VLOOKUP($C83,'Beaver Valley TT'!$A$17:$I$37,9,FALSE))</f>
        <v>0</v>
      </c>
      <c r="N83" s="22" t="str">
        <f>IF(ISNA(VLOOKUP($C83,'Calgary Nor AM SS'!$A$17:$I$37,9,FALSE))=TRUE,"0",VLOOKUP($C83,'Calgary Nor AM SS'!$A$17:$I$37,9,FALSE))</f>
        <v>0</v>
      </c>
      <c r="O83" s="22">
        <f>IF(ISNA(VLOOKUP($C83,'Fortune Fz'!$A$17:$I$37,9,FALSE))=TRUE,"0",VLOOKUP($C83,'Fortune Fz'!$A$17:$I$37,9,FALSE))</f>
        <v>1</v>
      </c>
      <c r="P83" s="22" t="str">
        <f>IF(ISNA(VLOOKUP($C83,'GEORGIAN PEAKS Groms'!$A$17:$I$37,9,FALSE))=TRUE,"0",VLOOKUP($C83,'GEORGIAN PEAKS Groms'!$A$17:$I$37,9,FALSE))</f>
        <v>0</v>
      </c>
      <c r="Q83" s="22" t="str">
        <f>IF(ISNA(VLOOKUP($C83,'Aspen Open SS'!$A$17:$I$37,9,FALSE))=TRUE,"0",VLOOKUP($C83,'Aspen Open SS'!$A$17:$I$37,9,FALSE))</f>
        <v>0</v>
      </c>
      <c r="R83" s="22" t="str">
        <f>IF(ISNA(VLOOKUP($C83,'Aspen Open BA'!$A$17:$I$37,9,FALSE))=TRUE,"0",VLOOKUP($C83,'Aspen Open BA'!$A$17:$I$37,9,FALSE))</f>
        <v>0</v>
      </c>
    </row>
    <row r="84" spans="1:18" ht="11">
      <c r="A84" s="81" t="s">
        <v>222</v>
      </c>
      <c r="B84" s="81"/>
      <c r="C84" s="86" t="s">
        <v>176</v>
      </c>
      <c r="D84" s="85">
        <f>IF(ISNA(VLOOKUP($C84,'RPA Caclulations'!$C$6:$K$199,3,FALSE))=TRUE,"0",VLOOKUP($C84,'RPA Caclulations'!$C$6:$K$199,3,FALSE))</f>
        <v>75</v>
      </c>
      <c r="E84" s="22" t="str">
        <f>IF(ISNA(VLOOKUP($C84,'Mt. Sima Canada Cup SS'!$A$17:$I$37,9,FALSE))=TRUE,"0",VLOOKUP($C84,'Mt. Sima Canada Cup SS'!$A$17:$I$37,9,FALSE))</f>
        <v>0</v>
      </c>
      <c r="F84" s="22" t="str">
        <f>IF(ISNA(VLOOKUP($C84,'Mt. Sima Canada Cup BA'!$A$17:$I$37,9,FALSE))=TRUE,"0",VLOOKUP($C84,'Mt. Sima Canada Cup BA'!$A$17:$I$37,9,FALSE))</f>
        <v>0</v>
      </c>
      <c r="G84" s="22" t="str">
        <f>IF(ISNA(VLOOKUP($C84,'Mt. Sima Canada Cup SS'!$A$17:$I$37,9,FALSE))=TRUE,"0",VLOOKUP($C84,'Mt. Sima Canada Cup SS'!$A$17:$I$37,9,FALSE))</f>
        <v>0</v>
      </c>
      <c r="H84" s="22" t="str">
        <f>IF(ISNA(VLOOKUP($C84,'Waterville Rev Tour NorAm Day 2'!$A$17:$I$37,9,FALSE))=TRUE,"0",VLOOKUP($C84,'Waterville Rev Tour NorAm Day 2'!$A$17:$I$37,9,FALSE))</f>
        <v>0</v>
      </c>
      <c r="I84" s="22" t="str">
        <f>IF(ISNA(VLOOKUP($C84,'MSLM TT DAY 1'!$A$17:$I$37,9,FALSE))=TRUE,"0",VLOOKUP($C84,'MSLM TT DAY 1'!$A$17:$I$37,9,FALSE))</f>
        <v>0</v>
      </c>
      <c r="J84" s="22" t="str">
        <f>IF(ISNA(VLOOKUP($C84,'MSLM TT DAY 2'!$A$17:$I$37,9,FALSE))=TRUE,"0",VLOOKUP($C84,'MSLM TT DAY 2'!$A$17:$I$37,9,FALSE))</f>
        <v>0</v>
      </c>
      <c r="K84" s="22" t="str">
        <f>IF(ISNA(VLOOKUP($C84,'Craigleith Groms'!$A$17:$I$37,9,FALSE))=TRUE,"0",VLOOKUP($C84,'Craigleith Groms'!$A$17:$I$37,9,FALSE))</f>
        <v>0</v>
      </c>
      <c r="L84" s="22" t="str">
        <f>IF(ISNA(VLOOKUP($C84,'Silverstar Canada Cup'!$A$17:$I$37,9,FALSE))=TRUE,"0",VLOOKUP($C84,'Silverstar Canada Cup'!$A$17:$I$37,9,FALSE))</f>
        <v>0</v>
      </c>
      <c r="M84" s="22" t="str">
        <f>IF(ISNA(VLOOKUP($C84,'Beaver Valley TT'!$A$17:$I$37,9,FALSE))=TRUE,"0",VLOOKUP($C84,'Beaver Valley TT'!$A$17:$I$37,9,FALSE))</f>
        <v>0</v>
      </c>
      <c r="N84" s="22" t="str">
        <f>IF(ISNA(VLOOKUP($C84,'Calgary Nor AM SS'!$A$17:$I$37,9,FALSE))=TRUE,"0",VLOOKUP($C84,'Calgary Nor AM SS'!$A$17:$I$37,9,FALSE))</f>
        <v>0</v>
      </c>
      <c r="O84" s="22">
        <f>IF(ISNA(VLOOKUP($C84,'Fortune Fz'!$A$17:$I$37,9,FALSE))=TRUE,"0",VLOOKUP($C84,'Fortune Fz'!$A$17:$I$37,9,FALSE))</f>
        <v>1</v>
      </c>
      <c r="P84" s="22" t="str">
        <f>IF(ISNA(VLOOKUP($C84,'GEORGIAN PEAKS Groms'!$A$17:$I$37,9,FALSE))=TRUE,"0",VLOOKUP($C84,'GEORGIAN PEAKS Groms'!$A$17:$I$37,9,FALSE))</f>
        <v>0</v>
      </c>
      <c r="Q84" s="22" t="str">
        <f>IF(ISNA(VLOOKUP($C84,'Aspen Open SS'!$A$17:$I$37,9,FALSE))=TRUE,"0",VLOOKUP($C84,'Aspen Open SS'!$A$17:$I$37,9,FALSE))</f>
        <v>0</v>
      </c>
      <c r="R84" s="22" t="str">
        <f>IF(ISNA(VLOOKUP($C84,'Aspen Open BA'!$A$17:$I$37,9,FALSE))=TRUE,"0",VLOOKUP($C84,'Aspen Open BA'!$A$17:$I$37,9,FALSE))</f>
        <v>0</v>
      </c>
    </row>
    <row r="85" spans="1:18" ht="11">
      <c r="A85" s="81" t="s">
        <v>222</v>
      </c>
      <c r="B85" s="81"/>
      <c r="C85" s="86" t="s">
        <v>177</v>
      </c>
      <c r="D85" s="85">
        <f>IF(ISNA(VLOOKUP($C85,'RPA Caclulations'!$C$6:$K$199,3,FALSE))=TRUE,"0",VLOOKUP($C85,'RPA Caclulations'!$C$6:$K$199,3,FALSE))</f>
        <v>75</v>
      </c>
      <c r="E85" s="22" t="str">
        <f>IF(ISNA(VLOOKUP($C85,'Mt. Sima Canada Cup SS'!$A$17:$I$37,9,FALSE))=TRUE,"0",VLOOKUP($C85,'Mt. Sima Canada Cup SS'!$A$17:$I$37,9,FALSE))</f>
        <v>0</v>
      </c>
      <c r="F85" s="22" t="str">
        <f>IF(ISNA(VLOOKUP($C85,'Mt. Sima Canada Cup BA'!$A$17:$I$37,9,FALSE))=TRUE,"0",VLOOKUP($C85,'Mt. Sima Canada Cup BA'!$A$17:$I$37,9,FALSE))</f>
        <v>0</v>
      </c>
      <c r="G85" s="22" t="str">
        <f>IF(ISNA(VLOOKUP($C85,'Mt. Sima Canada Cup SS'!$A$17:$I$37,9,FALSE))=TRUE,"0",VLOOKUP($C85,'Mt. Sima Canada Cup SS'!$A$17:$I$37,9,FALSE))</f>
        <v>0</v>
      </c>
      <c r="H85" s="22" t="str">
        <f>IF(ISNA(VLOOKUP($C85,'Waterville Rev Tour NorAm Day 2'!$A$17:$I$37,9,FALSE))=TRUE,"0",VLOOKUP($C85,'Waterville Rev Tour NorAm Day 2'!$A$17:$I$37,9,FALSE))</f>
        <v>0</v>
      </c>
      <c r="I85" s="22" t="str">
        <f>IF(ISNA(VLOOKUP($C85,'MSLM TT DAY 1'!$A$17:$I$37,9,FALSE))=TRUE,"0",VLOOKUP($C85,'MSLM TT DAY 1'!$A$17:$I$37,9,FALSE))</f>
        <v>0</v>
      </c>
      <c r="J85" s="22" t="str">
        <f>IF(ISNA(VLOOKUP($C85,'MSLM TT DAY 2'!$A$17:$I$37,9,FALSE))=TRUE,"0",VLOOKUP($C85,'MSLM TT DAY 2'!$A$17:$I$37,9,FALSE))</f>
        <v>0</v>
      </c>
      <c r="K85" s="22" t="str">
        <f>IF(ISNA(VLOOKUP($C85,'Craigleith Groms'!$A$17:$I$37,9,FALSE))=TRUE,"0",VLOOKUP($C85,'Craigleith Groms'!$A$17:$I$37,9,FALSE))</f>
        <v>0</v>
      </c>
      <c r="L85" s="22" t="str">
        <f>IF(ISNA(VLOOKUP($C85,'Silverstar Canada Cup'!$A$17:$I$37,9,FALSE))=TRUE,"0",VLOOKUP($C85,'Silverstar Canada Cup'!$A$17:$I$37,9,FALSE))</f>
        <v>0</v>
      </c>
      <c r="M85" s="22" t="str">
        <f>IF(ISNA(VLOOKUP($C85,'Beaver Valley TT'!$A$17:$I$37,9,FALSE))=TRUE,"0",VLOOKUP($C85,'Beaver Valley TT'!$A$17:$I$37,9,FALSE))</f>
        <v>0</v>
      </c>
      <c r="N85" s="22" t="str">
        <f>IF(ISNA(VLOOKUP($C85,'Calgary Nor AM SS'!$A$17:$I$37,9,FALSE))=TRUE,"0",VLOOKUP($C85,'Calgary Nor AM SS'!$A$17:$I$37,9,FALSE))</f>
        <v>0</v>
      </c>
      <c r="O85" s="22" t="str">
        <f>IF(ISNA(VLOOKUP($C85,'Fortune Fz'!$A$17:$I$37,9,FALSE))=TRUE,"0",VLOOKUP($C85,'Fortune Fz'!$A$17:$I$37,9,FALSE))</f>
        <v>0</v>
      </c>
      <c r="P85" s="22" t="str">
        <f>IF(ISNA(VLOOKUP($C85,'GEORGIAN PEAKS Groms'!$A$17:$I$37,9,FALSE))=TRUE,"0",VLOOKUP($C85,'GEORGIAN PEAKS Groms'!$A$17:$I$37,9,FALSE))</f>
        <v>0</v>
      </c>
      <c r="Q85" s="22" t="str">
        <f>IF(ISNA(VLOOKUP($C85,'Aspen Open SS'!$A$17:$I$37,9,FALSE))=TRUE,"0",VLOOKUP($C85,'Aspen Open SS'!$A$17:$I$37,9,FALSE))</f>
        <v>0</v>
      </c>
      <c r="R85" s="22" t="str">
        <f>IF(ISNA(VLOOKUP($C85,'Aspen Open BA'!$A$17:$I$37,9,FALSE))=TRUE,"0",VLOOKUP($C85,'Aspen Open BA'!$A$17:$I$37,9,FALSE))</f>
        <v>0</v>
      </c>
    </row>
    <row r="86" spans="1:18" ht="11">
      <c r="A86" s="81" t="s">
        <v>222</v>
      </c>
      <c r="B86" s="81"/>
      <c r="C86" s="86" t="s">
        <v>178</v>
      </c>
      <c r="D86" s="85">
        <f>IF(ISNA(VLOOKUP($C86,'RPA Caclulations'!$C$6:$K$199,3,FALSE))=TRUE,"0",VLOOKUP($C86,'RPA Caclulations'!$C$6:$K$199,3,FALSE))</f>
        <v>75</v>
      </c>
      <c r="E86" s="22" t="str">
        <f>IF(ISNA(VLOOKUP($C86,'Mt. Sima Canada Cup SS'!$A$17:$I$37,9,FALSE))=TRUE,"0",VLOOKUP($C86,'Mt. Sima Canada Cup SS'!$A$17:$I$37,9,FALSE))</f>
        <v>0</v>
      </c>
      <c r="F86" s="22" t="str">
        <f>IF(ISNA(VLOOKUP($C86,'Mt. Sima Canada Cup BA'!$A$17:$I$37,9,FALSE))=TRUE,"0",VLOOKUP($C86,'Mt. Sima Canada Cup BA'!$A$17:$I$37,9,FALSE))</f>
        <v>0</v>
      </c>
      <c r="G86" s="22" t="str">
        <f>IF(ISNA(VLOOKUP($C86,'Mt. Sima Canada Cup SS'!$A$17:$I$37,9,FALSE))=TRUE,"0",VLOOKUP($C86,'Mt. Sima Canada Cup SS'!$A$17:$I$37,9,FALSE))</f>
        <v>0</v>
      </c>
      <c r="H86" s="22" t="str">
        <f>IF(ISNA(VLOOKUP($C86,'Waterville Rev Tour NorAm Day 2'!$A$17:$I$37,9,FALSE))=TRUE,"0",VLOOKUP($C86,'Waterville Rev Tour NorAm Day 2'!$A$17:$I$37,9,FALSE))</f>
        <v>0</v>
      </c>
      <c r="I86" s="22" t="str">
        <f>IF(ISNA(VLOOKUP($C86,'MSLM TT DAY 1'!$A$17:$I$37,9,FALSE))=TRUE,"0",VLOOKUP($C86,'MSLM TT DAY 1'!$A$17:$I$37,9,FALSE))</f>
        <v>0</v>
      </c>
      <c r="J86" s="22" t="str">
        <f>IF(ISNA(VLOOKUP($C86,'MSLM TT DAY 2'!$A$17:$I$37,9,FALSE))=TRUE,"0",VLOOKUP($C86,'MSLM TT DAY 2'!$A$17:$I$37,9,FALSE))</f>
        <v>0</v>
      </c>
      <c r="K86" s="22" t="str">
        <f>IF(ISNA(VLOOKUP($C86,'Craigleith Groms'!$A$17:$I$37,9,FALSE))=TRUE,"0",VLOOKUP($C86,'Craigleith Groms'!$A$17:$I$37,9,FALSE))</f>
        <v>0</v>
      </c>
      <c r="L86" s="22" t="str">
        <f>IF(ISNA(VLOOKUP($C86,'Silverstar Canada Cup'!$A$17:$I$37,9,FALSE))=TRUE,"0",VLOOKUP($C86,'Silverstar Canada Cup'!$A$17:$I$37,9,FALSE))</f>
        <v>0</v>
      </c>
      <c r="M86" s="22" t="str">
        <f>IF(ISNA(VLOOKUP($C86,'Beaver Valley TT'!$A$17:$I$37,9,FALSE))=TRUE,"0",VLOOKUP($C86,'Beaver Valley TT'!$A$17:$I$37,9,FALSE))</f>
        <v>0</v>
      </c>
      <c r="N86" s="22" t="str">
        <f>IF(ISNA(VLOOKUP($C86,'Calgary Nor AM SS'!$A$17:$I$37,9,FALSE))=TRUE,"0",VLOOKUP($C86,'Calgary Nor AM SS'!$A$17:$I$37,9,FALSE))</f>
        <v>0</v>
      </c>
      <c r="O86" s="22">
        <f>IF(ISNA(VLOOKUP($C86,'Fortune Fz'!$A$17:$I$37,9,FALSE))=TRUE,"0",VLOOKUP($C86,'Fortune Fz'!$A$17:$I$37,9,FALSE))</f>
        <v>1</v>
      </c>
      <c r="P86" s="22" t="str">
        <f>IF(ISNA(VLOOKUP($C86,'GEORGIAN PEAKS Groms'!$A$17:$I$37,9,FALSE))=TRUE,"0",VLOOKUP($C86,'GEORGIAN PEAKS Groms'!$A$17:$I$37,9,FALSE))</f>
        <v>0</v>
      </c>
      <c r="Q86" s="22" t="str">
        <f>IF(ISNA(VLOOKUP($C86,'Aspen Open SS'!$A$17:$I$37,9,FALSE))=TRUE,"0",VLOOKUP($C86,'Aspen Open SS'!$A$17:$I$37,9,FALSE))</f>
        <v>0</v>
      </c>
      <c r="R86" s="22" t="str">
        <f>IF(ISNA(VLOOKUP($C86,'Aspen Open BA'!$A$17:$I$37,9,FALSE))=TRUE,"0",VLOOKUP($C86,'Aspen Open BA'!$A$17:$I$37,9,FALSE))</f>
        <v>0</v>
      </c>
    </row>
    <row r="87" spans="1:18" ht="11">
      <c r="A87" s="81" t="s">
        <v>222</v>
      </c>
      <c r="B87" s="81"/>
      <c r="C87" s="86" t="s">
        <v>179</v>
      </c>
      <c r="D87" s="85">
        <f>IF(ISNA(VLOOKUP($C87,'RPA Caclulations'!$C$6:$K$199,3,FALSE))=TRUE,"0",VLOOKUP($C87,'RPA Caclulations'!$C$6:$K$199,3,FALSE))</f>
        <v>75</v>
      </c>
      <c r="E87" s="22" t="str">
        <f>IF(ISNA(VLOOKUP($C87,'Mt. Sima Canada Cup SS'!$A$17:$I$37,9,FALSE))=TRUE,"0",VLOOKUP($C87,'Mt. Sima Canada Cup SS'!$A$17:$I$37,9,FALSE))</f>
        <v>0</v>
      </c>
      <c r="F87" s="22" t="str">
        <f>IF(ISNA(VLOOKUP($C87,'Mt. Sima Canada Cup BA'!$A$17:$I$37,9,FALSE))=TRUE,"0",VLOOKUP($C87,'Mt. Sima Canada Cup BA'!$A$17:$I$37,9,FALSE))</f>
        <v>0</v>
      </c>
      <c r="G87" s="22" t="str">
        <f>IF(ISNA(VLOOKUP($C87,'Mt. Sima Canada Cup SS'!$A$17:$I$37,9,FALSE))=TRUE,"0",VLOOKUP($C87,'Mt. Sima Canada Cup SS'!$A$17:$I$37,9,FALSE))</f>
        <v>0</v>
      </c>
      <c r="H87" s="22" t="str">
        <f>IF(ISNA(VLOOKUP($C87,'Waterville Rev Tour NorAm Day 2'!$A$17:$I$37,9,FALSE))=TRUE,"0",VLOOKUP($C87,'Waterville Rev Tour NorAm Day 2'!$A$17:$I$37,9,FALSE))</f>
        <v>0</v>
      </c>
      <c r="I87" s="22" t="str">
        <f>IF(ISNA(VLOOKUP($C87,'MSLM TT DAY 1'!$A$17:$I$37,9,FALSE))=TRUE,"0",VLOOKUP($C87,'MSLM TT DAY 1'!$A$17:$I$37,9,FALSE))</f>
        <v>0</v>
      </c>
      <c r="J87" s="22" t="str">
        <f>IF(ISNA(VLOOKUP($C87,'MSLM TT DAY 2'!$A$17:$I$37,9,FALSE))=TRUE,"0",VLOOKUP($C87,'MSLM TT DAY 2'!$A$17:$I$37,9,FALSE))</f>
        <v>0</v>
      </c>
      <c r="K87" s="22" t="str">
        <f>IF(ISNA(VLOOKUP($C87,'Craigleith Groms'!$A$17:$I$37,9,FALSE))=TRUE,"0",VLOOKUP($C87,'Craigleith Groms'!$A$17:$I$37,9,FALSE))</f>
        <v>0</v>
      </c>
      <c r="L87" s="22" t="str">
        <f>IF(ISNA(VLOOKUP($C87,'Silverstar Canada Cup'!$A$17:$I$37,9,FALSE))=TRUE,"0",VLOOKUP($C87,'Silverstar Canada Cup'!$A$17:$I$37,9,FALSE))</f>
        <v>0</v>
      </c>
      <c r="M87" s="22" t="str">
        <f>IF(ISNA(VLOOKUP($C87,'Beaver Valley TT'!$A$17:$I$37,9,FALSE))=TRUE,"0",VLOOKUP($C87,'Beaver Valley TT'!$A$17:$I$37,9,FALSE))</f>
        <v>0</v>
      </c>
      <c r="N87" s="22" t="str">
        <f>IF(ISNA(VLOOKUP($C87,'Calgary Nor AM SS'!$A$17:$I$37,9,FALSE))=TRUE,"0",VLOOKUP($C87,'Calgary Nor AM SS'!$A$17:$I$37,9,FALSE))</f>
        <v>0</v>
      </c>
      <c r="O87" s="22">
        <f>IF(ISNA(VLOOKUP($C87,'Fortune Fz'!$A$17:$I$37,9,FALSE))=TRUE,"0",VLOOKUP($C87,'Fortune Fz'!$A$17:$I$37,9,FALSE))</f>
        <v>1</v>
      </c>
      <c r="P87" s="22" t="str">
        <f>IF(ISNA(VLOOKUP($C87,'GEORGIAN PEAKS Groms'!$A$17:$I$37,9,FALSE))=TRUE,"0",VLOOKUP($C87,'GEORGIAN PEAKS Groms'!$A$17:$I$37,9,FALSE))</f>
        <v>0</v>
      </c>
      <c r="Q87" s="22" t="str">
        <f>IF(ISNA(VLOOKUP($C87,'Aspen Open SS'!$A$17:$I$37,9,FALSE))=TRUE,"0",VLOOKUP($C87,'Aspen Open SS'!$A$17:$I$37,9,FALSE))</f>
        <v>0</v>
      </c>
      <c r="R87" s="22" t="str">
        <f>IF(ISNA(VLOOKUP($C87,'Aspen Open BA'!$A$17:$I$37,9,FALSE))=TRUE,"0",VLOOKUP($C87,'Aspen Open BA'!$A$17:$I$37,9,FALSE))</f>
        <v>0</v>
      </c>
    </row>
    <row r="88" spans="1:18" ht="11">
      <c r="A88" s="81" t="s">
        <v>222</v>
      </c>
      <c r="B88" s="81"/>
      <c r="C88" s="86" t="s">
        <v>180</v>
      </c>
      <c r="D88" s="85">
        <f>IF(ISNA(VLOOKUP($C88,'RPA Caclulations'!$C$6:$K$199,3,FALSE))=TRUE,"0",VLOOKUP($C88,'RPA Caclulations'!$C$6:$K$199,3,FALSE))</f>
        <v>75</v>
      </c>
      <c r="E88" s="22" t="str">
        <f>IF(ISNA(VLOOKUP($C88,'Mt. Sima Canada Cup SS'!$A$17:$I$37,9,FALSE))=TRUE,"0",VLOOKUP($C88,'Mt. Sima Canada Cup SS'!$A$17:$I$37,9,FALSE))</f>
        <v>0</v>
      </c>
      <c r="F88" s="22" t="str">
        <f>IF(ISNA(VLOOKUP($C88,'Mt. Sima Canada Cup BA'!$A$17:$I$37,9,FALSE))=TRUE,"0",VLOOKUP($C88,'Mt. Sima Canada Cup BA'!$A$17:$I$37,9,FALSE))</f>
        <v>0</v>
      </c>
      <c r="G88" s="22" t="str">
        <f>IF(ISNA(VLOOKUP($C88,'Mt. Sima Canada Cup SS'!$A$17:$I$37,9,FALSE))=TRUE,"0",VLOOKUP($C88,'Mt. Sima Canada Cup SS'!$A$17:$I$37,9,FALSE))</f>
        <v>0</v>
      </c>
      <c r="H88" s="22" t="str">
        <f>IF(ISNA(VLOOKUP($C88,'Waterville Rev Tour NorAm Day 2'!$A$17:$I$37,9,FALSE))=TRUE,"0",VLOOKUP($C88,'Waterville Rev Tour NorAm Day 2'!$A$17:$I$37,9,FALSE))</f>
        <v>0</v>
      </c>
      <c r="I88" s="22" t="str">
        <f>IF(ISNA(VLOOKUP($C88,'MSLM TT DAY 1'!$A$17:$I$37,9,FALSE))=TRUE,"0",VLOOKUP($C88,'MSLM TT DAY 1'!$A$17:$I$37,9,FALSE))</f>
        <v>0</v>
      </c>
      <c r="J88" s="22" t="str">
        <f>IF(ISNA(VLOOKUP($C88,'MSLM TT DAY 2'!$A$17:$I$37,9,FALSE))=TRUE,"0",VLOOKUP($C88,'MSLM TT DAY 2'!$A$17:$I$37,9,FALSE))</f>
        <v>0</v>
      </c>
      <c r="K88" s="22" t="str">
        <f>IF(ISNA(VLOOKUP($C88,'Craigleith Groms'!$A$17:$I$37,9,FALSE))=TRUE,"0",VLOOKUP($C88,'Craigleith Groms'!$A$17:$I$37,9,FALSE))</f>
        <v>0</v>
      </c>
      <c r="L88" s="22" t="str">
        <f>IF(ISNA(VLOOKUP($C88,'Silverstar Canada Cup'!$A$17:$I$37,9,FALSE))=TRUE,"0",VLOOKUP($C88,'Silverstar Canada Cup'!$A$17:$I$37,9,FALSE))</f>
        <v>0</v>
      </c>
      <c r="M88" s="22" t="str">
        <f>IF(ISNA(VLOOKUP($C88,'Beaver Valley TT'!$A$17:$I$37,9,FALSE))=TRUE,"0",VLOOKUP($C88,'Beaver Valley TT'!$A$17:$I$37,9,FALSE))</f>
        <v>0</v>
      </c>
      <c r="N88" s="22" t="str">
        <f>IF(ISNA(VLOOKUP($C88,'Calgary Nor AM SS'!$A$17:$I$37,9,FALSE))=TRUE,"0",VLOOKUP($C88,'Calgary Nor AM SS'!$A$17:$I$37,9,FALSE))</f>
        <v>0</v>
      </c>
      <c r="O88" s="22" t="str">
        <f>IF(ISNA(VLOOKUP($C88,'Fortune Fz'!$A$17:$I$37,9,FALSE))=TRUE,"0",VLOOKUP($C88,'Fortune Fz'!$A$17:$I$37,9,FALSE))</f>
        <v>0</v>
      </c>
      <c r="P88" s="22" t="str">
        <f>IF(ISNA(VLOOKUP($C88,'GEORGIAN PEAKS Groms'!$A$17:$I$37,9,FALSE))=TRUE,"0",VLOOKUP($C88,'GEORGIAN PEAKS Groms'!$A$17:$I$37,9,FALSE))</f>
        <v>0</v>
      </c>
      <c r="Q88" s="22" t="str">
        <f>IF(ISNA(VLOOKUP($C88,'Aspen Open SS'!$A$17:$I$37,9,FALSE))=TRUE,"0",VLOOKUP($C88,'Aspen Open SS'!$A$17:$I$37,9,FALSE))</f>
        <v>0</v>
      </c>
      <c r="R88" s="22" t="str">
        <f>IF(ISNA(VLOOKUP($C88,'Aspen Open BA'!$A$17:$I$37,9,FALSE))=TRUE,"0",VLOOKUP($C88,'Aspen Open BA'!$A$17:$I$37,9,FALSE))</f>
        <v>0</v>
      </c>
    </row>
    <row r="89" spans="1:18" ht="11">
      <c r="A89" s="81" t="s">
        <v>222</v>
      </c>
      <c r="B89" s="81"/>
      <c r="C89" s="86" t="s">
        <v>181</v>
      </c>
      <c r="D89" s="85">
        <f>IF(ISNA(VLOOKUP($C89,'RPA Caclulations'!$C$6:$K$199,3,FALSE))=TRUE,"0",VLOOKUP($C89,'RPA Caclulations'!$C$6:$K$199,3,FALSE))</f>
        <v>75</v>
      </c>
      <c r="E89" s="22" t="str">
        <f>IF(ISNA(VLOOKUP($C89,'Mt. Sima Canada Cup SS'!$A$17:$I$37,9,FALSE))=TRUE,"0",VLOOKUP($C89,'Mt. Sima Canada Cup SS'!$A$17:$I$37,9,FALSE))</f>
        <v>0</v>
      </c>
      <c r="F89" s="22" t="str">
        <f>IF(ISNA(VLOOKUP($C89,'Mt. Sima Canada Cup BA'!$A$17:$I$37,9,FALSE))=TRUE,"0",VLOOKUP($C89,'Mt. Sima Canada Cup BA'!$A$17:$I$37,9,FALSE))</f>
        <v>0</v>
      </c>
      <c r="G89" s="22" t="str">
        <f>IF(ISNA(VLOOKUP($C89,'Mt. Sima Canada Cup SS'!$A$17:$I$37,9,FALSE))=TRUE,"0",VLOOKUP($C89,'Mt. Sima Canada Cup SS'!$A$17:$I$37,9,FALSE))</f>
        <v>0</v>
      </c>
      <c r="H89" s="22" t="str">
        <f>IF(ISNA(VLOOKUP($C89,'Waterville Rev Tour NorAm Day 2'!$A$17:$I$37,9,FALSE))=TRUE,"0",VLOOKUP($C89,'Waterville Rev Tour NorAm Day 2'!$A$17:$I$37,9,FALSE))</f>
        <v>0</v>
      </c>
      <c r="I89" s="22" t="str">
        <f>IF(ISNA(VLOOKUP($C89,'MSLM TT DAY 1'!$A$17:$I$37,9,FALSE))=TRUE,"0",VLOOKUP($C89,'MSLM TT DAY 1'!$A$17:$I$37,9,FALSE))</f>
        <v>0</v>
      </c>
      <c r="J89" s="22" t="str">
        <f>IF(ISNA(VLOOKUP($C89,'MSLM TT DAY 2'!$A$17:$I$37,9,FALSE))=TRUE,"0",VLOOKUP($C89,'MSLM TT DAY 2'!$A$17:$I$37,9,FALSE))</f>
        <v>0</v>
      </c>
      <c r="K89" s="22" t="str">
        <f>IF(ISNA(VLOOKUP($C89,'Craigleith Groms'!$A$17:$I$37,9,FALSE))=TRUE,"0",VLOOKUP($C89,'Craigleith Groms'!$A$17:$I$37,9,FALSE))</f>
        <v>0</v>
      </c>
      <c r="L89" s="22" t="str">
        <f>IF(ISNA(VLOOKUP($C89,'Silverstar Canada Cup'!$A$17:$I$37,9,FALSE))=TRUE,"0",VLOOKUP($C89,'Silverstar Canada Cup'!$A$17:$I$37,9,FALSE))</f>
        <v>0</v>
      </c>
      <c r="M89" s="22" t="str">
        <f>IF(ISNA(VLOOKUP($C89,'Beaver Valley TT'!$A$17:$I$37,9,FALSE))=TRUE,"0",VLOOKUP($C89,'Beaver Valley TT'!$A$17:$I$37,9,FALSE))</f>
        <v>0</v>
      </c>
      <c r="N89" s="22" t="str">
        <f>IF(ISNA(VLOOKUP($C89,'Calgary Nor AM SS'!$A$17:$I$37,9,FALSE))=TRUE,"0",VLOOKUP($C89,'Calgary Nor AM SS'!$A$17:$I$37,9,FALSE))</f>
        <v>0</v>
      </c>
      <c r="O89" s="22">
        <f>IF(ISNA(VLOOKUP($C89,'Fortune Fz'!$A$17:$I$37,9,FALSE))=TRUE,"0",VLOOKUP($C89,'Fortune Fz'!$A$17:$I$37,9,FALSE))</f>
        <v>1</v>
      </c>
      <c r="P89" s="22" t="str">
        <f>IF(ISNA(VLOOKUP($C89,'GEORGIAN PEAKS Groms'!$A$17:$I$37,9,FALSE))=TRUE,"0",VLOOKUP($C89,'GEORGIAN PEAKS Groms'!$A$17:$I$37,9,FALSE))</f>
        <v>0</v>
      </c>
      <c r="Q89" s="22" t="str">
        <f>IF(ISNA(VLOOKUP($C89,'Aspen Open SS'!$A$17:$I$37,9,FALSE))=TRUE,"0",VLOOKUP($C89,'Aspen Open SS'!$A$17:$I$37,9,FALSE))</f>
        <v>0</v>
      </c>
      <c r="R89" s="22" t="str">
        <f>IF(ISNA(VLOOKUP($C89,'Aspen Open BA'!$A$17:$I$37,9,FALSE))=TRUE,"0",VLOOKUP($C89,'Aspen Open BA'!$A$17:$I$37,9,FALSE))</f>
        <v>0</v>
      </c>
    </row>
    <row r="90" spans="1:18" ht="11">
      <c r="A90" s="81" t="s">
        <v>222</v>
      </c>
      <c r="B90" s="81"/>
      <c r="C90" s="86" t="s">
        <v>182</v>
      </c>
      <c r="D90" s="85">
        <f>IF(ISNA(VLOOKUP($C90,'RPA Caclulations'!$C$6:$K$199,3,FALSE))=TRUE,"0",VLOOKUP($C90,'RPA Caclulations'!$C$6:$K$199,3,FALSE))</f>
        <v>75</v>
      </c>
      <c r="E90" s="22" t="str">
        <f>IF(ISNA(VLOOKUP($C90,'Mt. Sima Canada Cup SS'!$A$17:$I$37,9,FALSE))=TRUE,"0",VLOOKUP($C90,'Mt. Sima Canada Cup SS'!$A$17:$I$37,9,FALSE))</f>
        <v>0</v>
      </c>
      <c r="F90" s="22" t="str">
        <f>IF(ISNA(VLOOKUP($C90,'Mt. Sima Canada Cup BA'!$A$17:$I$37,9,FALSE))=TRUE,"0",VLOOKUP($C90,'Mt. Sima Canada Cup BA'!$A$17:$I$37,9,FALSE))</f>
        <v>0</v>
      </c>
      <c r="G90" s="22" t="str">
        <f>IF(ISNA(VLOOKUP($C90,'Mt. Sima Canada Cup SS'!$A$17:$I$37,9,FALSE))=TRUE,"0",VLOOKUP($C90,'Mt. Sima Canada Cup SS'!$A$17:$I$37,9,FALSE))</f>
        <v>0</v>
      </c>
      <c r="H90" s="22" t="str">
        <f>IF(ISNA(VLOOKUP($C90,'Waterville Rev Tour NorAm Day 2'!$A$17:$I$37,9,FALSE))=TRUE,"0",VLOOKUP($C90,'Waterville Rev Tour NorAm Day 2'!$A$17:$I$37,9,FALSE))</f>
        <v>0</v>
      </c>
      <c r="I90" s="22" t="str">
        <f>IF(ISNA(VLOOKUP($C90,'MSLM TT DAY 1'!$A$17:$I$37,9,FALSE))=TRUE,"0",VLOOKUP($C90,'MSLM TT DAY 1'!$A$17:$I$37,9,FALSE))</f>
        <v>0</v>
      </c>
      <c r="J90" s="22" t="str">
        <f>IF(ISNA(VLOOKUP($C90,'MSLM TT DAY 2'!$A$17:$I$37,9,FALSE))=TRUE,"0",VLOOKUP($C90,'MSLM TT DAY 2'!$A$17:$I$37,9,FALSE))</f>
        <v>0</v>
      </c>
      <c r="K90" s="22" t="str">
        <f>IF(ISNA(VLOOKUP($C90,'Craigleith Groms'!$A$17:$I$37,9,FALSE))=TRUE,"0",VLOOKUP($C90,'Craigleith Groms'!$A$17:$I$37,9,FALSE))</f>
        <v>0</v>
      </c>
      <c r="L90" s="22" t="str">
        <f>IF(ISNA(VLOOKUP($C90,'Silverstar Canada Cup'!$A$17:$I$37,9,FALSE))=TRUE,"0",VLOOKUP($C90,'Silverstar Canada Cup'!$A$17:$I$37,9,FALSE))</f>
        <v>0</v>
      </c>
      <c r="M90" s="22" t="str">
        <f>IF(ISNA(VLOOKUP($C90,'Beaver Valley TT'!$A$17:$I$37,9,FALSE))=TRUE,"0",VLOOKUP($C90,'Beaver Valley TT'!$A$17:$I$37,9,FALSE))</f>
        <v>0</v>
      </c>
      <c r="N90" s="22" t="str">
        <f>IF(ISNA(VLOOKUP($C90,'Calgary Nor AM SS'!$A$17:$I$37,9,FALSE))=TRUE,"0",VLOOKUP($C90,'Calgary Nor AM SS'!$A$17:$I$37,9,FALSE))</f>
        <v>0</v>
      </c>
      <c r="O90" s="22" t="str">
        <f>IF(ISNA(VLOOKUP($C90,'Fortune Fz'!$A$17:$I$37,9,FALSE))=TRUE,"0",VLOOKUP($C90,'Fortune Fz'!$A$17:$I$37,9,FALSE))</f>
        <v>0</v>
      </c>
      <c r="P90" s="22" t="str">
        <f>IF(ISNA(VLOOKUP($C90,'GEORGIAN PEAKS Groms'!$A$17:$I$37,9,FALSE))=TRUE,"0",VLOOKUP($C90,'GEORGIAN PEAKS Groms'!$A$17:$I$37,9,FALSE))</f>
        <v>0</v>
      </c>
      <c r="Q90" s="22" t="str">
        <f>IF(ISNA(VLOOKUP($C90,'Aspen Open SS'!$A$17:$I$37,9,FALSE))=TRUE,"0",VLOOKUP($C90,'Aspen Open SS'!$A$17:$I$37,9,FALSE))</f>
        <v>0</v>
      </c>
      <c r="R90" s="22" t="str">
        <f>IF(ISNA(VLOOKUP($C90,'Aspen Open BA'!$A$17:$I$37,9,FALSE))=TRUE,"0",VLOOKUP($C90,'Aspen Open BA'!$A$17:$I$37,9,FALSE))</f>
        <v>0</v>
      </c>
    </row>
    <row r="91" spans="1:18" ht="11">
      <c r="A91" s="81" t="s">
        <v>222</v>
      </c>
      <c r="B91" s="81"/>
      <c r="C91" s="86" t="s">
        <v>183</v>
      </c>
      <c r="D91" s="85">
        <f>IF(ISNA(VLOOKUP($C91,'RPA Caclulations'!$C$6:$K$199,3,FALSE))=TRUE,"0",VLOOKUP($C91,'RPA Caclulations'!$C$6:$K$199,3,FALSE))</f>
        <v>75</v>
      </c>
      <c r="E91" s="22" t="str">
        <f>IF(ISNA(VLOOKUP($C91,'Mt. Sima Canada Cup SS'!$A$17:$I$37,9,FALSE))=TRUE,"0",VLOOKUP($C91,'Mt. Sima Canada Cup SS'!$A$17:$I$37,9,FALSE))</f>
        <v>0</v>
      </c>
      <c r="F91" s="22" t="str">
        <f>IF(ISNA(VLOOKUP($C91,'Mt. Sima Canada Cup BA'!$A$17:$I$37,9,FALSE))=TRUE,"0",VLOOKUP($C91,'Mt. Sima Canada Cup BA'!$A$17:$I$37,9,FALSE))</f>
        <v>0</v>
      </c>
      <c r="G91" s="22" t="str">
        <f>IF(ISNA(VLOOKUP($C91,'Mt. Sima Canada Cup SS'!$A$17:$I$37,9,FALSE))=TRUE,"0",VLOOKUP($C91,'Mt. Sima Canada Cup SS'!$A$17:$I$37,9,FALSE))</f>
        <v>0</v>
      </c>
      <c r="H91" s="22" t="str">
        <f>IF(ISNA(VLOOKUP($C91,'Waterville Rev Tour NorAm Day 2'!$A$17:$I$37,9,FALSE))=TRUE,"0",VLOOKUP($C91,'Waterville Rev Tour NorAm Day 2'!$A$17:$I$37,9,FALSE))</f>
        <v>0</v>
      </c>
      <c r="I91" s="22" t="str">
        <f>IF(ISNA(VLOOKUP($C91,'MSLM TT DAY 1'!$A$17:$I$37,9,FALSE))=TRUE,"0",VLOOKUP($C91,'MSLM TT DAY 1'!$A$17:$I$37,9,FALSE))</f>
        <v>0</v>
      </c>
      <c r="J91" s="22" t="str">
        <f>IF(ISNA(VLOOKUP($C91,'MSLM TT DAY 2'!$A$17:$I$37,9,FALSE))=TRUE,"0",VLOOKUP($C91,'MSLM TT DAY 2'!$A$17:$I$37,9,FALSE))</f>
        <v>0</v>
      </c>
      <c r="K91" s="22" t="str">
        <f>IF(ISNA(VLOOKUP($C91,'Craigleith Groms'!$A$17:$I$37,9,FALSE))=TRUE,"0",VLOOKUP($C91,'Craigleith Groms'!$A$17:$I$37,9,FALSE))</f>
        <v>0</v>
      </c>
      <c r="L91" s="22" t="str">
        <f>IF(ISNA(VLOOKUP($C91,'Silverstar Canada Cup'!$A$17:$I$37,9,FALSE))=TRUE,"0",VLOOKUP($C91,'Silverstar Canada Cup'!$A$17:$I$37,9,FALSE))</f>
        <v>0</v>
      </c>
      <c r="M91" s="22" t="str">
        <f>IF(ISNA(VLOOKUP($C91,'Beaver Valley TT'!$A$17:$I$37,9,FALSE))=TRUE,"0",VLOOKUP($C91,'Beaver Valley TT'!$A$17:$I$37,9,FALSE))</f>
        <v>0</v>
      </c>
      <c r="N91" s="22" t="str">
        <f>IF(ISNA(VLOOKUP($C91,'Calgary Nor AM SS'!$A$17:$I$37,9,FALSE))=TRUE,"0",VLOOKUP($C91,'Calgary Nor AM SS'!$A$17:$I$37,9,FALSE))</f>
        <v>0</v>
      </c>
      <c r="O91" s="22" t="str">
        <f>IF(ISNA(VLOOKUP($C91,'Fortune Fz'!$A$17:$I$37,9,FALSE))=TRUE,"0",VLOOKUP($C91,'Fortune Fz'!$A$17:$I$37,9,FALSE))</f>
        <v>0</v>
      </c>
      <c r="P91" s="22" t="str">
        <f>IF(ISNA(VLOOKUP($C91,'GEORGIAN PEAKS Groms'!$A$17:$I$37,9,FALSE))=TRUE,"0",VLOOKUP($C91,'GEORGIAN PEAKS Groms'!$A$17:$I$37,9,FALSE))</f>
        <v>0</v>
      </c>
      <c r="Q91" s="22" t="str">
        <f>IF(ISNA(VLOOKUP($C91,'Aspen Open SS'!$A$17:$I$37,9,FALSE))=TRUE,"0",VLOOKUP($C91,'Aspen Open SS'!$A$17:$I$37,9,FALSE))</f>
        <v>0</v>
      </c>
      <c r="R91" s="22" t="str">
        <f>IF(ISNA(VLOOKUP($C91,'Aspen Open BA'!$A$17:$I$37,9,FALSE))=TRUE,"0",VLOOKUP($C91,'Aspen Open BA'!$A$17:$I$37,9,FALSE))</f>
        <v>0</v>
      </c>
    </row>
    <row r="92" spans="1:18" ht="11">
      <c r="A92" s="81" t="s">
        <v>222</v>
      </c>
      <c r="B92" s="81"/>
      <c r="C92" s="86" t="s">
        <v>184</v>
      </c>
      <c r="D92" s="85">
        <f>IF(ISNA(VLOOKUP($C92,'RPA Caclulations'!$C$6:$K$199,3,FALSE))=TRUE,"0",VLOOKUP($C92,'RPA Caclulations'!$C$6:$K$199,3,FALSE))</f>
        <v>75</v>
      </c>
      <c r="E92" s="22" t="str">
        <f>IF(ISNA(VLOOKUP($C92,'Mt. Sima Canada Cup SS'!$A$17:$I$37,9,FALSE))=TRUE,"0",VLOOKUP($C92,'Mt. Sima Canada Cup SS'!$A$17:$I$37,9,FALSE))</f>
        <v>0</v>
      </c>
      <c r="F92" s="22" t="str">
        <f>IF(ISNA(VLOOKUP($C92,'Mt. Sima Canada Cup BA'!$A$17:$I$37,9,FALSE))=TRUE,"0",VLOOKUP($C92,'Mt. Sima Canada Cup BA'!$A$17:$I$37,9,FALSE))</f>
        <v>0</v>
      </c>
      <c r="G92" s="22" t="str">
        <f>IF(ISNA(VLOOKUP($C92,'Mt. Sima Canada Cup SS'!$A$17:$I$37,9,FALSE))=TRUE,"0",VLOOKUP($C92,'Mt. Sima Canada Cup SS'!$A$17:$I$37,9,FALSE))</f>
        <v>0</v>
      </c>
      <c r="H92" s="22" t="str">
        <f>IF(ISNA(VLOOKUP($C92,'Waterville Rev Tour NorAm Day 2'!$A$17:$I$37,9,FALSE))=TRUE,"0",VLOOKUP($C92,'Waterville Rev Tour NorAm Day 2'!$A$17:$I$37,9,FALSE))</f>
        <v>0</v>
      </c>
      <c r="I92" s="22" t="str">
        <f>IF(ISNA(VLOOKUP($C92,'MSLM TT DAY 1'!$A$17:$I$37,9,FALSE))=TRUE,"0",VLOOKUP($C92,'MSLM TT DAY 1'!$A$17:$I$37,9,FALSE))</f>
        <v>0</v>
      </c>
      <c r="J92" s="22" t="str">
        <f>IF(ISNA(VLOOKUP($C92,'MSLM TT DAY 2'!$A$17:$I$37,9,FALSE))=TRUE,"0",VLOOKUP($C92,'MSLM TT DAY 2'!$A$17:$I$37,9,FALSE))</f>
        <v>0</v>
      </c>
      <c r="K92" s="22" t="str">
        <f>IF(ISNA(VLOOKUP($C92,'Craigleith Groms'!$A$17:$I$37,9,FALSE))=TRUE,"0",VLOOKUP($C92,'Craigleith Groms'!$A$17:$I$37,9,FALSE))</f>
        <v>0</v>
      </c>
      <c r="L92" s="22" t="str">
        <f>IF(ISNA(VLOOKUP($C92,'Silverstar Canada Cup'!$A$17:$I$37,9,FALSE))=TRUE,"0",VLOOKUP($C92,'Silverstar Canada Cup'!$A$17:$I$37,9,FALSE))</f>
        <v>0</v>
      </c>
      <c r="M92" s="22" t="str">
        <f>IF(ISNA(VLOOKUP($C92,'Beaver Valley TT'!$A$17:$I$37,9,FALSE))=TRUE,"0",VLOOKUP($C92,'Beaver Valley TT'!$A$17:$I$37,9,FALSE))</f>
        <v>0</v>
      </c>
      <c r="N92" s="22" t="str">
        <f>IF(ISNA(VLOOKUP($C92,'Calgary Nor AM SS'!$A$17:$I$37,9,FALSE))=TRUE,"0",VLOOKUP($C92,'Calgary Nor AM SS'!$A$17:$I$37,9,FALSE))</f>
        <v>0</v>
      </c>
      <c r="O92" s="22">
        <f>IF(ISNA(VLOOKUP($C92,'Fortune Fz'!$A$17:$I$37,9,FALSE))=TRUE,"0",VLOOKUP($C92,'Fortune Fz'!$A$17:$I$37,9,FALSE))</f>
        <v>1</v>
      </c>
      <c r="P92" s="22" t="str">
        <f>IF(ISNA(VLOOKUP($C92,'GEORGIAN PEAKS Groms'!$A$17:$I$37,9,FALSE))=TRUE,"0",VLOOKUP($C92,'GEORGIAN PEAKS Groms'!$A$17:$I$37,9,FALSE))</f>
        <v>0</v>
      </c>
      <c r="Q92" s="22" t="str">
        <f>IF(ISNA(VLOOKUP($C92,'Aspen Open SS'!$A$17:$I$37,9,FALSE))=TRUE,"0",VLOOKUP($C92,'Aspen Open SS'!$A$17:$I$37,9,FALSE))</f>
        <v>0</v>
      </c>
      <c r="R92" s="22" t="str">
        <f>IF(ISNA(VLOOKUP($C92,'Aspen Open BA'!$A$17:$I$37,9,FALSE))=TRUE,"0",VLOOKUP($C92,'Aspen Open BA'!$A$17:$I$37,9,FALSE))</f>
        <v>0</v>
      </c>
    </row>
    <row r="93" spans="1:18" ht="11">
      <c r="A93" s="81" t="s">
        <v>222</v>
      </c>
      <c r="B93" s="81"/>
      <c r="C93" s="86" t="s">
        <v>185</v>
      </c>
      <c r="D93" s="85">
        <f>IF(ISNA(VLOOKUP($C93,'RPA Caclulations'!$C$6:$K$199,3,FALSE))=TRUE,"0",VLOOKUP($C93,'RPA Caclulations'!$C$6:$K$199,3,FALSE))</f>
        <v>75</v>
      </c>
      <c r="E93" s="22" t="str">
        <f>IF(ISNA(VLOOKUP($C93,'Mt. Sima Canada Cup SS'!$A$17:$I$37,9,FALSE))=TRUE,"0",VLOOKUP($C93,'Mt. Sima Canada Cup SS'!$A$17:$I$37,9,FALSE))</f>
        <v>0</v>
      </c>
      <c r="F93" s="22" t="str">
        <f>IF(ISNA(VLOOKUP($C93,'Mt. Sima Canada Cup BA'!$A$17:$I$37,9,FALSE))=TRUE,"0",VLOOKUP($C93,'Mt. Sima Canada Cup BA'!$A$17:$I$37,9,FALSE))</f>
        <v>0</v>
      </c>
      <c r="G93" s="22" t="str">
        <f>IF(ISNA(VLOOKUP($C93,'Mt. Sima Canada Cup SS'!$A$17:$I$37,9,FALSE))=TRUE,"0",VLOOKUP($C93,'Mt. Sima Canada Cup SS'!$A$17:$I$37,9,FALSE))</f>
        <v>0</v>
      </c>
      <c r="H93" s="22" t="str">
        <f>IF(ISNA(VLOOKUP($C93,'Waterville Rev Tour NorAm Day 2'!$A$17:$I$37,9,FALSE))=TRUE,"0",VLOOKUP($C93,'Waterville Rev Tour NorAm Day 2'!$A$17:$I$37,9,FALSE))</f>
        <v>0</v>
      </c>
      <c r="I93" s="22" t="str">
        <f>IF(ISNA(VLOOKUP($C93,'MSLM TT DAY 1'!$A$17:$I$37,9,FALSE))=TRUE,"0",VLOOKUP($C93,'MSLM TT DAY 1'!$A$17:$I$37,9,FALSE))</f>
        <v>0</v>
      </c>
      <c r="J93" s="22" t="str">
        <f>IF(ISNA(VLOOKUP($C93,'MSLM TT DAY 2'!$A$17:$I$37,9,FALSE))=TRUE,"0",VLOOKUP($C93,'MSLM TT DAY 2'!$A$17:$I$37,9,FALSE))</f>
        <v>0</v>
      </c>
      <c r="K93" s="22" t="str">
        <f>IF(ISNA(VLOOKUP($C93,'Craigleith Groms'!$A$17:$I$37,9,FALSE))=TRUE,"0",VLOOKUP($C93,'Craigleith Groms'!$A$17:$I$37,9,FALSE))</f>
        <v>0</v>
      </c>
      <c r="L93" s="22" t="str">
        <f>IF(ISNA(VLOOKUP($C93,'Silverstar Canada Cup'!$A$17:$I$37,9,FALSE))=TRUE,"0",VLOOKUP($C93,'Silverstar Canada Cup'!$A$17:$I$37,9,FALSE))</f>
        <v>0</v>
      </c>
      <c r="M93" s="22" t="str">
        <f>IF(ISNA(VLOOKUP($C93,'Beaver Valley TT'!$A$17:$I$37,9,FALSE))=TRUE,"0",VLOOKUP($C93,'Beaver Valley TT'!$A$17:$I$37,9,FALSE))</f>
        <v>0</v>
      </c>
      <c r="N93" s="22" t="str">
        <f>IF(ISNA(VLOOKUP($C93,'Calgary Nor AM SS'!$A$17:$I$37,9,FALSE))=TRUE,"0",VLOOKUP($C93,'Calgary Nor AM SS'!$A$17:$I$37,9,FALSE))</f>
        <v>0</v>
      </c>
      <c r="O93" s="22">
        <f>IF(ISNA(VLOOKUP($C93,'Fortune Fz'!$A$17:$I$37,9,FALSE))=TRUE,"0",VLOOKUP($C93,'Fortune Fz'!$A$17:$I$37,9,FALSE))</f>
        <v>1</v>
      </c>
      <c r="P93" s="22" t="str">
        <f>IF(ISNA(VLOOKUP($C93,'GEORGIAN PEAKS Groms'!$A$17:$I$37,9,FALSE))=TRUE,"0",VLOOKUP($C93,'GEORGIAN PEAKS Groms'!$A$17:$I$37,9,FALSE))</f>
        <v>0</v>
      </c>
      <c r="Q93" s="22" t="str">
        <f>IF(ISNA(VLOOKUP($C93,'Aspen Open SS'!$A$17:$I$37,9,FALSE))=TRUE,"0",VLOOKUP($C93,'Aspen Open SS'!$A$17:$I$37,9,FALSE))</f>
        <v>0</v>
      </c>
      <c r="R93" s="22" t="str">
        <f>IF(ISNA(VLOOKUP($C93,'Aspen Open BA'!$A$17:$I$37,9,FALSE))=TRUE,"0",VLOOKUP($C93,'Aspen Open BA'!$A$17:$I$37,9,FALSE))</f>
        <v>0</v>
      </c>
    </row>
    <row r="94" spans="1:18" ht="11">
      <c r="A94" s="81" t="s">
        <v>222</v>
      </c>
      <c r="B94" s="81"/>
      <c r="C94" s="86" t="s">
        <v>186</v>
      </c>
      <c r="D94" s="85">
        <f>IF(ISNA(VLOOKUP($C94,'RPA Caclulations'!$C$6:$K$199,3,FALSE))=TRUE,"0",VLOOKUP($C94,'RPA Caclulations'!$C$6:$K$199,3,FALSE))</f>
        <v>75</v>
      </c>
      <c r="E94" s="22" t="str">
        <f>IF(ISNA(VLOOKUP($C94,'Mt. Sima Canada Cup SS'!$A$17:$I$37,9,FALSE))=TRUE,"0",VLOOKUP($C94,'Mt. Sima Canada Cup SS'!$A$17:$I$37,9,FALSE))</f>
        <v>0</v>
      </c>
      <c r="F94" s="22" t="str">
        <f>IF(ISNA(VLOOKUP($C94,'Mt. Sima Canada Cup BA'!$A$17:$I$37,9,FALSE))=TRUE,"0",VLOOKUP($C94,'Mt. Sima Canada Cup BA'!$A$17:$I$37,9,FALSE))</f>
        <v>0</v>
      </c>
      <c r="G94" s="22" t="str">
        <f>IF(ISNA(VLOOKUP($C94,'Mt. Sima Canada Cup SS'!$A$17:$I$37,9,FALSE))=TRUE,"0",VLOOKUP($C94,'Mt. Sima Canada Cup SS'!$A$17:$I$37,9,FALSE))</f>
        <v>0</v>
      </c>
      <c r="H94" s="22" t="str">
        <f>IF(ISNA(VLOOKUP($C94,'Waterville Rev Tour NorAm Day 2'!$A$17:$I$37,9,FALSE))=TRUE,"0",VLOOKUP($C94,'Waterville Rev Tour NorAm Day 2'!$A$17:$I$37,9,FALSE))</f>
        <v>0</v>
      </c>
      <c r="I94" s="22" t="str">
        <f>IF(ISNA(VLOOKUP($C94,'MSLM TT DAY 1'!$A$17:$I$37,9,FALSE))=TRUE,"0",VLOOKUP($C94,'MSLM TT DAY 1'!$A$17:$I$37,9,FALSE))</f>
        <v>0</v>
      </c>
      <c r="J94" s="22" t="str">
        <f>IF(ISNA(VLOOKUP($C94,'MSLM TT DAY 2'!$A$17:$I$37,9,FALSE))=TRUE,"0",VLOOKUP($C94,'MSLM TT DAY 2'!$A$17:$I$37,9,FALSE))</f>
        <v>0</v>
      </c>
      <c r="K94" s="22" t="str">
        <f>IF(ISNA(VLOOKUP($C94,'Craigleith Groms'!$A$17:$I$37,9,FALSE))=TRUE,"0",VLOOKUP($C94,'Craigleith Groms'!$A$17:$I$37,9,FALSE))</f>
        <v>0</v>
      </c>
      <c r="L94" s="22" t="str">
        <f>IF(ISNA(VLOOKUP($C94,'Silverstar Canada Cup'!$A$17:$I$37,9,FALSE))=TRUE,"0",VLOOKUP($C94,'Silverstar Canada Cup'!$A$17:$I$37,9,FALSE))</f>
        <v>0</v>
      </c>
      <c r="M94" s="22" t="str">
        <f>IF(ISNA(VLOOKUP($C94,'Beaver Valley TT'!$A$17:$I$37,9,FALSE))=TRUE,"0",VLOOKUP($C94,'Beaver Valley TT'!$A$17:$I$37,9,FALSE))</f>
        <v>0</v>
      </c>
      <c r="N94" s="22" t="str">
        <f>IF(ISNA(VLOOKUP($C94,'Calgary Nor AM SS'!$A$17:$I$37,9,FALSE))=TRUE,"0",VLOOKUP($C94,'Calgary Nor AM SS'!$A$17:$I$37,9,FALSE))</f>
        <v>0</v>
      </c>
      <c r="O94" s="22">
        <f>IF(ISNA(VLOOKUP($C94,'Fortune Fz'!$A$17:$I$37,9,FALSE))=TRUE,"0",VLOOKUP($C94,'Fortune Fz'!$A$17:$I$37,9,FALSE))</f>
        <v>1</v>
      </c>
      <c r="P94" s="22" t="str">
        <f>IF(ISNA(VLOOKUP($C94,'GEORGIAN PEAKS Groms'!$A$17:$I$37,9,FALSE))=TRUE,"0",VLOOKUP($C94,'GEORGIAN PEAKS Groms'!$A$17:$I$37,9,FALSE))</f>
        <v>0</v>
      </c>
      <c r="Q94" s="22" t="str">
        <f>IF(ISNA(VLOOKUP($C94,'Aspen Open SS'!$A$17:$I$37,9,FALSE))=TRUE,"0",VLOOKUP($C94,'Aspen Open SS'!$A$17:$I$37,9,FALSE))</f>
        <v>0</v>
      </c>
      <c r="R94" s="22" t="str">
        <f>IF(ISNA(VLOOKUP($C94,'Aspen Open BA'!$A$17:$I$37,9,FALSE))=TRUE,"0",VLOOKUP($C94,'Aspen Open BA'!$A$17:$I$37,9,FALSE))</f>
        <v>0</v>
      </c>
    </row>
    <row r="95" spans="1:18" ht="11">
      <c r="A95" s="81" t="s">
        <v>222</v>
      </c>
      <c r="B95" s="81"/>
      <c r="C95" s="86" t="s">
        <v>187</v>
      </c>
      <c r="D95" s="85">
        <f>IF(ISNA(VLOOKUP($C95,'RPA Caclulations'!$C$6:$K$199,3,FALSE))=TRUE,"0",VLOOKUP($C95,'RPA Caclulations'!$C$6:$K$199,3,FALSE))</f>
        <v>75</v>
      </c>
      <c r="E95" s="22" t="str">
        <f>IF(ISNA(VLOOKUP($C95,'Mt. Sima Canada Cup SS'!$A$17:$I$37,9,FALSE))=TRUE,"0",VLOOKUP($C95,'Mt. Sima Canada Cup SS'!$A$17:$I$37,9,FALSE))</f>
        <v>0</v>
      </c>
      <c r="F95" s="22" t="str">
        <f>IF(ISNA(VLOOKUP($C95,'Mt. Sima Canada Cup BA'!$A$17:$I$37,9,FALSE))=TRUE,"0",VLOOKUP($C95,'Mt. Sima Canada Cup BA'!$A$17:$I$37,9,FALSE))</f>
        <v>0</v>
      </c>
      <c r="G95" s="22" t="str">
        <f>IF(ISNA(VLOOKUP($C95,'Mt. Sima Canada Cup SS'!$A$17:$I$37,9,FALSE))=TRUE,"0",VLOOKUP($C95,'Mt. Sima Canada Cup SS'!$A$17:$I$37,9,FALSE))</f>
        <v>0</v>
      </c>
      <c r="H95" s="22" t="str">
        <f>IF(ISNA(VLOOKUP($C95,'Waterville Rev Tour NorAm Day 2'!$A$17:$I$37,9,FALSE))=TRUE,"0",VLOOKUP($C95,'Waterville Rev Tour NorAm Day 2'!$A$17:$I$37,9,FALSE))</f>
        <v>0</v>
      </c>
      <c r="I95" s="22" t="str">
        <f>IF(ISNA(VLOOKUP($C95,'MSLM TT DAY 1'!$A$17:$I$37,9,FALSE))=TRUE,"0",VLOOKUP($C95,'MSLM TT DAY 1'!$A$17:$I$37,9,FALSE))</f>
        <v>0</v>
      </c>
      <c r="J95" s="22" t="str">
        <f>IF(ISNA(VLOOKUP($C95,'MSLM TT DAY 2'!$A$17:$I$37,9,FALSE))=TRUE,"0",VLOOKUP($C95,'MSLM TT DAY 2'!$A$17:$I$37,9,FALSE))</f>
        <v>0</v>
      </c>
      <c r="K95" s="22" t="str">
        <f>IF(ISNA(VLOOKUP($C95,'Craigleith Groms'!$A$17:$I$37,9,FALSE))=TRUE,"0",VLOOKUP($C95,'Craigleith Groms'!$A$17:$I$37,9,FALSE))</f>
        <v>0</v>
      </c>
      <c r="L95" s="22" t="str">
        <f>IF(ISNA(VLOOKUP($C95,'Silverstar Canada Cup'!$A$17:$I$37,9,FALSE))=TRUE,"0",VLOOKUP($C95,'Silverstar Canada Cup'!$A$17:$I$37,9,FALSE))</f>
        <v>0</v>
      </c>
      <c r="M95" s="22" t="str">
        <f>IF(ISNA(VLOOKUP($C95,'Beaver Valley TT'!$A$17:$I$37,9,FALSE))=TRUE,"0",VLOOKUP($C95,'Beaver Valley TT'!$A$17:$I$37,9,FALSE))</f>
        <v>0</v>
      </c>
      <c r="N95" s="22" t="str">
        <f>IF(ISNA(VLOOKUP($C95,'Calgary Nor AM SS'!$A$17:$I$37,9,FALSE))=TRUE,"0",VLOOKUP($C95,'Calgary Nor AM SS'!$A$17:$I$37,9,FALSE))</f>
        <v>0</v>
      </c>
      <c r="O95" s="22" t="str">
        <f>IF(ISNA(VLOOKUP($C95,'Fortune Fz'!$A$17:$I$37,9,FALSE))=TRUE,"0",VLOOKUP($C95,'Fortune Fz'!$A$17:$I$37,9,FALSE))</f>
        <v>0</v>
      </c>
      <c r="P95" s="22" t="str">
        <f>IF(ISNA(VLOOKUP($C95,'GEORGIAN PEAKS Groms'!$A$17:$I$37,9,FALSE))=TRUE,"0",VLOOKUP($C95,'GEORGIAN PEAKS Groms'!$A$17:$I$37,9,FALSE))</f>
        <v>0</v>
      </c>
      <c r="Q95" s="22" t="str">
        <f>IF(ISNA(VLOOKUP($C95,'Aspen Open SS'!$A$17:$I$37,9,FALSE))=TRUE,"0",VLOOKUP($C95,'Aspen Open SS'!$A$17:$I$37,9,FALSE))</f>
        <v>0</v>
      </c>
      <c r="R95" s="22" t="str">
        <f>IF(ISNA(VLOOKUP($C95,'Aspen Open BA'!$A$17:$I$37,9,FALSE))=TRUE,"0",VLOOKUP($C95,'Aspen Open BA'!$A$17:$I$37,9,FALSE))</f>
        <v>0</v>
      </c>
    </row>
    <row r="96" spans="1:18" ht="11">
      <c r="A96" s="81" t="s">
        <v>222</v>
      </c>
      <c r="B96" s="81"/>
      <c r="C96" s="86" t="s">
        <v>188</v>
      </c>
      <c r="D96" s="85">
        <f>IF(ISNA(VLOOKUP($C96,'RPA Caclulations'!$C$6:$K$199,3,FALSE))=TRUE,"0",VLOOKUP($C96,'RPA Caclulations'!$C$6:$K$199,3,FALSE))</f>
        <v>75</v>
      </c>
      <c r="E96" s="22" t="str">
        <f>IF(ISNA(VLOOKUP($C96,'Mt. Sima Canada Cup SS'!$A$17:$I$37,9,FALSE))=TRUE,"0",VLOOKUP($C96,'Mt. Sima Canada Cup SS'!$A$17:$I$37,9,FALSE))</f>
        <v>0</v>
      </c>
      <c r="F96" s="22" t="str">
        <f>IF(ISNA(VLOOKUP($C96,'Mt. Sima Canada Cup BA'!$A$17:$I$37,9,FALSE))=TRUE,"0",VLOOKUP($C96,'Mt. Sima Canada Cup BA'!$A$17:$I$37,9,FALSE))</f>
        <v>0</v>
      </c>
      <c r="G96" s="22" t="str">
        <f>IF(ISNA(VLOOKUP($C96,'Mt. Sima Canada Cup SS'!$A$17:$I$37,9,FALSE))=TRUE,"0",VLOOKUP($C96,'Mt. Sima Canada Cup SS'!$A$17:$I$37,9,FALSE))</f>
        <v>0</v>
      </c>
      <c r="H96" s="22" t="str">
        <f>IF(ISNA(VLOOKUP($C96,'Waterville Rev Tour NorAm Day 2'!$A$17:$I$37,9,FALSE))=TRUE,"0",VLOOKUP($C96,'Waterville Rev Tour NorAm Day 2'!$A$17:$I$37,9,FALSE))</f>
        <v>0</v>
      </c>
      <c r="I96" s="22" t="str">
        <f>IF(ISNA(VLOOKUP($C96,'MSLM TT DAY 1'!$A$17:$I$37,9,FALSE))=TRUE,"0",VLOOKUP($C96,'MSLM TT DAY 1'!$A$17:$I$37,9,FALSE))</f>
        <v>0</v>
      </c>
      <c r="J96" s="22" t="str">
        <f>IF(ISNA(VLOOKUP($C96,'MSLM TT DAY 2'!$A$17:$I$37,9,FALSE))=TRUE,"0",VLOOKUP($C96,'MSLM TT DAY 2'!$A$17:$I$37,9,FALSE))</f>
        <v>0</v>
      </c>
      <c r="K96" s="22" t="str">
        <f>IF(ISNA(VLOOKUP($C96,'Craigleith Groms'!$A$17:$I$37,9,FALSE))=TRUE,"0",VLOOKUP($C96,'Craigleith Groms'!$A$17:$I$37,9,FALSE))</f>
        <v>0</v>
      </c>
      <c r="L96" s="22" t="str">
        <f>IF(ISNA(VLOOKUP($C96,'Silverstar Canada Cup'!$A$17:$I$37,9,FALSE))=TRUE,"0",VLOOKUP($C96,'Silverstar Canada Cup'!$A$17:$I$37,9,FALSE))</f>
        <v>0</v>
      </c>
      <c r="M96" s="22" t="str">
        <f>IF(ISNA(VLOOKUP($C96,'Beaver Valley TT'!$A$17:$I$37,9,FALSE))=TRUE,"0",VLOOKUP($C96,'Beaver Valley TT'!$A$17:$I$37,9,FALSE))</f>
        <v>0</v>
      </c>
      <c r="N96" s="22" t="str">
        <f>IF(ISNA(VLOOKUP($C96,'Calgary Nor AM SS'!$A$17:$I$37,9,FALSE))=TRUE,"0",VLOOKUP($C96,'Calgary Nor AM SS'!$A$17:$I$37,9,FALSE))</f>
        <v>0</v>
      </c>
      <c r="O96" s="22" t="str">
        <f>IF(ISNA(VLOOKUP($C96,'Fortune Fz'!$A$17:$I$37,9,FALSE))=TRUE,"0",VLOOKUP($C96,'Fortune Fz'!$A$17:$I$37,9,FALSE))</f>
        <v>0</v>
      </c>
      <c r="P96" s="22" t="str">
        <f>IF(ISNA(VLOOKUP($C96,'GEORGIAN PEAKS Groms'!$A$17:$I$37,9,FALSE))=TRUE,"0",VLOOKUP($C96,'GEORGIAN PEAKS Groms'!$A$17:$I$37,9,FALSE))</f>
        <v>0</v>
      </c>
      <c r="Q96" s="22" t="str">
        <f>IF(ISNA(VLOOKUP($C96,'Aspen Open SS'!$A$17:$I$37,9,FALSE))=TRUE,"0",VLOOKUP($C96,'Aspen Open SS'!$A$17:$I$37,9,FALSE))</f>
        <v>0</v>
      </c>
      <c r="R96" s="22" t="str">
        <f>IF(ISNA(VLOOKUP($C96,'Aspen Open BA'!$A$17:$I$37,9,FALSE))=TRUE,"0",VLOOKUP($C96,'Aspen Open BA'!$A$17:$I$37,9,FALSE))</f>
        <v>0</v>
      </c>
    </row>
    <row r="97" spans="1:18" ht="11">
      <c r="A97" s="81" t="s">
        <v>222</v>
      </c>
      <c r="B97" s="81"/>
      <c r="C97" s="86" t="s">
        <v>189</v>
      </c>
      <c r="D97" s="85">
        <f>IF(ISNA(VLOOKUP($C97,'RPA Caclulations'!$C$6:$K$199,3,FALSE))=TRUE,"0",VLOOKUP($C97,'RPA Caclulations'!$C$6:$K$199,3,FALSE))</f>
        <v>75</v>
      </c>
      <c r="E97" s="22" t="str">
        <f>IF(ISNA(VLOOKUP($C97,'Mt. Sima Canada Cup SS'!$A$17:$I$37,9,FALSE))=TRUE,"0",VLOOKUP($C97,'Mt. Sima Canada Cup SS'!$A$17:$I$37,9,FALSE))</f>
        <v>0</v>
      </c>
      <c r="F97" s="22" t="str">
        <f>IF(ISNA(VLOOKUP($C97,'Mt. Sima Canada Cup BA'!$A$17:$I$37,9,FALSE))=TRUE,"0",VLOOKUP($C97,'Mt. Sima Canada Cup BA'!$A$17:$I$37,9,FALSE))</f>
        <v>0</v>
      </c>
      <c r="G97" s="22" t="str">
        <f>IF(ISNA(VLOOKUP($C97,'Mt. Sima Canada Cup SS'!$A$17:$I$37,9,FALSE))=TRUE,"0",VLOOKUP($C97,'Mt. Sima Canada Cup SS'!$A$17:$I$37,9,FALSE))</f>
        <v>0</v>
      </c>
      <c r="H97" s="22" t="str">
        <f>IF(ISNA(VLOOKUP($C97,'Waterville Rev Tour NorAm Day 2'!$A$17:$I$37,9,FALSE))=TRUE,"0",VLOOKUP($C97,'Waterville Rev Tour NorAm Day 2'!$A$17:$I$37,9,FALSE))</f>
        <v>0</v>
      </c>
      <c r="I97" s="22" t="str">
        <f>IF(ISNA(VLOOKUP($C97,'MSLM TT DAY 1'!$A$17:$I$37,9,FALSE))=TRUE,"0",VLOOKUP($C97,'MSLM TT DAY 1'!$A$17:$I$37,9,FALSE))</f>
        <v>0</v>
      </c>
      <c r="J97" s="22" t="str">
        <f>IF(ISNA(VLOOKUP($C97,'MSLM TT DAY 2'!$A$17:$I$37,9,FALSE))=TRUE,"0",VLOOKUP($C97,'MSLM TT DAY 2'!$A$17:$I$37,9,FALSE))</f>
        <v>0</v>
      </c>
      <c r="K97" s="22" t="str">
        <f>IF(ISNA(VLOOKUP($C97,'Craigleith Groms'!$A$17:$I$37,9,FALSE))=TRUE,"0",VLOOKUP($C97,'Craigleith Groms'!$A$17:$I$37,9,FALSE))</f>
        <v>0</v>
      </c>
      <c r="L97" s="22" t="str">
        <f>IF(ISNA(VLOOKUP($C97,'Silverstar Canada Cup'!$A$17:$I$37,9,FALSE))=TRUE,"0",VLOOKUP($C97,'Silverstar Canada Cup'!$A$17:$I$37,9,FALSE))</f>
        <v>0</v>
      </c>
      <c r="M97" s="22" t="str">
        <f>IF(ISNA(VLOOKUP($C97,'Beaver Valley TT'!$A$17:$I$37,9,FALSE))=TRUE,"0",VLOOKUP($C97,'Beaver Valley TT'!$A$17:$I$37,9,FALSE))</f>
        <v>0</v>
      </c>
      <c r="N97" s="22" t="str">
        <f>IF(ISNA(VLOOKUP($C97,'Calgary Nor AM SS'!$A$17:$I$37,9,FALSE))=TRUE,"0",VLOOKUP($C97,'Calgary Nor AM SS'!$A$17:$I$37,9,FALSE))</f>
        <v>0</v>
      </c>
      <c r="O97" s="22" t="str">
        <f>IF(ISNA(VLOOKUP($C97,'Fortune Fz'!$A$17:$I$37,9,FALSE))=TRUE,"0",VLOOKUP($C97,'Fortune Fz'!$A$17:$I$37,9,FALSE))</f>
        <v>0</v>
      </c>
      <c r="P97" s="22" t="str">
        <f>IF(ISNA(VLOOKUP($C97,'GEORGIAN PEAKS Groms'!$A$17:$I$37,9,FALSE))=TRUE,"0",VLOOKUP($C97,'GEORGIAN PEAKS Groms'!$A$17:$I$37,9,FALSE))</f>
        <v>0</v>
      </c>
      <c r="Q97" s="22" t="str">
        <f>IF(ISNA(VLOOKUP($C97,'Aspen Open SS'!$A$17:$I$37,9,FALSE))=TRUE,"0",VLOOKUP($C97,'Aspen Open SS'!$A$17:$I$37,9,FALSE))</f>
        <v>0</v>
      </c>
      <c r="R97" s="22" t="str">
        <f>IF(ISNA(VLOOKUP($C97,'Aspen Open BA'!$A$17:$I$37,9,FALSE))=TRUE,"0",VLOOKUP($C97,'Aspen Open BA'!$A$17:$I$37,9,FALSE))</f>
        <v>0</v>
      </c>
    </row>
    <row r="98" spans="1:18" ht="11">
      <c r="A98" s="81" t="s">
        <v>222</v>
      </c>
      <c r="B98" s="81"/>
      <c r="C98" s="86" t="s">
        <v>190</v>
      </c>
      <c r="D98" s="85">
        <f>IF(ISNA(VLOOKUP($C98,'RPA Caclulations'!$C$6:$K$199,3,FALSE))=TRUE,"0",VLOOKUP($C98,'RPA Caclulations'!$C$6:$K$199,3,FALSE))</f>
        <v>75</v>
      </c>
      <c r="E98" s="22" t="str">
        <f>IF(ISNA(VLOOKUP($C98,'Mt. Sima Canada Cup SS'!$A$17:$I$37,9,FALSE))=TRUE,"0",VLOOKUP($C98,'Mt. Sima Canada Cup SS'!$A$17:$I$37,9,FALSE))</f>
        <v>0</v>
      </c>
      <c r="F98" s="22" t="str">
        <f>IF(ISNA(VLOOKUP($C98,'Mt. Sima Canada Cup BA'!$A$17:$I$37,9,FALSE))=TRUE,"0",VLOOKUP($C98,'Mt. Sima Canada Cup BA'!$A$17:$I$37,9,FALSE))</f>
        <v>0</v>
      </c>
      <c r="G98" s="22" t="str">
        <f>IF(ISNA(VLOOKUP($C98,'Mt. Sima Canada Cup SS'!$A$17:$I$37,9,FALSE))=TRUE,"0",VLOOKUP($C98,'Mt. Sima Canada Cup SS'!$A$17:$I$37,9,FALSE))</f>
        <v>0</v>
      </c>
      <c r="H98" s="22" t="str">
        <f>IF(ISNA(VLOOKUP($C98,'Waterville Rev Tour NorAm Day 2'!$A$17:$I$37,9,FALSE))=TRUE,"0",VLOOKUP($C98,'Waterville Rev Tour NorAm Day 2'!$A$17:$I$37,9,FALSE))</f>
        <v>0</v>
      </c>
      <c r="I98" s="22" t="str">
        <f>IF(ISNA(VLOOKUP($C98,'MSLM TT DAY 1'!$A$17:$I$37,9,FALSE))=TRUE,"0",VLOOKUP($C98,'MSLM TT DAY 1'!$A$17:$I$37,9,FALSE))</f>
        <v>0</v>
      </c>
      <c r="J98" s="22" t="str">
        <f>IF(ISNA(VLOOKUP($C98,'MSLM TT DAY 2'!$A$17:$I$37,9,FALSE))=TRUE,"0",VLOOKUP($C98,'MSLM TT DAY 2'!$A$17:$I$37,9,FALSE))</f>
        <v>0</v>
      </c>
      <c r="K98" s="22" t="str">
        <f>IF(ISNA(VLOOKUP($C98,'Craigleith Groms'!$A$17:$I$37,9,FALSE))=TRUE,"0",VLOOKUP($C98,'Craigleith Groms'!$A$17:$I$37,9,FALSE))</f>
        <v>0</v>
      </c>
      <c r="L98" s="22" t="str">
        <f>IF(ISNA(VLOOKUP($C98,'Silverstar Canada Cup'!$A$17:$I$37,9,FALSE))=TRUE,"0",VLOOKUP($C98,'Silverstar Canada Cup'!$A$17:$I$37,9,FALSE))</f>
        <v>0</v>
      </c>
      <c r="M98" s="22" t="str">
        <f>IF(ISNA(VLOOKUP($C98,'Beaver Valley TT'!$A$17:$I$37,9,FALSE))=TRUE,"0",VLOOKUP($C98,'Beaver Valley TT'!$A$17:$I$37,9,FALSE))</f>
        <v>0</v>
      </c>
      <c r="N98" s="22" t="str">
        <f>IF(ISNA(VLOOKUP($C98,'Calgary Nor AM SS'!$A$17:$I$37,9,FALSE))=TRUE,"0",VLOOKUP($C98,'Calgary Nor AM SS'!$A$17:$I$37,9,FALSE))</f>
        <v>0</v>
      </c>
      <c r="O98" s="22" t="str">
        <f>IF(ISNA(VLOOKUP($C98,'Fortune Fz'!$A$17:$I$37,9,FALSE))=TRUE,"0",VLOOKUP($C98,'Fortune Fz'!$A$17:$I$37,9,FALSE))</f>
        <v>0</v>
      </c>
      <c r="P98" s="22" t="str">
        <f>IF(ISNA(VLOOKUP($C98,'GEORGIAN PEAKS Groms'!$A$17:$I$37,9,FALSE))=TRUE,"0",VLOOKUP($C98,'GEORGIAN PEAKS Groms'!$A$17:$I$37,9,FALSE))</f>
        <v>0</v>
      </c>
      <c r="Q98" s="22" t="str">
        <f>IF(ISNA(VLOOKUP($C98,'Aspen Open SS'!$A$17:$I$37,9,FALSE))=TRUE,"0",VLOOKUP($C98,'Aspen Open SS'!$A$17:$I$37,9,FALSE))</f>
        <v>0</v>
      </c>
      <c r="R98" s="22" t="str">
        <f>IF(ISNA(VLOOKUP($C98,'Aspen Open BA'!$A$17:$I$37,9,FALSE))=TRUE,"0",VLOOKUP($C98,'Aspen Open BA'!$A$17:$I$37,9,FALSE))</f>
        <v>0</v>
      </c>
    </row>
    <row r="99" spans="1:18" ht="11">
      <c r="A99" s="81" t="s">
        <v>222</v>
      </c>
      <c r="B99" s="81"/>
      <c r="C99" s="86" t="s">
        <v>191</v>
      </c>
      <c r="D99" s="85">
        <f>IF(ISNA(VLOOKUP($C99,'RPA Caclulations'!$C$6:$K$199,3,FALSE))=TRUE,"0",VLOOKUP($C99,'RPA Caclulations'!$C$6:$K$199,3,FALSE))</f>
        <v>75</v>
      </c>
      <c r="E99" s="22" t="str">
        <f>IF(ISNA(VLOOKUP($C99,'Mt. Sima Canada Cup SS'!$A$17:$I$37,9,FALSE))=TRUE,"0",VLOOKUP($C99,'Mt. Sima Canada Cup SS'!$A$17:$I$37,9,FALSE))</f>
        <v>0</v>
      </c>
      <c r="F99" s="22" t="str">
        <f>IF(ISNA(VLOOKUP($C99,'Mt. Sima Canada Cup BA'!$A$17:$I$37,9,FALSE))=TRUE,"0",VLOOKUP($C99,'Mt. Sima Canada Cup BA'!$A$17:$I$37,9,FALSE))</f>
        <v>0</v>
      </c>
      <c r="G99" s="22" t="str">
        <f>IF(ISNA(VLOOKUP($C99,'Mt. Sima Canada Cup SS'!$A$17:$I$37,9,FALSE))=TRUE,"0",VLOOKUP($C99,'Mt. Sima Canada Cup SS'!$A$17:$I$37,9,FALSE))</f>
        <v>0</v>
      </c>
      <c r="H99" s="22" t="str">
        <f>IF(ISNA(VLOOKUP($C99,'Waterville Rev Tour NorAm Day 2'!$A$17:$I$37,9,FALSE))=TRUE,"0",VLOOKUP($C99,'Waterville Rev Tour NorAm Day 2'!$A$17:$I$37,9,FALSE))</f>
        <v>0</v>
      </c>
      <c r="I99" s="22" t="str">
        <f>IF(ISNA(VLOOKUP($C99,'MSLM TT DAY 1'!$A$17:$I$37,9,FALSE))=TRUE,"0",VLOOKUP($C99,'MSLM TT DAY 1'!$A$17:$I$37,9,FALSE))</f>
        <v>0</v>
      </c>
      <c r="J99" s="22" t="str">
        <f>IF(ISNA(VLOOKUP($C99,'MSLM TT DAY 2'!$A$17:$I$37,9,FALSE))=TRUE,"0",VLOOKUP($C99,'MSLM TT DAY 2'!$A$17:$I$37,9,FALSE))</f>
        <v>0</v>
      </c>
      <c r="K99" s="22" t="str">
        <f>IF(ISNA(VLOOKUP($C99,'Craigleith Groms'!$A$17:$I$37,9,FALSE))=TRUE,"0",VLOOKUP($C99,'Craigleith Groms'!$A$17:$I$37,9,FALSE))</f>
        <v>0</v>
      </c>
      <c r="L99" s="22" t="str">
        <f>IF(ISNA(VLOOKUP($C99,'Silverstar Canada Cup'!$A$17:$I$37,9,FALSE))=TRUE,"0",VLOOKUP($C99,'Silverstar Canada Cup'!$A$17:$I$37,9,FALSE))</f>
        <v>0</v>
      </c>
      <c r="M99" s="22" t="str">
        <f>IF(ISNA(VLOOKUP($C99,'Beaver Valley TT'!$A$17:$I$37,9,FALSE))=TRUE,"0",VLOOKUP($C99,'Beaver Valley TT'!$A$17:$I$37,9,FALSE))</f>
        <v>0</v>
      </c>
      <c r="N99" s="22" t="str">
        <f>IF(ISNA(VLOOKUP($C99,'Calgary Nor AM SS'!$A$17:$I$37,9,FALSE))=TRUE,"0",VLOOKUP($C99,'Calgary Nor AM SS'!$A$17:$I$37,9,FALSE))</f>
        <v>0</v>
      </c>
      <c r="O99" s="22" t="str">
        <f>IF(ISNA(VLOOKUP($C99,'Fortune Fz'!$A$17:$I$37,9,FALSE))=TRUE,"0",VLOOKUP($C99,'Fortune Fz'!$A$17:$I$37,9,FALSE))</f>
        <v>0</v>
      </c>
      <c r="P99" s="22" t="str">
        <f>IF(ISNA(VLOOKUP($C99,'GEORGIAN PEAKS Groms'!$A$17:$I$37,9,FALSE))=TRUE,"0",VLOOKUP($C99,'GEORGIAN PEAKS Groms'!$A$17:$I$37,9,FALSE))</f>
        <v>0</v>
      </c>
      <c r="Q99" s="22" t="str">
        <f>IF(ISNA(VLOOKUP($C99,'Aspen Open SS'!$A$17:$I$37,9,FALSE))=TRUE,"0",VLOOKUP($C99,'Aspen Open SS'!$A$17:$I$37,9,FALSE))</f>
        <v>0</v>
      </c>
      <c r="R99" s="22" t="str">
        <f>IF(ISNA(VLOOKUP($C99,'Aspen Open BA'!$A$17:$I$37,9,FALSE))=TRUE,"0",VLOOKUP($C99,'Aspen Open BA'!$A$17:$I$37,9,FALSE))</f>
        <v>0</v>
      </c>
    </row>
    <row r="100" spans="1:18" ht="11">
      <c r="A100" s="81" t="s">
        <v>222</v>
      </c>
      <c r="B100" s="81"/>
      <c r="C100" s="86" t="s">
        <v>192</v>
      </c>
      <c r="D100" s="85">
        <f>IF(ISNA(VLOOKUP($C100,'RPA Caclulations'!$C$6:$K$199,3,FALSE))=TRUE,"0",VLOOKUP($C100,'RPA Caclulations'!$C$6:$K$199,3,FALSE))</f>
        <v>75</v>
      </c>
      <c r="E100" s="22" t="str">
        <f>IF(ISNA(VLOOKUP($C100,'Mt. Sima Canada Cup SS'!$A$17:$I$37,9,FALSE))=TRUE,"0",VLOOKUP($C100,'Mt. Sima Canada Cup SS'!$A$17:$I$37,9,FALSE))</f>
        <v>0</v>
      </c>
      <c r="F100" s="22" t="str">
        <f>IF(ISNA(VLOOKUP($C100,'Mt. Sima Canada Cup BA'!$A$17:$I$37,9,FALSE))=TRUE,"0",VLOOKUP($C100,'Mt. Sima Canada Cup BA'!$A$17:$I$37,9,FALSE))</f>
        <v>0</v>
      </c>
      <c r="G100" s="22" t="str">
        <f>IF(ISNA(VLOOKUP($C100,'Mt. Sima Canada Cup SS'!$A$17:$I$37,9,FALSE))=TRUE,"0",VLOOKUP($C100,'Mt. Sima Canada Cup SS'!$A$17:$I$37,9,FALSE))</f>
        <v>0</v>
      </c>
      <c r="H100" s="22" t="str">
        <f>IF(ISNA(VLOOKUP($C100,'Waterville Rev Tour NorAm Day 2'!$A$17:$I$37,9,FALSE))=TRUE,"0",VLOOKUP($C100,'Waterville Rev Tour NorAm Day 2'!$A$17:$I$37,9,FALSE))</f>
        <v>0</v>
      </c>
      <c r="I100" s="22" t="str">
        <f>IF(ISNA(VLOOKUP($C100,'MSLM TT DAY 1'!$A$17:$I$37,9,FALSE))=TRUE,"0",VLOOKUP($C100,'MSLM TT DAY 1'!$A$17:$I$37,9,FALSE))</f>
        <v>0</v>
      </c>
      <c r="J100" s="22" t="str">
        <f>IF(ISNA(VLOOKUP($C100,'MSLM TT DAY 2'!$A$17:$I$37,9,FALSE))=TRUE,"0",VLOOKUP($C100,'MSLM TT DAY 2'!$A$17:$I$37,9,FALSE))</f>
        <v>0</v>
      </c>
      <c r="K100" s="22" t="str">
        <f>IF(ISNA(VLOOKUP($C100,'Craigleith Groms'!$A$17:$I$37,9,FALSE))=TRUE,"0",VLOOKUP($C100,'Craigleith Groms'!$A$17:$I$37,9,FALSE))</f>
        <v>0</v>
      </c>
      <c r="L100" s="22" t="str">
        <f>IF(ISNA(VLOOKUP($C100,'Silverstar Canada Cup'!$A$17:$I$37,9,FALSE))=TRUE,"0",VLOOKUP($C100,'Silverstar Canada Cup'!$A$17:$I$37,9,FALSE))</f>
        <v>0</v>
      </c>
      <c r="M100" s="22" t="str">
        <f>IF(ISNA(VLOOKUP($C100,'Beaver Valley TT'!$A$17:$I$37,9,FALSE))=TRUE,"0",VLOOKUP($C100,'Beaver Valley TT'!$A$17:$I$37,9,FALSE))</f>
        <v>0</v>
      </c>
      <c r="N100" s="22" t="str">
        <f>IF(ISNA(VLOOKUP($C100,'Calgary Nor AM SS'!$A$17:$I$37,9,FALSE))=TRUE,"0",VLOOKUP($C100,'Calgary Nor AM SS'!$A$17:$I$37,9,FALSE))</f>
        <v>0</v>
      </c>
      <c r="O100" s="22" t="str">
        <f>IF(ISNA(VLOOKUP($C100,'Fortune Fz'!$A$17:$I$37,9,FALSE))=TRUE,"0",VLOOKUP($C100,'Fortune Fz'!$A$17:$I$37,9,FALSE))</f>
        <v>0</v>
      </c>
      <c r="P100" s="22" t="str">
        <f>IF(ISNA(VLOOKUP($C100,'GEORGIAN PEAKS Groms'!$A$17:$I$37,9,FALSE))=TRUE,"0",VLOOKUP($C100,'GEORGIAN PEAKS Groms'!$A$17:$I$37,9,FALSE))</f>
        <v>0</v>
      </c>
      <c r="Q100" s="22" t="str">
        <f>IF(ISNA(VLOOKUP($C100,'Aspen Open SS'!$A$17:$I$37,9,FALSE))=TRUE,"0",VLOOKUP($C100,'Aspen Open SS'!$A$17:$I$37,9,FALSE))</f>
        <v>0</v>
      </c>
      <c r="R100" s="22" t="str">
        <f>IF(ISNA(VLOOKUP($C100,'Aspen Open BA'!$A$17:$I$37,9,FALSE))=TRUE,"0",VLOOKUP($C100,'Aspen Open BA'!$A$17:$I$37,9,FALSE))</f>
        <v>0</v>
      </c>
    </row>
    <row r="101" spans="1:18" ht="11">
      <c r="A101" s="81" t="s">
        <v>222</v>
      </c>
      <c r="B101" s="81"/>
      <c r="C101" s="86" t="s">
        <v>193</v>
      </c>
      <c r="D101" s="85">
        <f>IF(ISNA(VLOOKUP($C101,'RPA Caclulations'!$C$6:$K$199,3,FALSE))=TRUE,"0",VLOOKUP($C101,'RPA Caclulations'!$C$6:$K$199,3,FALSE))</f>
        <v>75</v>
      </c>
      <c r="E101" s="22" t="str">
        <f>IF(ISNA(VLOOKUP($C101,'Mt. Sima Canada Cup SS'!$A$17:$I$37,9,FALSE))=TRUE,"0",VLOOKUP($C101,'Mt. Sima Canada Cup SS'!$A$17:$I$37,9,FALSE))</f>
        <v>0</v>
      </c>
      <c r="F101" s="22" t="str">
        <f>IF(ISNA(VLOOKUP($C101,'Mt. Sima Canada Cup BA'!$A$17:$I$37,9,FALSE))=TRUE,"0",VLOOKUP($C101,'Mt. Sima Canada Cup BA'!$A$17:$I$37,9,FALSE))</f>
        <v>0</v>
      </c>
      <c r="G101" s="22" t="str">
        <f>IF(ISNA(VLOOKUP($C101,'Mt. Sima Canada Cup SS'!$A$17:$I$37,9,FALSE))=TRUE,"0",VLOOKUP($C101,'Mt. Sima Canada Cup SS'!$A$17:$I$37,9,FALSE))</f>
        <v>0</v>
      </c>
      <c r="H101" s="22" t="str">
        <f>IF(ISNA(VLOOKUP($C101,'Waterville Rev Tour NorAm Day 2'!$A$17:$I$37,9,FALSE))=TRUE,"0",VLOOKUP($C101,'Waterville Rev Tour NorAm Day 2'!$A$17:$I$37,9,FALSE))</f>
        <v>0</v>
      </c>
      <c r="I101" s="22" t="str">
        <f>IF(ISNA(VLOOKUP($C101,'MSLM TT DAY 1'!$A$17:$I$37,9,FALSE))=TRUE,"0",VLOOKUP($C101,'MSLM TT DAY 1'!$A$17:$I$37,9,FALSE))</f>
        <v>0</v>
      </c>
      <c r="J101" s="22" t="str">
        <f>IF(ISNA(VLOOKUP($C101,'MSLM TT DAY 2'!$A$17:$I$37,9,FALSE))=TRUE,"0",VLOOKUP($C101,'MSLM TT DAY 2'!$A$17:$I$37,9,FALSE))</f>
        <v>0</v>
      </c>
      <c r="K101" s="22" t="str">
        <f>IF(ISNA(VLOOKUP($C101,'Craigleith Groms'!$A$17:$I$37,9,FALSE))=TRUE,"0",VLOOKUP($C101,'Craigleith Groms'!$A$17:$I$37,9,FALSE))</f>
        <v>0</v>
      </c>
      <c r="L101" s="22" t="str">
        <f>IF(ISNA(VLOOKUP($C101,'Silverstar Canada Cup'!$A$17:$I$37,9,FALSE))=TRUE,"0",VLOOKUP($C101,'Silverstar Canada Cup'!$A$17:$I$37,9,FALSE))</f>
        <v>0</v>
      </c>
      <c r="M101" s="22" t="str">
        <f>IF(ISNA(VLOOKUP($C101,'Beaver Valley TT'!$A$17:$I$37,9,FALSE))=TRUE,"0",VLOOKUP($C101,'Beaver Valley TT'!$A$17:$I$37,9,FALSE))</f>
        <v>0</v>
      </c>
      <c r="N101" s="22" t="str">
        <f>IF(ISNA(VLOOKUP($C101,'Calgary Nor AM SS'!$A$17:$I$37,9,FALSE))=TRUE,"0",VLOOKUP($C101,'Calgary Nor AM SS'!$A$17:$I$37,9,FALSE))</f>
        <v>0</v>
      </c>
      <c r="O101" s="22">
        <f>IF(ISNA(VLOOKUP($C101,'Fortune Fz'!$A$17:$I$37,9,FALSE))=TRUE,"0",VLOOKUP($C101,'Fortune Fz'!$A$17:$I$37,9,FALSE))</f>
        <v>1</v>
      </c>
      <c r="P101" s="22" t="str">
        <f>IF(ISNA(VLOOKUP($C101,'GEORGIAN PEAKS Groms'!$A$17:$I$37,9,FALSE))=TRUE,"0",VLOOKUP($C101,'GEORGIAN PEAKS Groms'!$A$17:$I$37,9,FALSE))</f>
        <v>0</v>
      </c>
      <c r="Q101" s="22" t="str">
        <f>IF(ISNA(VLOOKUP($C101,'Aspen Open SS'!$A$17:$I$37,9,FALSE))=TRUE,"0",VLOOKUP($C101,'Aspen Open SS'!$A$17:$I$37,9,FALSE))</f>
        <v>0</v>
      </c>
      <c r="R101" s="22" t="str">
        <f>IF(ISNA(VLOOKUP($C101,'Aspen Open BA'!$A$17:$I$37,9,FALSE))=TRUE,"0",VLOOKUP($C101,'Aspen Open BA'!$A$17:$I$37,9,FALSE))</f>
        <v>0</v>
      </c>
    </row>
    <row r="102" spans="1:18" ht="11">
      <c r="A102" s="81" t="s">
        <v>222</v>
      </c>
      <c r="B102" s="81"/>
      <c r="C102" s="86" t="s">
        <v>194</v>
      </c>
      <c r="D102" s="85">
        <f>IF(ISNA(VLOOKUP($C102,'RPA Caclulations'!$C$6:$K$199,3,FALSE))=TRUE,"0",VLOOKUP($C102,'RPA Caclulations'!$C$6:$K$199,3,FALSE))</f>
        <v>75</v>
      </c>
      <c r="E102" s="22" t="str">
        <f>IF(ISNA(VLOOKUP($C102,'Mt. Sima Canada Cup SS'!$A$17:$I$37,9,FALSE))=TRUE,"0",VLOOKUP($C102,'Mt. Sima Canada Cup SS'!$A$17:$I$37,9,FALSE))</f>
        <v>0</v>
      </c>
      <c r="F102" s="22" t="str">
        <f>IF(ISNA(VLOOKUP($C102,'Mt. Sima Canada Cup BA'!$A$17:$I$37,9,FALSE))=TRUE,"0",VLOOKUP($C102,'Mt. Sima Canada Cup BA'!$A$17:$I$37,9,FALSE))</f>
        <v>0</v>
      </c>
      <c r="G102" s="22" t="str">
        <f>IF(ISNA(VLOOKUP($C102,'Mt. Sima Canada Cup SS'!$A$17:$I$37,9,FALSE))=TRUE,"0",VLOOKUP($C102,'Mt. Sima Canada Cup SS'!$A$17:$I$37,9,FALSE))</f>
        <v>0</v>
      </c>
      <c r="H102" s="22" t="str">
        <f>IF(ISNA(VLOOKUP($C102,'Waterville Rev Tour NorAm Day 2'!$A$17:$I$37,9,FALSE))=TRUE,"0",VLOOKUP($C102,'Waterville Rev Tour NorAm Day 2'!$A$17:$I$37,9,FALSE))</f>
        <v>0</v>
      </c>
      <c r="I102" s="22" t="str">
        <f>IF(ISNA(VLOOKUP($C102,'MSLM TT DAY 1'!$A$17:$I$37,9,FALSE))=TRUE,"0",VLOOKUP($C102,'MSLM TT DAY 1'!$A$17:$I$37,9,FALSE))</f>
        <v>0</v>
      </c>
      <c r="J102" s="22" t="str">
        <f>IF(ISNA(VLOOKUP($C102,'MSLM TT DAY 2'!$A$17:$I$37,9,FALSE))=TRUE,"0",VLOOKUP($C102,'MSLM TT DAY 2'!$A$17:$I$37,9,FALSE))</f>
        <v>0</v>
      </c>
      <c r="K102" s="22" t="str">
        <f>IF(ISNA(VLOOKUP($C102,'Craigleith Groms'!$A$17:$I$37,9,FALSE))=TRUE,"0",VLOOKUP($C102,'Craigleith Groms'!$A$17:$I$37,9,FALSE))</f>
        <v>0</v>
      </c>
      <c r="L102" s="22" t="str">
        <f>IF(ISNA(VLOOKUP($C102,'Silverstar Canada Cup'!$A$17:$I$37,9,FALSE))=TRUE,"0",VLOOKUP($C102,'Silverstar Canada Cup'!$A$17:$I$37,9,FALSE))</f>
        <v>0</v>
      </c>
      <c r="M102" s="22" t="str">
        <f>IF(ISNA(VLOOKUP($C102,'Beaver Valley TT'!$A$17:$I$37,9,FALSE))=TRUE,"0",VLOOKUP($C102,'Beaver Valley TT'!$A$17:$I$37,9,FALSE))</f>
        <v>0</v>
      </c>
      <c r="N102" s="22" t="str">
        <f>IF(ISNA(VLOOKUP($C102,'Calgary Nor AM SS'!$A$17:$I$37,9,FALSE))=TRUE,"0",VLOOKUP($C102,'Calgary Nor AM SS'!$A$17:$I$37,9,FALSE))</f>
        <v>0</v>
      </c>
      <c r="O102" s="22">
        <f>IF(ISNA(VLOOKUP($C102,'Fortune Fz'!$A$17:$I$37,9,FALSE))=TRUE,"0",VLOOKUP($C102,'Fortune Fz'!$A$17:$I$37,9,FALSE))</f>
        <v>1</v>
      </c>
      <c r="P102" s="22" t="str">
        <f>IF(ISNA(VLOOKUP($C102,'GEORGIAN PEAKS Groms'!$A$17:$I$37,9,FALSE))=TRUE,"0",VLOOKUP($C102,'GEORGIAN PEAKS Groms'!$A$17:$I$37,9,FALSE))</f>
        <v>0</v>
      </c>
      <c r="Q102" s="22" t="str">
        <f>IF(ISNA(VLOOKUP($C102,'Aspen Open SS'!$A$17:$I$37,9,FALSE))=TRUE,"0",VLOOKUP($C102,'Aspen Open SS'!$A$17:$I$37,9,FALSE))</f>
        <v>0</v>
      </c>
      <c r="R102" s="22" t="str">
        <f>IF(ISNA(VLOOKUP($C102,'Aspen Open BA'!$A$17:$I$37,9,FALSE))=TRUE,"0",VLOOKUP($C102,'Aspen Open BA'!$A$17:$I$37,9,FALSE))</f>
        <v>0</v>
      </c>
    </row>
    <row r="103" spans="1:18" ht="11">
      <c r="A103" s="81" t="s">
        <v>222</v>
      </c>
      <c r="B103" s="81"/>
      <c r="C103" s="86" t="s">
        <v>195</v>
      </c>
      <c r="D103" s="85">
        <f>IF(ISNA(VLOOKUP($C103,'RPA Caclulations'!$C$6:$K$199,3,FALSE))=TRUE,"0",VLOOKUP($C103,'RPA Caclulations'!$C$6:$K$199,3,FALSE))</f>
        <v>75</v>
      </c>
      <c r="E103" s="22" t="str">
        <f>IF(ISNA(VLOOKUP($C103,'Mt. Sima Canada Cup SS'!$A$17:$I$37,9,FALSE))=TRUE,"0",VLOOKUP($C103,'Mt. Sima Canada Cup SS'!$A$17:$I$37,9,FALSE))</f>
        <v>0</v>
      </c>
      <c r="F103" s="22" t="str">
        <f>IF(ISNA(VLOOKUP($C103,'Mt. Sima Canada Cup BA'!$A$17:$I$37,9,FALSE))=TRUE,"0",VLOOKUP($C103,'Mt. Sima Canada Cup BA'!$A$17:$I$37,9,FALSE))</f>
        <v>0</v>
      </c>
      <c r="G103" s="22" t="str">
        <f>IF(ISNA(VLOOKUP($C103,'Mt. Sima Canada Cup SS'!$A$17:$I$37,9,FALSE))=TRUE,"0",VLOOKUP($C103,'Mt. Sima Canada Cup SS'!$A$17:$I$37,9,FALSE))</f>
        <v>0</v>
      </c>
      <c r="H103" s="22" t="str">
        <f>IF(ISNA(VLOOKUP($C103,'Waterville Rev Tour NorAm Day 2'!$A$17:$I$37,9,FALSE))=TRUE,"0",VLOOKUP($C103,'Waterville Rev Tour NorAm Day 2'!$A$17:$I$37,9,FALSE))</f>
        <v>0</v>
      </c>
      <c r="I103" s="22" t="str">
        <f>IF(ISNA(VLOOKUP($C103,'MSLM TT DAY 1'!$A$17:$I$37,9,FALSE))=TRUE,"0",VLOOKUP($C103,'MSLM TT DAY 1'!$A$17:$I$37,9,FALSE))</f>
        <v>0</v>
      </c>
      <c r="J103" s="22" t="str">
        <f>IF(ISNA(VLOOKUP($C103,'MSLM TT DAY 2'!$A$17:$I$37,9,FALSE))=TRUE,"0",VLOOKUP($C103,'MSLM TT DAY 2'!$A$17:$I$37,9,FALSE))</f>
        <v>0</v>
      </c>
      <c r="K103" s="22" t="str">
        <f>IF(ISNA(VLOOKUP($C103,'Craigleith Groms'!$A$17:$I$37,9,FALSE))=TRUE,"0",VLOOKUP($C103,'Craigleith Groms'!$A$17:$I$37,9,FALSE))</f>
        <v>0</v>
      </c>
      <c r="L103" s="22" t="str">
        <f>IF(ISNA(VLOOKUP($C103,'Silverstar Canada Cup'!$A$17:$I$37,9,FALSE))=TRUE,"0",VLOOKUP($C103,'Silverstar Canada Cup'!$A$17:$I$37,9,FALSE))</f>
        <v>0</v>
      </c>
      <c r="M103" s="22" t="str">
        <f>IF(ISNA(VLOOKUP($C103,'Beaver Valley TT'!$A$17:$I$37,9,FALSE))=TRUE,"0",VLOOKUP($C103,'Beaver Valley TT'!$A$17:$I$37,9,FALSE))</f>
        <v>0</v>
      </c>
      <c r="N103" s="22" t="str">
        <f>IF(ISNA(VLOOKUP($C103,'Calgary Nor AM SS'!$A$17:$I$37,9,FALSE))=TRUE,"0",VLOOKUP($C103,'Calgary Nor AM SS'!$A$17:$I$37,9,FALSE))</f>
        <v>0</v>
      </c>
      <c r="O103" s="22">
        <f>IF(ISNA(VLOOKUP($C103,'Fortune Fz'!$A$17:$I$37,9,FALSE))=TRUE,"0",VLOOKUP($C103,'Fortune Fz'!$A$17:$I$37,9,FALSE))</f>
        <v>1</v>
      </c>
      <c r="P103" s="22" t="str">
        <f>IF(ISNA(VLOOKUP($C103,'GEORGIAN PEAKS Groms'!$A$17:$I$37,9,FALSE))=TRUE,"0",VLOOKUP($C103,'GEORGIAN PEAKS Groms'!$A$17:$I$37,9,FALSE))</f>
        <v>0</v>
      </c>
      <c r="Q103" s="22" t="str">
        <f>IF(ISNA(VLOOKUP($C103,'Aspen Open SS'!$A$17:$I$37,9,FALSE))=TRUE,"0",VLOOKUP($C103,'Aspen Open SS'!$A$17:$I$37,9,FALSE))</f>
        <v>0</v>
      </c>
      <c r="R103" s="22" t="str">
        <f>IF(ISNA(VLOOKUP($C103,'Aspen Open BA'!$A$17:$I$37,9,FALSE))=TRUE,"0",VLOOKUP($C103,'Aspen Open BA'!$A$17:$I$37,9,FALSE))</f>
        <v>0</v>
      </c>
    </row>
    <row r="104" spans="1:18" ht="11">
      <c r="A104" s="81" t="s">
        <v>222</v>
      </c>
      <c r="B104" s="81"/>
      <c r="C104" s="86" t="s">
        <v>196</v>
      </c>
      <c r="D104" s="85">
        <f>IF(ISNA(VLOOKUP($C104,'RPA Caclulations'!$C$6:$K$199,3,FALSE))=TRUE,"0",VLOOKUP($C104,'RPA Caclulations'!$C$6:$K$199,3,FALSE))</f>
        <v>75</v>
      </c>
      <c r="E104" s="22" t="str">
        <f>IF(ISNA(VLOOKUP($C104,'Mt. Sima Canada Cup SS'!$A$17:$I$37,9,FALSE))=TRUE,"0",VLOOKUP($C104,'Mt. Sima Canada Cup SS'!$A$17:$I$37,9,FALSE))</f>
        <v>0</v>
      </c>
      <c r="F104" s="22" t="str">
        <f>IF(ISNA(VLOOKUP($C104,'Mt. Sima Canada Cup BA'!$A$17:$I$37,9,FALSE))=TRUE,"0",VLOOKUP($C104,'Mt. Sima Canada Cup BA'!$A$17:$I$37,9,FALSE))</f>
        <v>0</v>
      </c>
      <c r="G104" s="22" t="str">
        <f>IF(ISNA(VLOOKUP($C104,'Mt. Sima Canada Cup SS'!$A$17:$I$37,9,FALSE))=TRUE,"0",VLOOKUP($C104,'Mt. Sima Canada Cup SS'!$A$17:$I$37,9,FALSE))</f>
        <v>0</v>
      </c>
      <c r="H104" s="22" t="str">
        <f>IF(ISNA(VLOOKUP($C104,'Waterville Rev Tour NorAm Day 2'!$A$17:$I$37,9,FALSE))=TRUE,"0",VLOOKUP($C104,'Waterville Rev Tour NorAm Day 2'!$A$17:$I$37,9,FALSE))</f>
        <v>0</v>
      </c>
      <c r="I104" s="22" t="str">
        <f>IF(ISNA(VLOOKUP($C104,'MSLM TT DAY 1'!$A$17:$I$37,9,FALSE))=TRUE,"0",VLOOKUP($C104,'MSLM TT DAY 1'!$A$17:$I$37,9,FALSE))</f>
        <v>0</v>
      </c>
      <c r="J104" s="22" t="str">
        <f>IF(ISNA(VLOOKUP($C104,'MSLM TT DAY 2'!$A$17:$I$37,9,FALSE))=TRUE,"0",VLOOKUP($C104,'MSLM TT DAY 2'!$A$17:$I$37,9,FALSE))</f>
        <v>0</v>
      </c>
      <c r="K104" s="22" t="str">
        <f>IF(ISNA(VLOOKUP($C104,'Craigleith Groms'!$A$17:$I$37,9,FALSE))=TRUE,"0",VLOOKUP($C104,'Craigleith Groms'!$A$17:$I$37,9,FALSE))</f>
        <v>0</v>
      </c>
      <c r="L104" s="22" t="str">
        <f>IF(ISNA(VLOOKUP($C104,'Silverstar Canada Cup'!$A$17:$I$37,9,FALSE))=TRUE,"0",VLOOKUP($C104,'Silverstar Canada Cup'!$A$17:$I$37,9,FALSE))</f>
        <v>0</v>
      </c>
      <c r="M104" s="22" t="str">
        <f>IF(ISNA(VLOOKUP($C104,'Beaver Valley TT'!$A$17:$I$37,9,FALSE))=TRUE,"0",VLOOKUP($C104,'Beaver Valley TT'!$A$17:$I$37,9,FALSE))</f>
        <v>0</v>
      </c>
      <c r="N104" s="22" t="str">
        <f>IF(ISNA(VLOOKUP($C104,'Calgary Nor AM SS'!$A$17:$I$37,9,FALSE))=TRUE,"0",VLOOKUP($C104,'Calgary Nor AM SS'!$A$17:$I$37,9,FALSE))</f>
        <v>0</v>
      </c>
      <c r="O104" s="22" t="str">
        <f>IF(ISNA(VLOOKUP($C104,'Fortune Fz'!$A$17:$I$37,9,FALSE))=TRUE,"0",VLOOKUP($C104,'Fortune Fz'!$A$17:$I$37,9,FALSE))</f>
        <v>0</v>
      </c>
      <c r="P104" s="22" t="str">
        <f>IF(ISNA(VLOOKUP($C104,'GEORGIAN PEAKS Groms'!$A$17:$I$37,9,FALSE))=TRUE,"0",VLOOKUP($C104,'GEORGIAN PEAKS Groms'!$A$17:$I$37,9,FALSE))</f>
        <v>0</v>
      </c>
      <c r="Q104" s="22" t="str">
        <f>IF(ISNA(VLOOKUP($C104,'Aspen Open SS'!$A$17:$I$37,9,FALSE))=TRUE,"0",VLOOKUP($C104,'Aspen Open SS'!$A$17:$I$37,9,FALSE))</f>
        <v>0</v>
      </c>
      <c r="R104" s="22" t="str">
        <f>IF(ISNA(VLOOKUP($C104,'Aspen Open BA'!$A$17:$I$37,9,FALSE))=TRUE,"0",VLOOKUP($C104,'Aspen Open BA'!$A$17:$I$37,9,FALSE))</f>
        <v>0</v>
      </c>
    </row>
    <row r="105" spans="1:18" ht="11">
      <c r="A105" s="81" t="s">
        <v>222</v>
      </c>
      <c r="B105" s="81"/>
      <c r="C105" s="86" t="s">
        <v>197</v>
      </c>
      <c r="D105" s="85">
        <f>IF(ISNA(VLOOKUP($C105,'RPA Caclulations'!$C$6:$K$199,3,FALSE))=TRUE,"0",VLOOKUP($C105,'RPA Caclulations'!$C$6:$K$199,3,FALSE))</f>
        <v>75</v>
      </c>
      <c r="E105" s="22" t="str">
        <f>IF(ISNA(VLOOKUP($C105,'Mt. Sima Canada Cup SS'!$A$17:$I$37,9,FALSE))=TRUE,"0",VLOOKUP($C105,'Mt. Sima Canada Cup SS'!$A$17:$I$37,9,FALSE))</f>
        <v>0</v>
      </c>
      <c r="F105" s="22" t="str">
        <f>IF(ISNA(VLOOKUP($C105,'Mt. Sima Canada Cup BA'!$A$17:$I$37,9,FALSE))=TRUE,"0",VLOOKUP($C105,'Mt. Sima Canada Cup BA'!$A$17:$I$37,9,FALSE))</f>
        <v>0</v>
      </c>
      <c r="G105" s="22" t="str">
        <f>IF(ISNA(VLOOKUP($C105,'Mt. Sima Canada Cup SS'!$A$17:$I$37,9,FALSE))=TRUE,"0",VLOOKUP($C105,'Mt. Sima Canada Cup SS'!$A$17:$I$37,9,FALSE))</f>
        <v>0</v>
      </c>
      <c r="H105" s="22" t="str">
        <f>IF(ISNA(VLOOKUP($C105,'Waterville Rev Tour NorAm Day 2'!$A$17:$I$37,9,FALSE))=TRUE,"0",VLOOKUP($C105,'Waterville Rev Tour NorAm Day 2'!$A$17:$I$37,9,FALSE))</f>
        <v>0</v>
      </c>
      <c r="I105" s="22" t="str">
        <f>IF(ISNA(VLOOKUP($C105,'MSLM TT DAY 1'!$A$17:$I$37,9,FALSE))=TRUE,"0",VLOOKUP($C105,'MSLM TT DAY 1'!$A$17:$I$37,9,FALSE))</f>
        <v>0</v>
      </c>
      <c r="J105" s="22" t="str">
        <f>IF(ISNA(VLOOKUP($C105,'MSLM TT DAY 2'!$A$17:$I$37,9,FALSE))=TRUE,"0",VLOOKUP($C105,'MSLM TT DAY 2'!$A$17:$I$37,9,FALSE))</f>
        <v>0</v>
      </c>
      <c r="K105" s="22" t="str">
        <f>IF(ISNA(VLOOKUP($C105,'Craigleith Groms'!$A$17:$I$37,9,FALSE))=TRUE,"0",VLOOKUP($C105,'Craigleith Groms'!$A$17:$I$37,9,FALSE))</f>
        <v>0</v>
      </c>
      <c r="L105" s="22" t="str">
        <f>IF(ISNA(VLOOKUP($C105,'Silverstar Canada Cup'!$A$17:$I$37,9,FALSE))=TRUE,"0",VLOOKUP($C105,'Silverstar Canada Cup'!$A$17:$I$37,9,FALSE))</f>
        <v>0</v>
      </c>
      <c r="M105" s="22" t="str">
        <f>IF(ISNA(VLOOKUP($C105,'Beaver Valley TT'!$A$17:$I$37,9,FALSE))=TRUE,"0",VLOOKUP($C105,'Beaver Valley TT'!$A$17:$I$37,9,FALSE))</f>
        <v>0</v>
      </c>
      <c r="N105" s="22" t="str">
        <f>IF(ISNA(VLOOKUP($C105,'Calgary Nor AM SS'!$A$17:$I$37,9,FALSE))=TRUE,"0",VLOOKUP($C105,'Calgary Nor AM SS'!$A$17:$I$37,9,FALSE))</f>
        <v>0</v>
      </c>
      <c r="O105" s="22" t="str">
        <f>IF(ISNA(VLOOKUP($C105,'Fortune Fz'!$A$17:$I$37,9,FALSE))=TRUE,"0",VLOOKUP($C105,'Fortune Fz'!$A$17:$I$37,9,FALSE))</f>
        <v>0</v>
      </c>
      <c r="P105" s="22" t="str">
        <f>IF(ISNA(VLOOKUP($C105,'GEORGIAN PEAKS Groms'!$A$17:$I$37,9,FALSE))=TRUE,"0",VLOOKUP($C105,'GEORGIAN PEAKS Groms'!$A$17:$I$37,9,FALSE))</f>
        <v>0</v>
      </c>
      <c r="Q105" s="22" t="str">
        <f>IF(ISNA(VLOOKUP($C105,'Aspen Open SS'!$A$17:$I$37,9,FALSE))=TRUE,"0",VLOOKUP($C105,'Aspen Open SS'!$A$17:$I$37,9,FALSE))</f>
        <v>0</v>
      </c>
      <c r="R105" s="22" t="str">
        <f>IF(ISNA(VLOOKUP($C105,'Aspen Open BA'!$A$17:$I$37,9,FALSE))=TRUE,"0",VLOOKUP($C105,'Aspen Open BA'!$A$17:$I$37,9,FALSE))</f>
        <v>0</v>
      </c>
    </row>
    <row r="106" spans="1:18" ht="11">
      <c r="A106" s="81" t="s">
        <v>222</v>
      </c>
      <c r="B106" s="81"/>
      <c r="C106" s="86" t="s">
        <v>198</v>
      </c>
      <c r="D106" s="85">
        <f>IF(ISNA(VLOOKUP($C106,'RPA Caclulations'!$C$6:$K$199,3,FALSE))=TRUE,"0",VLOOKUP($C106,'RPA Caclulations'!$C$6:$K$199,3,FALSE))</f>
        <v>75</v>
      </c>
      <c r="E106" s="22" t="str">
        <f>IF(ISNA(VLOOKUP($C106,'Mt. Sima Canada Cup SS'!$A$17:$I$37,9,FALSE))=TRUE,"0",VLOOKUP($C106,'Mt. Sima Canada Cup SS'!$A$17:$I$37,9,FALSE))</f>
        <v>0</v>
      </c>
      <c r="F106" s="22" t="str">
        <f>IF(ISNA(VLOOKUP($C106,'Mt. Sima Canada Cup BA'!$A$17:$I$37,9,FALSE))=TRUE,"0",VLOOKUP($C106,'Mt. Sima Canada Cup BA'!$A$17:$I$37,9,FALSE))</f>
        <v>0</v>
      </c>
      <c r="G106" s="22" t="str">
        <f>IF(ISNA(VLOOKUP($C106,'Mt. Sima Canada Cup SS'!$A$17:$I$37,9,FALSE))=TRUE,"0",VLOOKUP($C106,'Mt. Sima Canada Cup SS'!$A$17:$I$37,9,FALSE))</f>
        <v>0</v>
      </c>
      <c r="H106" s="22" t="str">
        <f>IF(ISNA(VLOOKUP($C106,'Waterville Rev Tour NorAm Day 2'!$A$17:$I$37,9,FALSE))=TRUE,"0",VLOOKUP($C106,'Waterville Rev Tour NorAm Day 2'!$A$17:$I$37,9,FALSE))</f>
        <v>0</v>
      </c>
      <c r="I106" s="22" t="str">
        <f>IF(ISNA(VLOOKUP($C106,'MSLM TT DAY 1'!$A$17:$I$37,9,FALSE))=TRUE,"0",VLOOKUP($C106,'MSLM TT DAY 1'!$A$17:$I$37,9,FALSE))</f>
        <v>0</v>
      </c>
      <c r="J106" s="22" t="str">
        <f>IF(ISNA(VLOOKUP($C106,'MSLM TT DAY 2'!$A$17:$I$37,9,FALSE))=TRUE,"0",VLOOKUP($C106,'MSLM TT DAY 2'!$A$17:$I$37,9,FALSE))</f>
        <v>0</v>
      </c>
      <c r="K106" s="22" t="str">
        <f>IF(ISNA(VLOOKUP($C106,'Craigleith Groms'!$A$17:$I$37,9,FALSE))=TRUE,"0",VLOOKUP($C106,'Craigleith Groms'!$A$17:$I$37,9,FALSE))</f>
        <v>0</v>
      </c>
      <c r="L106" s="22" t="str">
        <f>IF(ISNA(VLOOKUP($C106,'Silverstar Canada Cup'!$A$17:$I$37,9,FALSE))=TRUE,"0",VLOOKUP($C106,'Silverstar Canada Cup'!$A$17:$I$37,9,FALSE))</f>
        <v>0</v>
      </c>
      <c r="M106" s="22" t="str">
        <f>IF(ISNA(VLOOKUP($C106,'Beaver Valley TT'!$A$17:$I$37,9,FALSE))=TRUE,"0",VLOOKUP($C106,'Beaver Valley TT'!$A$17:$I$37,9,FALSE))</f>
        <v>0</v>
      </c>
      <c r="N106" s="22" t="str">
        <f>IF(ISNA(VLOOKUP($C106,'Calgary Nor AM SS'!$A$17:$I$37,9,FALSE))=TRUE,"0",VLOOKUP($C106,'Calgary Nor AM SS'!$A$17:$I$37,9,FALSE))</f>
        <v>0</v>
      </c>
      <c r="O106" s="22" t="str">
        <f>IF(ISNA(VLOOKUP($C106,'Fortune Fz'!$A$17:$I$37,9,FALSE))=TRUE,"0",VLOOKUP($C106,'Fortune Fz'!$A$17:$I$37,9,FALSE))</f>
        <v>0</v>
      </c>
      <c r="P106" s="22" t="str">
        <f>IF(ISNA(VLOOKUP($C106,'GEORGIAN PEAKS Groms'!$A$17:$I$37,9,FALSE))=TRUE,"0",VLOOKUP($C106,'GEORGIAN PEAKS Groms'!$A$17:$I$37,9,FALSE))</f>
        <v>0</v>
      </c>
      <c r="Q106" s="22" t="str">
        <f>IF(ISNA(VLOOKUP($C106,'Aspen Open SS'!$A$17:$I$37,9,FALSE))=TRUE,"0",VLOOKUP($C106,'Aspen Open SS'!$A$17:$I$37,9,FALSE))</f>
        <v>0</v>
      </c>
      <c r="R106" s="22" t="str">
        <f>IF(ISNA(VLOOKUP($C106,'Aspen Open BA'!$A$17:$I$37,9,FALSE))=TRUE,"0",VLOOKUP($C106,'Aspen Open BA'!$A$17:$I$37,9,FALSE))</f>
        <v>0</v>
      </c>
    </row>
    <row r="107" spans="1:18" ht="11">
      <c r="A107" s="81" t="s">
        <v>222</v>
      </c>
      <c r="B107" s="81"/>
      <c r="C107" s="86" t="s">
        <v>199</v>
      </c>
      <c r="D107" s="85">
        <f>IF(ISNA(VLOOKUP($C107,'RPA Caclulations'!$C$6:$K$199,3,FALSE))=TRUE,"0",VLOOKUP($C107,'RPA Caclulations'!$C$6:$K$199,3,FALSE))</f>
        <v>75</v>
      </c>
      <c r="E107" s="22" t="str">
        <f>IF(ISNA(VLOOKUP($C107,'Mt. Sima Canada Cup SS'!$A$17:$I$37,9,FALSE))=TRUE,"0",VLOOKUP($C107,'Mt. Sima Canada Cup SS'!$A$17:$I$37,9,FALSE))</f>
        <v>0</v>
      </c>
      <c r="F107" s="22" t="str">
        <f>IF(ISNA(VLOOKUP($C107,'Mt. Sima Canada Cup BA'!$A$17:$I$37,9,FALSE))=TRUE,"0",VLOOKUP($C107,'Mt. Sima Canada Cup BA'!$A$17:$I$37,9,FALSE))</f>
        <v>0</v>
      </c>
      <c r="G107" s="22" t="str">
        <f>IF(ISNA(VLOOKUP($C107,'Mt. Sima Canada Cup SS'!$A$17:$I$37,9,FALSE))=TRUE,"0",VLOOKUP($C107,'Mt. Sima Canada Cup SS'!$A$17:$I$37,9,FALSE))</f>
        <v>0</v>
      </c>
      <c r="H107" s="22" t="str">
        <f>IF(ISNA(VLOOKUP($C107,'Waterville Rev Tour NorAm Day 2'!$A$17:$I$37,9,FALSE))=TRUE,"0",VLOOKUP($C107,'Waterville Rev Tour NorAm Day 2'!$A$17:$I$37,9,FALSE))</f>
        <v>0</v>
      </c>
      <c r="I107" s="22" t="str">
        <f>IF(ISNA(VLOOKUP($C107,'MSLM TT DAY 1'!$A$17:$I$37,9,FALSE))=TRUE,"0",VLOOKUP($C107,'MSLM TT DAY 1'!$A$17:$I$37,9,FALSE))</f>
        <v>0</v>
      </c>
      <c r="J107" s="22" t="str">
        <f>IF(ISNA(VLOOKUP($C107,'MSLM TT DAY 2'!$A$17:$I$37,9,FALSE))=TRUE,"0",VLOOKUP($C107,'MSLM TT DAY 2'!$A$17:$I$37,9,FALSE))</f>
        <v>0</v>
      </c>
      <c r="K107" s="22" t="str">
        <f>IF(ISNA(VLOOKUP($C107,'Craigleith Groms'!$A$17:$I$37,9,FALSE))=TRUE,"0",VLOOKUP($C107,'Craigleith Groms'!$A$17:$I$37,9,FALSE))</f>
        <v>0</v>
      </c>
      <c r="L107" s="22" t="str">
        <f>IF(ISNA(VLOOKUP($C107,'Silverstar Canada Cup'!$A$17:$I$37,9,FALSE))=TRUE,"0",VLOOKUP($C107,'Silverstar Canada Cup'!$A$17:$I$37,9,FALSE))</f>
        <v>0</v>
      </c>
      <c r="M107" s="22" t="str">
        <f>IF(ISNA(VLOOKUP($C107,'Beaver Valley TT'!$A$17:$I$37,9,FALSE))=TRUE,"0",VLOOKUP($C107,'Beaver Valley TT'!$A$17:$I$37,9,FALSE))</f>
        <v>0</v>
      </c>
      <c r="N107" s="22" t="str">
        <f>IF(ISNA(VLOOKUP($C107,'Calgary Nor AM SS'!$A$17:$I$37,9,FALSE))=TRUE,"0",VLOOKUP($C107,'Calgary Nor AM SS'!$A$17:$I$37,9,FALSE))</f>
        <v>0</v>
      </c>
      <c r="O107" s="22" t="str">
        <f>IF(ISNA(VLOOKUP($C107,'Fortune Fz'!$A$17:$I$37,9,FALSE))=TRUE,"0",VLOOKUP($C107,'Fortune Fz'!$A$17:$I$37,9,FALSE))</f>
        <v>0</v>
      </c>
      <c r="P107" s="22" t="str">
        <f>IF(ISNA(VLOOKUP($C107,'GEORGIAN PEAKS Groms'!$A$17:$I$37,9,FALSE))=TRUE,"0",VLOOKUP($C107,'GEORGIAN PEAKS Groms'!$A$17:$I$37,9,FALSE))</f>
        <v>0</v>
      </c>
      <c r="Q107" s="22" t="str">
        <f>IF(ISNA(VLOOKUP($C107,'Aspen Open SS'!$A$17:$I$37,9,FALSE))=TRUE,"0",VLOOKUP($C107,'Aspen Open SS'!$A$17:$I$37,9,FALSE))</f>
        <v>0</v>
      </c>
      <c r="R107" s="22" t="str">
        <f>IF(ISNA(VLOOKUP($C107,'Aspen Open BA'!$A$17:$I$37,9,FALSE))=TRUE,"0",VLOOKUP($C107,'Aspen Open BA'!$A$17:$I$37,9,FALSE))</f>
        <v>0</v>
      </c>
    </row>
    <row r="108" spans="1:18" ht="11">
      <c r="A108" s="81" t="s">
        <v>222</v>
      </c>
      <c r="B108" s="81"/>
      <c r="C108" s="86" t="s">
        <v>200</v>
      </c>
      <c r="D108" s="85">
        <f>IF(ISNA(VLOOKUP($C108,'RPA Caclulations'!$C$6:$K$199,3,FALSE))=TRUE,"0",VLOOKUP($C108,'RPA Caclulations'!$C$6:$K$199,3,FALSE))</f>
        <v>75</v>
      </c>
      <c r="E108" s="22" t="str">
        <f>IF(ISNA(VLOOKUP($C108,'Mt. Sima Canada Cup SS'!$A$17:$I$37,9,FALSE))=TRUE,"0",VLOOKUP($C108,'Mt. Sima Canada Cup SS'!$A$17:$I$37,9,FALSE))</f>
        <v>0</v>
      </c>
      <c r="F108" s="22" t="str">
        <f>IF(ISNA(VLOOKUP($C108,'Mt. Sima Canada Cup BA'!$A$17:$I$37,9,FALSE))=TRUE,"0",VLOOKUP($C108,'Mt. Sima Canada Cup BA'!$A$17:$I$37,9,FALSE))</f>
        <v>0</v>
      </c>
      <c r="G108" s="22" t="str">
        <f>IF(ISNA(VLOOKUP($C108,'Mt. Sima Canada Cup SS'!$A$17:$I$37,9,FALSE))=TRUE,"0",VLOOKUP($C108,'Mt. Sima Canada Cup SS'!$A$17:$I$37,9,FALSE))</f>
        <v>0</v>
      </c>
      <c r="H108" s="22" t="str">
        <f>IF(ISNA(VLOOKUP($C108,'Waterville Rev Tour NorAm Day 2'!$A$17:$I$37,9,FALSE))=TRUE,"0",VLOOKUP($C108,'Waterville Rev Tour NorAm Day 2'!$A$17:$I$37,9,FALSE))</f>
        <v>0</v>
      </c>
      <c r="I108" s="22" t="str">
        <f>IF(ISNA(VLOOKUP($C108,'MSLM TT DAY 1'!$A$17:$I$37,9,FALSE))=TRUE,"0",VLOOKUP($C108,'MSLM TT DAY 1'!$A$17:$I$37,9,FALSE))</f>
        <v>0</v>
      </c>
      <c r="J108" s="22" t="str">
        <f>IF(ISNA(VLOOKUP($C108,'MSLM TT DAY 2'!$A$17:$I$37,9,FALSE))=TRUE,"0",VLOOKUP($C108,'MSLM TT DAY 2'!$A$17:$I$37,9,FALSE))</f>
        <v>0</v>
      </c>
      <c r="K108" s="22" t="str">
        <f>IF(ISNA(VLOOKUP($C108,'Craigleith Groms'!$A$17:$I$37,9,FALSE))=TRUE,"0",VLOOKUP($C108,'Craigleith Groms'!$A$17:$I$37,9,FALSE))</f>
        <v>0</v>
      </c>
      <c r="L108" s="22" t="str">
        <f>IF(ISNA(VLOOKUP($C108,'Silverstar Canada Cup'!$A$17:$I$37,9,FALSE))=TRUE,"0",VLOOKUP($C108,'Silverstar Canada Cup'!$A$17:$I$37,9,FALSE))</f>
        <v>0</v>
      </c>
      <c r="M108" s="22" t="str">
        <f>IF(ISNA(VLOOKUP($C108,'Beaver Valley TT'!$A$17:$I$37,9,FALSE))=TRUE,"0",VLOOKUP($C108,'Beaver Valley TT'!$A$17:$I$37,9,FALSE))</f>
        <v>0</v>
      </c>
      <c r="N108" s="22" t="str">
        <f>IF(ISNA(VLOOKUP($C108,'Calgary Nor AM SS'!$A$17:$I$37,9,FALSE))=TRUE,"0",VLOOKUP($C108,'Calgary Nor AM SS'!$A$17:$I$37,9,FALSE))</f>
        <v>0</v>
      </c>
      <c r="O108" s="22" t="str">
        <f>IF(ISNA(VLOOKUP($C108,'Fortune Fz'!$A$17:$I$37,9,FALSE))=TRUE,"0",VLOOKUP($C108,'Fortune Fz'!$A$17:$I$37,9,FALSE))</f>
        <v>0</v>
      </c>
      <c r="P108" s="22" t="str">
        <f>IF(ISNA(VLOOKUP($C108,'GEORGIAN PEAKS Groms'!$A$17:$I$37,9,FALSE))=TRUE,"0",VLOOKUP($C108,'GEORGIAN PEAKS Groms'!$A$17:$I$37,9,FALSE))</f>
        <v>0</v>
      </c>
      <c r="Q108" s="22" t="str">
        <f>IF(ISNA(VLOOKUP($C108,'Aspen Open SS'!$A$17:$I$37,9,FALSE))=TRUE,"0",VLOOKUP($C108,'Aspen Open SS'!$A$17:$I$37,9,FALSE))</f>
        <v>0</v>
      </c>
      <c r="R108" s="22" t="str">
        <f>IF(ISNA(VLOOKUP($C108,'Aspen Open BA'!$A$17:$I$37,9,FALSE))=TRUE,"0",VLOOKUP($C108,'Aspen Open BA'!$A$17:$I$37,9,FALSE))</f>
        <v>0</v>
      </c>
    </row>
    <row r="109" spans="1:18" ht="11">
      <c r="A109" s="81" t="s">
        <v>222</v>
      </c>
      <c r="B109" s="81"/>
      <c r="C109" s="86" t="s">
        <v>201</v>
      </c>
      <c r="D109" s="85">
        <f>IF(ISNA(VLOOKUP($C109,'RPA Caclulations'!$C$6:$K$199,3,FALSE))=TRUE,"0",VLOOKUP($C109,'RPA Caclulations'!$C$6:$K$199,3,FALSE))</f>
        <v>75</v>
      </c>
      <c r="E109" s="22" t="str">
        <f>IF(ISNA(VLOOKUP($C109,'Mt. Sima Canada Cup SS'!$A$17:$I$37,9,FALSE))=TRUE,"0",VLOOKUP($C109,'Mt. Sima Canada Cup SS'!$A$17:$I$37,9,FALSE))</f>
        <v>0</v>
      </c>
      <c r="F109" s="22" t="str">
        <f>IF(ISNA(VLOOKUP($C109,'Mt. Sima Canada Cup BA'!$A$17:$I$37,9,FALSE))=TRUE,"0",VLOOKUP($C109,'Mt. Sima Canada Cup BA'!$A$17:$I$37,9,FALSE))</f>
        <v>0</v>
      </c>
      <c r="G109" s="22" t="str">
        <f>IF(ISNA(VLOOKUP($C109,'Mt. Sima Canada Cup SS'!$A$17:$I$37,9,FALSE))=TRUE,"0",VLOOKUP($C109,'Mt. Sima Canada Cup SS'!$A$17:$I$37,9,FALSE))</f>
        <v>0</v>
      </c>
      <c r="H109" s="22" t="str">
        <f>IF(ISNA(VLOOKUP($C109,'Waterville Rev Tour NorAm Day 2'!$A$17:$I$37,9,FALSE))=TRUE,"0",VLOOKUP($C109,'Waterville Rev Tour NorAm Day 2'!$A$17:$I$37,9,FALSE))</f>
        <v>0</v>
      </c>
      <c r="I109" s="22" t="str">
        <f>IF(ISNA(VLOOKUP($C109,'MSLM TT DAY 1'!$A$17:$I$37,9,FALSE))=TRUE,"0",VLOOKUP($C109,'MSLM TT DAY 1'!$A$17:$I$37,9,FALSE))</f>
        <v>0</v>
      </c>
      <c r="J109" s="22" t="str">
        <f>IF(ISNA(VLOOKUP($C109,'MSLM TT DAY 2'!$A$17:$I$37,9,FALSE))=TRUE,"0",VLOOKUP($C109,'MSLM TT DAY 2'!$A$17:$I$37,9,FALSE))</f>
        <v>0</v>
      </c>
      <c r="K109" s="22" t="str">
        <f>IF(ISNA(VLOOKUP($C109,'Craigleith Groms'!$A$17:$I$37,9,FALSE))=TRUE,"0",VLOOKUP($C109,'Craigleith Groms'!$A$17:$I$37,9,FALSE))</f>
        <v>0</v>
      </c>
      <c r="L109" s="22" t="str">
        <f>IF(ISNA(VLOOKUP($C109,'Silverstar Canada Cup'!$A$17:$I$37,9,FALSE))=TRUE,"0",VLOOKUP($C109,'Silverstar Canada Cup'!$A$17:$I$37,9,FALSE))</f>
        <v>0</v>
      </c>
      <c r="M109" s="22" t="str">
        <f>IF(ISNA(VLOOKUP($C109,'Beaver Valley TT'!$A$17:$I$37,9,FALSE))=TRUE,"0",VLOOKUP($C109,'Beaver Valley TT'!$A$17:$I$37,9,FALSE))</f>
        <v>0</v>
      </c>
      <c r="N109" s="22" t="str">
        <f>IF(ISNA(VLOOKUP($C109,'Calgary Nor AM SS'!$A$17:$I$37,9,FALSE))=TRUE,"0",VLOOKUP($C109,'Calgary Nor AM SS'!$A$17:$I$37,9,FALSE))</f>
        <v>0</v>
      </c>
      <c r="O109" s="22" t="str">
        <f>IF(ISNA(VLOOKUP($C109,'Fortune Fz'!$A$17:$I$37,9,FALSE))=TRUE,"0",VLOOKUP($C109,'Fortune Fz'!$A$17:$I$37,9,FALSE))</f>
        <v>0</v>
      </c>
      <c r="P109" s="22" t="str">
        <f>IF(ISNA(VLOOKUP($C109,'GEORGIAN PEAKS Groms'!$A$17:$I$37,9,FALSE))=TRUE,"0",VLOOKUP($C109,'GEORGIAN PEAKS Groms'!$A$17:$I$37,9,FALSE))</f>
        <v>0</v>
      </c>
      <c r="Q109" s="22" t="str">
        <f>IF(ISNA(VLOOKUP($C109,'Aspen Open SS'!$A$17:$I$37,9,FALSE))=TRUE,"0",VLOOKUP($C109,'Aspen Open SS'!$A$17:$I$37,9,FALSE))</f>
        <v>0</v>
      </c>
      <c r="R109" s="22" t="str">
        <f>IF(ISNA(VLOOKUP($C109,'Aspen Open BA'!$A$17:$I$37,9,FALSE))=TRUE,"0",VLOOKUP($C109,'Aspen Open BA'!$A$17:$I$37,9,FALSE))</f>
        <v>0</v>
      </c>
    </row>
    <row r="110" spans="1:18" ht="11">
      <c r="A110" s="81" t="s">
        <v>222</v>
      </c>
      <c r="B110" s="81"/>
      <c r="C110" s="86" t="s">
        <v>202</v>
      </c>
      <c r="D110" s="85">
        <f>IF(ISNA(VLOOKUP($C110,'RPA Caclulations'!$C$6:$K$199,3,FALSE))=TRUE,"0",VLOOKUP($C110,'RPA Caclulations'!$C$6:$K$199,3,FALSE))</f>
        <v>75</v>
      </c>
      <c r="E110" s="22" t="str">
        <f>IF(ISNA(VLOOKUP($C110,'Mt. Sima Canada Cup SS'!$A$17:$I$37,9,FALSE))=TRUE,"0",VLOOKUP($C110,'Mt. Sima Canada Cup SS'!$A$17:$I$37,9,FALSE))</f>
        <v>0</v>
      </c>
      <c r="F110" s="22" t="str">
        <f>IF(ISNA(VLOOKUP($C110,'Mt. Sima Canada Cup BA'!$A$17:$I$37,9,FALSE))=TRUE,"0",VLOOKUP($C110,'Mt. Sima Canada Cup BA'!$A$17:$I$37,9,FALSE))</f>
        <v>0</v>
      </c>
      <c r="G110" s="22" t="str">
        <f>IF(ISNA(VLOOKUP($C110,'Mt. Sima Canada Cup SS'!$A$17:$I$37,9,FALSE))=TRUE,"0",VLOOKUP($C110,'Mt. Sima Canada Cup SS'!$A$17:$I$37,9,FALSE))</f>
        <v>0</v>
      </c>
      <c r="H110" s="22" t="str">
        <f>IF(ISNA(VLOOKUP($C110,'Waterville Rev Tour NorAm Day 2'!$A$17:$I$37,9,FALSE))=TRUE,"0",VLOOKUP($C110,'Waterville Rev Tour NorAm Day 2'!$A$17:$I$37,9,FALSE))</f>
        <v>0</v>
      </c>
      <c r="I110" s="22" t="str">
        <f>IF(ISNA(VLOOKUP($C110,'MSLM TT DAY 1'!$A$17:$I$37,9,FALSE))=TRUE,"0",VLOOKUP($C110,'MSLM TT DAY 1'!$A$17:$I$37,9,FALSE))</f>
        <v>0</v>
      </c>
      <c r="J110" s="22" t="str">
        <f>IF(ISNA(VLOOKUP($C110,'MSLM TT DAY 2'!$A$17:$I$37,9,FALSE))=TRUE,"0",VLOOKUP($C110,'MSLM TT DAY 2'!$A$17:$I$37,9,FALSE))</f>
        <v>0</v>
      </c>
      <c r="K110" s="22" t="str">
        <f>IF(ISNA(VLOOKUP($C110,'Craigleith Groms'!$A$17:$I$37,9,FALSE))=TRUE,"0",VLOOKUP($C110,'Craigleith Groms'!$A$17:$I$37,9,FALSE))</f>
        <v>0</v>
      </c>
      <c r="L110" s="22" t="str">
        <f>IF(ISNA(VLOOKUP($C110,'Silverstar Canada Cup'!$A$17:$I$37,9,FALSE))=TRUE,"0",VLOOKUP($C110,'Silverstar Canada Cup'!$A$17:$I$37,9,FALSE))</f>
        <v>0</v>
      </c>
      <c r="M110" s="22" t="str">
        <f>IF(ISNA(VLOOKUP($C110,'Beaver Valley TT'!$A$17:$I$37,9,FALSE))=TRUE,"0",VLOOKUP($C110,'Beaver Valley TT'!$A$17:$I$37,9,FALSE))</f>
        <v>0</v>
      </c>
      <c r="N110" s="22" t="str">
        <f>IF(ISNA(VLOOKUP($C110,'Calgary Nor AM SS'!$A$17:$I$37,9,FALSE))=TRUE,"0",VLOOKUP($C110,'Calgary Nor AM SS'!$A$17:$I$37,9,FALSE))</f>
        <v>0</v>
      </c>
      <c r="O110" s="22">
        <f>IF(ISNA(VLOOKUP($C110,'Fortune Fz'!$A$17:$I$37,9,FALSE))=TRUE,"0",VLOOKUP($C110,'Fortune Fz'!$A$17:$I$37,9,FALSE))</f>
        <v>1</v>
      </c>
      <c r="P110" s="22" t="str">
        <f>IF(ISNA(VLOOKUP($C110,'GEORGIAN PEAKS Groms'!$A$17:$I$37,9,FALSE))=TRUE,"0",VLOOKUP($C110,'GEORGIAN PEAKS Groms'!$A$17:$I$37,9,FALSE))</f>
        <v>0</v>
      </c>
      <c r="Q110" s="22" t="str">
        <f>IF(ISNA(VLOOKUP($C110,'Aspen Open SS'!$A$17:$I$37,9,FALSE))=TRUE,"0",VLOOKUP($C110,'Aspen Open SS'!$A$17:$I$37,9,FALSE))</f>
        <v>0</v>
      </c>
      <c r="R110" s="22" t="str">
        <f>IF(ISNA(VLOOKUP($C110,'Aspen Open BA'!$A$17:$I$37,9,FALSE))=TRUE,"0",VLOOKUP($C110,'Aspen Open BA'!$A$17:$I$37,9,FALSE))</f>
        <v>0</v>
      </c>
    </row>
    <row r="111" spans="1:18" ht="11">
      <c r="A111" s="81" t="s">
        <v>222</v>
      </c>
      <c r="B111" s="81"/>
      <c r="C111" s="86" t="s">
        <v>203</v>
      </c>
      <c r="D111" s="85">
        <f>IF(ISNA(VLOOKUP($C111,'RPA Caclulations'!$C$6:$K$199,3,FALSE))=TRUE,"0",VLOOKUP($C111,'RPA Caclulations'!$C$6:$K$199,3,FALSE))</f>
        <v>75</v>
      </c>
      <c r="E111" s="22" t="str">
        <f>IF(ISNA(VLOOKUP($C111,'Mt. Sima Canada Cup SS'!$A$17:$I$37,9,FALSE))=TRUE,"0",VLOOKUP($C111,'Mt. Sima Canada Cup SS'!$A$17:$I$37,9,FALSE))</f>
        <v>0</v>
      </c>
      <c r="F111" s="22" t="str">
        <f>IF(ISNA(VLOOKUP($C111,'Mt. Sima Canada Cup BA'!$A$17:$I$37,9,FALSE))=TRUE,"0",VLOOKUP($C111,'Mt. Sima Canada Cup BA'!$A$17:$I$37,9,FALSE))</f>
        <v>0</v>
      </c>
      <c r="G111" s="22" t="str">
        <f>IF(ISNA(VLOOKUP($C111,'Mt. Sima Canada Cup SS'!$A$17:$I$37,9,FALSE))=TRUE,"0",VLOOKUP($C111,'Mt. Sima Canada Cup SS'!$A$17:$I$37,9,FALSE))</f>
        <v>0</v>
      </c>
      <c r="H111" s="22" t="str">
        <f>IF(ISNA(VLOOKUP($C111,'Waterville Rev Tour NorAm Day 2'!$A$17:$I$37,9,FALSE))=TRUE,"0",VLOOKUP($C111,'Waterville Rev Tour NorAm Day 2'!$A$17:$I$37,9,FALSE))</f>
        <v>0</v>
      </c>
      <c r="I111" s="22" t="str">
        <f>IF(ISNA(VLOOKUP($C111,'MSLM TT DAY 1'!$A$17:$I$37,9,FALSE))=TRUE,"0",VLOOKUP($C111,'MSLM TT DAY 1'!$A$17:$I$37,9,FALSE))</f>
        <v>0</v>
      </c>
      <c r="J111" s="22" t="str">
        <f>IF(ISNA(VLOOKUP($C111,'MSLM TT DAY 2'!$A$17:$I$37,9,FALSE))=TRUE,"0",VLOOKUP($C111,'MSLM TT DAY 2'!$A$17:$I$37,9,FALSE))</f>
        <v>0</v>
      </c>
      <c r="K111" s="22" t="str">
        <f>IF(ISNA(VLOOKUP($C111,'Craigleith Groms'!$A$17:$I$37,9,FALSE))=TRUE,"0",VLOOKUP($C111,'Craigleith Groms'!$A$17:$I$37,9,FALSE))</f>
        <v>0</v>
      </c>
      <c r="L111" s="22" t="str">
        <f>IF(ISNA(VLOOKUP($C111,'Silverstar Canada Cup'!$A$17:$I$37,9,FALSE))=TRUE,"0",VLOOKUP($C111,'Silverstar Canada Cup'!$A$17:$I$37,9,FALSE))</f>
        <v>0</v>
      </c>
      <c r="M111" s="22" t="str">
        <f>IF(ISNA(VLOOKUP($C111,'Beaver Valley TT'!$A$17:$I$37,9,FALSE))=TRUE,"0",VLOOKUP($C111,'Beaver Valley TT'!$A$17:$I$37,9,FALSE))</f>
        <v>0</v>
      </c>
      <c r="N111" s="22" t="str">
        <f>IF(ISNA(VLOOKUP($C111,'Calgary Nor AM SS'!$A$17:$I$37,9,FALSE))=TRUE,"0",VLOOKUP($C111,'Calgary Nor AM SS'!$A$17:$I$37,9,FALSE))</f>
        <v>0</v>
      </c>
      <c r="O111" s="22">
        <f>IF(ISNA(VLOOKUP($C111,'Fortune Fz'!$A$17:$I$37,9,FALSE))=TRUE,"0",VLOOKUP($C111,'Fortune Fz'!$A$17:$I$37,9,FALSE))</f>
        <v>1</v>
      </c>
      <c r="P111" s="22" t="str">
        <f>IF(ISNA(VLOOKUP($C111,'GEORGIAN PEAKS Groms'!$A$17:$I$37,9,FALSE))=TRUE,"0",VLOOKUP($C111,'GEORGIAN PEAKS Groms'!$A$17:$I$37,9,FALSE))</f>
        <v>0</v>
      </c>
      <c r="Q111" s="22" t="str">
        <f>IF(ISNA(VLOOKUP($C111,'Aspen Open SS'!$A$17:$I$37,9,FALSE))=TRUE,"0",VLOOKUP($C111,'Aspen Open SS'!$A$17:$I$37,9,FALSE))</f>
        <v>0</v>
      </c>
      <c r="R111" s="22" t="str">
        <f>IF(ISNA(VLOOKUP($C111,'Aspen Open BA'!$A$17:$I$37,9,FALSE))=TRUE,"0",VLOOKUP($C111,'Aspen Open BA'!$A$17:$I$37,9,FALSE))</f>
        <v>0</v>
      </c>
    </row>
    <row r="112" spans="1:18" ht="11">
      <c r="A112" s="81" t="s">
        <v>222</v>
      </c>
      <c r="B112" s="81"/>
      <c r="C112" s="86" t="s">
        <v>204</v>
      </c>
      <c r="D112" s="85">
        <f>IF(ISNA(VLOOKUP($C112,'RPA Caclulations'!$C$6:$K$199,3,FALSE))=TRUE,"0",VLOOKUP($C112,'RPA Caclulations'!$C$6:$K$199,3,FALSE))</f>
        <v>75</v>
      </c>
      <c r="E112" s="22" t="str">
        <f>IF(ISNA(VLOOKUP($C112,'Mt. Sima Canada Cup SS'!$A$17:$I$37,9,FALSE))=TRUE,"0",VLOOKUP($C112,'Mt. Sima Canada Cup SS'!$A$17:$I$37,9,FALSE))</f>
        <v>0</v>
      </c>
      <c r="F112" s="22" t="str">
        <f>IF(ISNA(VLOOKUP($C112,'Mt. Sima Canada Cup BA'!$A$17:$I$37,9,FALSE))=TRUE,"0",VLOOKUP($C112,'Mt. Sima Canada Cup BA'!$A$17:$I$37,9,FALSE))</f>
        <v>0</v>
      </c>
      <c r="G112" s="22" t="str">
        <f>IF(ISNA(VLOOKUP($C112,'Mt. Sima Canada Cup SS'!$A$17:$I$37,9,FALSE))=TRUE,"0",VLOOKUP($C112,'Mt. Sima Canada Cup SS'!$A$17:$I$37,9,FALSE))</f>
        <v>0</v>
      </c>
      <c r="H112" s="22" t="str">
        <f>IF(ISNA(VLOOKUP($C112,'Waterville Rev Tour NorAm Day 2'!$A$17:$I$37,9,FALSE))=TRUE,"0",VLOOKUP($C112,'Waterville Rev Tour NorAm Day 2'!$A$17:$I$37,9,FALSE))</f>
        <v>0</v>
      </c>
      <c r="I112" s="22" t="str">
        <f>IF(ISNA(VLOOKUP($C112,'MSLM TT DAY 1'!$A$17:$I$37,9,FALSE))=TRUE,"0",VLOOKUP($C112,'MSLM TT DAY 1'!$A$17:$I$37,9,FALSE))</f>
        <v>0</v>
      </c>
      <c r="J112" s="22" t="str">
        <f>IF(ISNA(VLOOKUP($C112,'MSLM TT DAY 2'!$A$17:$I$37,9,FALSE))=TRUE,"0",VLOOKUP($C112,'MSLM TT DAY 2'!$A$17:$I$37,9,FALSE))</f>
        <v>0</v>
      </c>
      <c r="K112" s="22" t="str">
        <f>IF(ISNA(VLOOKUP($C112,'Craigleith Groms'!$A$17:$I$37,9,FALSE))=TRUE,"0",VLOOKUP($C112,'Craigleith Groms'!$A$17:$I$37,9,FALSE))</f>
        <v>0</v>
      </c>
      <c r="L112" s="22" t="str">
        <f>IF(ISNA(VLOOKUP($C112,'Silverstar Canada Cup'!$A$17:$I$37,9,FALSE))=TRUE,"0",VLOOKUP($C112,'Silverstar Canada Cup'!$A$17:$I$37,9,FALSE))</f>
        <v>0</v>
      </c>
      <c r="M112" s="22" t="str">
        <f>IF(ISNA(VLOOKUP($C112,'Beaver Valley TT'!$A$17:$I$37,9,FALSE))=TRUE,"0",VLOOKUP($C112,'Beaver Valley TT'!$A$17:$I$37,9,FALSE))</f>
        <v>0</v>
      </c>
      <c r="N112" s="22" t="str">
        <f>IF(ISNA(VLOOKUP($C112,'Calgary Nor AM SS'!$A$17:$I$37,9,FALSE))=TRUE,"0",VLOOKUP($C112,'Calgary Nor AM SS'!$A$17:$I$37,9,FALSE))</f>
        <v>0</v>
      </c>
      <c r="O112" s="22" t="str">
        <f>IF(ISNA(VLOOKUP($C112,'Fortune Fz'!$A$17:$I$37,9,FALSE))=TRUE,"0",VLOOKUP($C112,'Fortune Fz'!$A$17:$I$37,9,FALSE))</f>
        <v>0</v>
      </c>
      <c r="P112" s="22" t="str">
        <f>IF(ISNA(VLOOKUP($C112,'GEORGIAN PEAKS Groms'!$A$17:$I$37,9,FALSE))=TRUE,"0",VLOOKUP($C112,'GEORGIAN PEAKS Groms'!$A$17:$I$37,9,FALSE))</f>
        <v>0</v>
      </c>
      <c r="Q112" s="22" t="str">
        <f>IF(ISNA(VLOOKUP($C112,'Aspen Open SS'!$A$17:$I$37,9,FALSE))=TRUE,"0",VLOOKUP($C112,'Aspen Open SS'!$A$17:$I$37,9,FALSE))</f>
        <v>0</v>
      </c>
      <c r="R112" s="22" t="str">
        <f>IF(ISNA(VLOOKUP($C112,'Aspen Open BA'!$A$17:$I$37,9,FALSE))=TRUE,"0",VLOOKUP($C112,'Aspen Open BA'!$A$17:$I$37,9,FALSE))</f>
        <v>0</v>
      </c>
    </row>
    <row r="113" spans="1:18" ht="11">
      <c r="A113" s="81" t="s">
        <v>222</v>
      </c>
      <c r="B113" s="81"/>
      <c r="C113" s="86" t="s">
        <v>205</v>
      </c>
      <c r="D113" s="85">
        <f>IF(ISNA(VLOOKUP($C113,'RPA Caclulations'!$C$6:$K$199,3,FALSE))=TRUE,"0",VLOOKUP($C113,'RPA Caclulations'!$C$6:$K$199,3,FALSE))</f>
        <v>75</v>
      </c>
      <c r="E113" s="22" t="str">
        <f>IF(ISNA(VLOOKUP($C113,'Mt. Sima Canada Cup SS'!$A$17:$I$37,9,FALSE))=TRUE,"0",VLOOKUP($C113,'Mt. Sima Canada Cup SS'!$A$17:$I$37,9,FALSE))</f>
        <v>0</v>
      </c>
      <c r="F113" s="22" t="str">
        <f>IF(ISNA(VLOOKUP($C113,'Mt. Sima Canada Cup BA'!$A$17:$I$37,9,FALSE))=TRUE,"0",VLOOKUP($C113,'Mt. Sima Canada Cup BA'!$A$17:$I$37,9,FALSE))</f>
        <v>0</v>
      </c>
      <c r="G113" s="22" t="str">
        <f>IF(ISNA(VLOOKUP($C113,'Mt. Sima Canada Cup SS'!$A$17:$I$37,9,FALSE))=TRUE,"0",VLOOKUP($C113,'Mt. Sima Canada Cup SS'!$A$17:$I$37,9,FALSE))</f>
        <v>0</v>
      </c>
      <c r="H113" s="22" t="str">
        <f>IF(ISNA(VLOOKUP($C113,'Waterville Rev Tour NorAm Day 2'!$A$17:$I$37,9,FALSE))=TRUE,"0",VLOOKUP($C113,'Waterville Rev Tour NorAm Day 2'!$A$17:$I$37,9,FALSE))</f>
        <v>0</v>
      </c>
      <c r="I113" s="22" t="str">
        <f>IF(ISNA(VLOOKUP($C113,'MSLM TT DAY 1'!$A$17:$I$37,9,FALSE))=TRUE,"0",VLOOKUP($C113,'MSLM TT DAY 1'!$A$17:$I$37,9,FALSE))</f>
        <v>0</v>
      </c>
      <c r="J113" s="22" t="str">
        <f>IF(ISNA(VLOOKUP($C113,'MSLM TT DAY 2'!$A$17:$I$37,9,FALSE))=TRUE,"0",VLOOKUP($C113,'MSLM TT DAY 2'!$A$17:$I$37,9,FALSE))</f>
        <v>0</v>
      </c>
      <c r="K113" s="22" t="str">
        <f>IF(ISNA(VLOOKUP($C113,'Craigleith Groms'!$A$17:$I$37,9,FALSE))=TRUE,"0",VLOOKUP($C113,'Craigleith Groms'!$A$17:$I$37,9,FALSE))</f>
        <v>0</v>
      </c>
      <c r="L113" s="22" t="str">
        <f>IF(ISNA(VLOOKUP($C113,'Silverstar Canada Cup'!$A$17:$I$37,9,FALSE))=TRUE,"0",VLOOKUP($C113,'Silverstar Canada Cup'!$A$17:$I$37,9,FALSE))</f>
        <v>0</v>
      </c>
      <c r="M113" s="22" t="str">
        <f>IF(ISNA(VLOOKUP($C113,'Beaver Valley TT'!$A$17:$I$37,9,FALSE))=TRUE,"0",VLOOKUP($C113,'Beaver Valley TT'!$A$17:$I$37,9,FALSE))</f>
        <v>0</v>
      </c>
      <c r="N113" s="22" t="str">
        <f>IF(ISNA(VLOOKUP($C113,'Calgary Nor AM SS'!$A$17:$I$37,9,FALSE))=TRUE,"0",VLOOKUP($C113,'Calgary Nor AM SS'!$A$17:$I$37,9,FALSE))</f>
        <v>0</v>
      </c>
      <c r="O113" s="22">
        <f>IF(ISNA(VLOOKUP($C113,'Fortune Fz'!$A$17:$I$37,9,FALSE))=TRUE,"0",VLOOKUP($C113,'Fortune Fz'!$A$17:$I$37,9,FALSE))</f>
        <v>1</v>
      </c>
      <c r="P113" s="22" t="str">
        <f>IF(ISNA(VLOOKUP($C113,'GEORGIAN PEAKS Groms'!$A$17:$I$37,9,FALSE))=TRUE,"0",VLOOKUP($C113,'GEORGIAN PEAKS Groms'!$A$17:$I$37,9,FALSE))</f>
        <v>0</v>
      </c>
      <c r="Q113" s="22" t="str">
        <f>IF(ISNA(VLOOKUP($C113,'Aspen Open SS'!$A$17:$I$37,9,FALSE))=TRUE,"0",VLOOKUP($C113,'Aspen Open SS'!$A$17:$I$37,9,FALSE))</f>
        <v>0</v>
      </c>
      <c r="R113" s="22" t="str">
        <f>IF(ISNA(VLOOKUP($C113,'Aspen Open BA'!$A$17:$I$37,9,FALSE))=TRUE,"0",VLOOKUP($C113,'Aspen Open BA'!$A$17:$I$37,9,FALSE))</f>
        <v>0</v>
      </c>
    </row>
    <row r="114" spans="1:18" ht="11">
      <c r="A114" s="81" t="s">
        <v>222</v>
      </c>
      <c r="B114" s="81"/>
      <c r="C114" s="86" t="s">
        <v>206</v>
      </c>
      <c r="D114" s="85">
        <f>IF(ISNA(VLOOKUP($C114,'RPA Caclulations'!$C$6:$K$199,3,FALSE))=TRUE,"0",VLOOKUP($C114,'RPA Caclulations'!$C$6:$K$199,3,FALSE))</f>
        <v>75</v>
      </c>
      <c r="E114" s="22" t="str">
        <f>IF(ISNA(VLOOKUP($C114,'Mt. Sima Canada Cup SS'!$A$17:$I$37,9,FALSE))=TRUE,"0",VLOOKUP($C114,'Mt. Sima Canada Cup SS'!$A$17:$I$37,9,FALSE))</f>
        <v>0</v>
      </c>
      <c r="F114" s="22" t="str">
        <f>IF(ISNA(VLOOKUP($C114,'Mt. Sima Canada Cup BA'!$A$17:$I$37,9,FALSE))=TRUE,"0",VLOOKUP($C114,'Mt. Sima Canada Cup BA'!$A$17:$I$37,9,FALSE))</f>
        <v>0</v>
      </c>
      <c r="G114" s="22" t="str">
        <f>IF(ISNA(VLOOKUP($C114,'Mt. Sima Canada Cup SS'!$A$17:$I$37,9,FALSE))=TRUE,"0",VLOOKUP($C114,'Mt. Sima Canada Cup SS'!$A$17:$I$37,9,FALSE))</f>
        <v>0</v>
      </c>
      <c r="H114" s="22" t="str">
        <f>IF(ISNA(VLOOKUP($C114,'Waterville Rev Tour NorAm Day 2'!$A$17:$I$37,9,FALSE))=TRUE,"0",VLOOKUP($C114,'Waterville Rev Tour NorAm Day 2'!$A$17:$I$37,9,FALSE))</f>
        <v>0</v>
      </c>
      <c r="I114" s="22" t="str">
        <f>IF(ISNA(VLOOKUP($C114,'MSLM TT DAY 1'!$A$17:$I$37,9,FALSE))=TRUE,"0",VLOOKUP($C114,'MSLM TT DAY 1'!$A$17:$I$37,9,FALSE))</f>
        <v>0</v>
      </c>
      <c r="J114" s="22" t="str">
        <f>IF(ISNA(VLOOKUP($C114,'MSLM TT DAY 2'!$A$17:$I$37,9,FALSE))=TRUE,"0",VLOOKUP($C114,'MSLM TT DAY 2'!$A$17:$I$37,9,FALSE))</f>
        <v>0</v>
      </c>
      <c r="K114" s="22" t="str">
        <f>IF(ISNA(VLOOKUP($C114,'Craigleith Groms'!$A$17:$I$37,9,FALSE))=TRUE,"0",VLOOKUP($C114,'Craigleith Groms'!$A$17:$I$37,9,FALSE))</f>
        <v>0</v>
      </c>
      <c r="L114" s="22" t="str">
        <f>IF(ISNA(VLOOKUP($C114,'Silverstar Canada Cup'!$A$17:$I$37,9,FALSE))=TRUE,"0",VLOOKUP($C114,'Silverstar Canada Cup'!$A$17:$I$37,9,FALSE))</f>
        <v>0</v>
      </c>
      <c r="M114" s="22" t="str">
        <f>IF(ISNA(VLOOKUP($C114,'Beaver Valley TT'!$A$17:$I$37,9,FALSE))=TRUE,"0",VLOOKUP($C114,'Beaver Valley TT'!$A$17:$I$37,9,FALSE))</f>
        <v>0</v>
      </c>
      <c r="N114" s="22" t="str">
        <f>IF(ISNA(VLOOKUP($C114,'Calgary Nor AM SS'!$A$17:$I$37,9,FALSE))=TRUE,"0",VLOOKUP($C114,'Calgary Nor AM SS'!$A$17:$I$37,9,FALSE))</f>
        <v>0</v>
      </c>
      <c r="O114" s="22" t="str">
        <f>IF(ISNA(VLOOKUP($C114,'Fortune Fz'!$A$17:$I$37,9,FALSE))=TRUE,"0",VLOOKUP($C114,'Fortune Fz'!$A$17:$I$37,9,FALSE))</f>
        <v>0</v>
      </c>
      <c r="P114" s="22" t="str">
        <f>IF(ISNA(VLOOKUP($C114,'GEORGIAN PEAKS Groms'!$A$17:$I$37,9,FALSE))=TRUE,"0",VLOOKUP($C114,'GEORGIAN PEAKS Groms'!$A$17:$I$37,9,FALSE))</f>
        <v>0</v>
      </c>
      <c r="Q114" s="22" t="str">
        <f>IF(ISNA(VLOOKUP($C114,'Aspen Open SS'!$A$17:$I$37,9,FALSE))=TRUE,"0",VLOOKUP($C114,'Aspen Open SS'!$A$17:$I$37,9,FALSE))</f>
        <v>0</v>
      </c>
      <c r="R114" s="22" t="str">
        <f>IF(ISNA(VLOOKUP($C114,'Aspen Open BA'!$A$17:$I$37,9,FALSE))=TRUE,"0",VLOOKUP($C114,'Aspen Open BA'!$A$17:$I$37,9,FALSE))</f>
        <v>0</v>
      </c>
    </row>
    <row r="115" spans="1:18" ht="11">
      <c r="A115" s="81" t="s">
        <v>222</v>
      </c>
      <c r="B115" s="81"/>
      <c r="C115" s="86" t="s">
        <v>207</v>
      </c>
      <c r="D115" s="85">
        <f>IF(ISNA(VLOOKUP($C115,'RPA Caclulations'!$C$6:$K$199,3,FALSE))=TRUE,"0",VLOOKUP($C115,'RPA Caclulations'!$C$6:$K$199,3,FALSE))</f>
        <v>75</v>
      </c>
      <c r="E115" s="22" t="str">
        <f>IF(ISNA(VLOOKUP($C115,'Mt. Sima Canada Cup SS'!$A$17:$I$37,9,FALSE))=TRUE,"0",VLOOKUP($C115,'Mt. Sima Canada Cup SS'!$A$17:$I$37,9,FALSE))</f>
        <v>0</v>
      </c>
      <c r="F115" s="22" t="str">
        <f>IF(ISNA(VLOOKUP($C115,'Mt. Sima Canada Cup BA'!$A$17:$I$37,9,FALSE))=TRUE,"0",VLOOKUP($C115,'Mt. Sima Canada Cup BA'!$A$17:$I$37,9,FALSE))</f>
        <v>0</v>
      </c>
      <c r="G115" s="22" t="str">
        <f>IF(ISNA(VLOOKUP($C115,'Mt. Sima Canada Cup SS'!$A$17:$I$37,9,FALSE))=TRUE,"0",VLOOKUP($C115,'Mt. Sima Canada Cup SS'!$A$17:$I$37,9,FALSE))</f>
        <v>0</v>
      </c>
      <c r="H115" s="22" t="str">
        <f>IF(ISNA(VLOOKUP($C115,'Waterville Rev Tour NorAm Day 2'!$A$17:$I$37,9,FALSE))=TRUE,"0",VLOOKUP($C115,'Waterville Rev Tour NorAm Day 2'!$A$17:$I$37,9,FALSE))</f>
        <v>0</v>
      </c>
      <c r="I115" s="22" t="str">
        <f>IF(ISNA(VLOOKUP($C115,'MSLM TT DAY 1'!$A$17:$I$37,9,FALSE))=TRUE,"0",VLOOKUP($C115,'MSLM TT DAY 1'!$A$17:$I$37,9,FALSE))</f>
        <v>0</v>
      </c>
      <c r="J115" s="22" t="str">
        <f>IF(ISNA(VLOOKUP($C115,'MSLM TT DAY 2'!$A$17:$I$37,9,FALSE))=TRUE,"0",VLOOKUP($C115,'MSLM TT DAY 2'!$A$17:$I$37,9,FALSE))</f>
        <v>0</v>
      </c>
      <c r="K115" s="22" t="str">
        <f>IF(ISNA(VLOOKUP($C115,'Craigleith Groms'!$A$17:$I$37,9,FALSE))=TRUE,"0",VLOOKUP($C115,'Craigleith Groms'!$A$17:$I$37,9,FALSE))</f>
        <v>0</v>
      </c>
      <c r="L115" s="22" t="str">
        <f>IF(ISNA(VLOOKUP($C115,'Silverstar Canada Cup'!$A$17:$I$37,9,FALSE))=TRUE,"0",VLOOKUP($C115,'Silverstar Canada Cup'!$A$17:$I$37,9,FALSE))</f>
        <v>0</v>
      </c>
      <c r="M115" s="22" t="str">
        <f>IF(ISNA(VLOOKUP($C115,'Beaver Valley TT'!$A$17:$I$37,9,FALSE))=TRUE,"0",VLOOKUP($C115,'Beaver Valley TT'!$A$17:$I$37,9,FALSE))</f>
        <v>0</v>
      </c>
      <c r="N115" s="22" t="str">
        <f>IF(ISNA(VLOOKUP($C115,'Calgary Nor AM SS'!$A$17:$I$37,9,FALSE))=TRUE,"0",VLOOKUP($C115,'Calgary Nor AM SS'!$A$17:$I$37,9,FALSE))</f>
        <v>0</v>
      </c>
      <c r="O115" s="22" t="str">
        <f>IF(ISNA(VLOOKUP($C115,'Fortune Fz'!$A$17:$I$37,9,FALSE))=TRUE,"0",VLOOKUP($C115,'Fortune Fz'!$A$17:$I$37,9,FALSE))</f>
        <v>0</v>
      </c>
      <c r="P115" s="22" t="str">
        <f>IF(ISNA(VLOOKUP($C115,'GEORGIAN PEAKS Groms'!$A$17:$I$37,9,FALSE))=TRUE,"0",VLOOKUP($C115,'GEORGIAN PEAKS Groms'!$A$17:$I$37,9,FALSE))</f>
        <v>0</v>
      </c>
      <c r="Q115" s="22" t="str">
        <f>IF(ISNA(VLOOKUP($C115,'Aspen Open SS'!$A$17:$I$37,9,FALSE))=TRUE,"0",VLOOKUP($C115,'Aspen Open SS'!$A$17:$I$37,9,FALSE))</f>
        <v>0</v>
      </c>
      <c r="R115" s="22" t="str">
        <f>IF(ISNA(VLOOKUP($C115,'Aspen Open BA'!$A$17:$I$37,9,FALSE))=TRUE,"0",VLOOKUP($C115,'Aspen Open BA'!$A$17:$I$37,9,FALSE))</f>
        <v>0</v>
      </c>
    </row>
    <row r="116" spans="1:18" ht="11">
      <c r="A116" s="81" t="s">
        <v>222</v>
      </c>
      <c r="B116" s="81"/>
      <c r="C116" s="86" t="s">
        <v>208</v>
      </c>
      <c r="D116" s="85">
        <f>IF(ISNA(VLOOKUP($C116,'RPA Caclulations'!$C$6:$K$199,3,FALSE))=TRUE,"0",VLOOKUP($C116,'RPA Caclulations'!$C$6:$K$199,3,FALSE))</f>
        <v>75</v>
      </c>
      <c r="E116" s="22" t="str">
        <f>IF(ISNA(VLOOKUP($C116,'Mt. Sima Canada Cup SS'!$A$17:$I$37,9,FALSE))=TRUE,"0",VLOOKUP($C116,'Mt. Sima Canada Cup SS'!$A$17:$I$37,9,FALSE))</f>
        <v>0</v>
      </c>
      <c r="F116" s="22" t="str">
        <f>IF(ISNA(VLOOKUP($C116,'Mt. Sima Canada Cup BA'!$A$17:$I$37,9,FALSE))=TRUE,"0",VLOOKUP($C116,'Mt. Sima Canada Cup BA'!$A$17:$I$37,9,FALSE))</f>
        <v>0</v>
      </c>
      <c r="G116" s="22" t="str">
        <f>IF(ISNA(VLOOKUP($C116,'Mt. Sima Canada Cup SS'!$A$17:$I$37,9,FALSE))=TRUE,"0",VLOOKUP($C116,'Mt. Sima Canada Cup SS'!$A$17:$I$37,9,FALSE))</f>
        <v>0</v>
      </c>
      <c r="H116" s="22" t="str">
        <f>IF(ISNA(VLOOKUP($C116,'Waterville Rev Tour NorAm Day 2'!$A$17:$I$37,9,FALSE))=TRUE,"0",VLOOKUP($C116,'Waterville Rev Tour NorAm Day 2'!$A$17:$I$37,9,FALSE))</f>
        <v>0</v>
      </c>
      <c r="I116" s="22" t="str">
        <f>IF(ISNA(VLOOKUP($C116,'MSLM TT DAY 1'!$A$17:$I$37,9,FALSE))=TRUE,"0",VLOOKUP($C116,'MSLM TT DAY 1'!$A$17:$I$37,9,FALSE))</f>
        <v>0</v>
      </c>
      <c r="J116" s="22" t="str">
        <f>IF(ISNA(VLOOKUP($C116,'MSLM TT DAY 2'!$A$17:$I$37,9,FALSE))=TRUE,"0",VLOOKUP($C116,'MSLM TT DAY 2'!$A$17:$I$37,9,FALSE))</f>
        <v>0</v>
      </c>
      <c r="K116" s="22" t="str">
        <f>IF(ISNA(VLOOKUP($C116,'Craigleith Groms'!$A$17:$I$37,9,FALSE))=TRUE,"0",VLOOKUP($C116,'Craigleith Groms'!$A$17:$I$37,9,FALSE))</f>
        <v>0</v>
      </c>
      <c r="L116" s="22" t="str">
        <f>IF(ISNA(VLOOKUP($C116,'Silverstar Canada Cup'!$A$17:$I$37,9,FALSE))=TRUE,"0",VLOOKUP($C116,'Silverstar Canada Cup'!$A$17:$I$37,9,FALSE))</f>
        <v>0</v>
      </c>
      <c r="M116" s="22" t="str">
        <f>IF(ISNA(VLOOKUP($C116,'Beaver Valley TT'!$A$17:$I$37,9,FALSE))=TRUE,"0",VLOOKUP($C116,'Beaver Valley TT'!$A$17:$I$37,9,FALSE))</f>
        <v>0</v>
      </c>
      <c r="N116" s="22" t="str">
        <f>IF(ISNA(VLOOKUP($C116,'Calgary Nor AM SS'!$A$17:$I$37,9,FALSE))=TRUE,"0",VLOOKUP($C116,'Calgary Nor AM SS'!$A$17:$I$37,9,FALSE))</f>
        <v>0</v>
      </c>
      <c r="O116" s="22" t="str">
        <f>IF(ISNA(VLOOKUP($C116,'Fortune Fz'!$A$17:$I$37,9,FALSE))=TRUE,"0",VLOOKUP($C116,'Fortune Fz'!$A$17:$I$37,9,FALSE))</f>
        <v>0</v>
      </c>
      <c r="P116" s="22" t="str">
        <f>IF(ISNA(VLOOKUP($C116,'GEORGIAN PEAKS Groms'!$A$17:$I$37,9,FALSE))=TRUE,"0",VLOOKUP($C116,'GEORGIAN PEAKS Groms'!$A$17:$I$37,9,FALSE))</f>
        <v>0</v>
      </c>
      <c r="Q116" s="22" t="str">
        <f>IF(ISNA(VLOOKUP($C116,'Aspen Open SS'!$A$17:$I$37,9,FALSE))=TRUE,"0",VLOOKUP($C116,'Aspen Open SS'!$A$17:$I$37,9,FALSE))</f>
        <v>0</v>
      </c>
      <c r="R116" s="22" t="str">
        <f>IF(ISNA(VLOOKUP($C116,'Aspen Open BA'!$A$17:$I$37,9,FALSE))=TRUE,"0",VLOOKUP($C116,'Aspen Open BA'!$A$17:$I$37,9,FALSE))</f>
        <v>0</v>
      </c>
    </row>
    <row r="117" spans="1:18" ht="11">
      <c r="A117" s="81" t="s">
        <v>222</v>
      </c>
      <c r="B117" s="81"/>
      <c r="C117" s="86" t="s">
        <v>209</v>
      </c>
      <c r="D117" s="85">
        <f>IF(ISNA(VLOOKUP($C117,'RPA Caclulations'!$C$6:$K$199,3,FALSE))=TRUE,"0",VLOOKUP($C117,'RPA Caclulations'!$C$6:$K$199,3,FALSE))</f>
        <v>75</v>
      </c>
      <c r="E117" s="22" t="str">
        <f>IF(ISNA(VLOOKUP($C117,'Mt. Sima Canada Cup SS'!$A$17:$I$37,9,FALSE))=TRUE,"0",VLOOKUP($C117,'Mt. Sima Canada Cup SS'!$A$17:$I$37,9,FALSE))</f>
        <v>0</v>
      </c>
      <c r="F117" s="22" t="str">
        <f>IF(ISNA(VLOOKUP($C117,'Mt. Sima Canada Cup BA'!$A$17:$I$37,9,FALSE))=TRUE,"0",VLOOKUP($C117,'Mt. Sima Canada Cup BA'!$A$17:$I$37,9,FALSE))</f>
        <v>0</v>
      </c>
      <c r="G117" s="22" t="str">
        <f>IF(ISNA(VLOOKUP($C117,'Mt. Sima Canada Cup SS'!$A$17:$I$37,9,FALSE))=TRUE,"0",VLOOKUP($C117,'Mt. Sima Canada Cup SS'!$A$17:$I$37,9,FALSE))</f>
        <v>0</v>
      </c>
      <c r="H117" s="22" t="str">
        <f>IF(ISNA(VLOOKUP($C117,'Waterville Rev Tour NorAm Day 2'!$A$17:$I$37,9,FALSE))=TRUE,"0",VLOOKUP($C117,'Waterville Rev Tour NorAm Day 2'!$A$17:$I$37,9,FALSE))</f>
        <v>0</v>
      </c>
      <c r="I117" s="22" t="str">
        <f>IF(ISNA(VLOOKUP($C117,'MSLM TT DAY 1'!$A$17:$I$37,9,FALSE))=TRUE,"0",VLOOKUP($C117,'MSLM TT DAY 1'!$A$17:$I$37,9,FALSE))</f>
        <v>0</v>
      </c>
      <c r="J117" s="22" t="str">
        <f>IF(ISNA(VLOOKUP($C117,'MSLM TT DAY 2'!$A$17:$I$37,9,FALSE))=TRUE,"0",VLOOKUP($C117,'MSLM TT DAY 2'!$A$17:$I$37,9,FALSE))</f>
        <v>0</v>
      </c>
      <c r="K117" s="22" t="str">
        <f>IF(ISNA(VLOOKUP($C117,'Craigleith Groms'!$A$17:$I$37,9,FALSE))=TRUE,"0",VLOOKUP($C117,'Craigleith Groms'!$A$17:$I$37,9,FALSE))</f>
        <v>0</v>
      </c>
      <c r="L117" s="22" t="str">
        <f>IF(ISNA(VLOOKUP($C117,'Silverstar Canada Cup'!$A$17:$I$37,9,FALSE))=TRUE,"0",VLOOKUP($C117,'Silverstar Canada Cup'!$A$17:$I$37,9,FALSE))</f>
        <v>0</v>
      </c>
      <c r="M117" s="22" t="str">
        <f>IF(ISNA(VLOOKUP($C117,'Beaver Valley TT'!$A$17:$I$37,9,FALSE))=TRUE,"0",VLOOKUP($C117,'Beaver Valley TT'!$A$17:$I$37,9,FALSE))</f>
        <v>0</v>
      </c>
      <c r="N117" s="22" t="str">
        <f>IF(ISNA(VLOOKUP($C117,'Calgary Nor AM SS'!$A$17:$I$37,9,FALSE))=TRUE,"0",VLOOKUP($C117,'Calgary Nor AM SS'!$A$17:$I$37,9,FALSE))</f>
        <v>0</v>
      </c>
      <c r="O117" s="22" t="str">
        <f>IF(ISNA(VLOOKUP($C117,'Fortune Fz'!$A$17:$I$37,9,FALSE))=TRUE,"0",VLOOKUP($C117,'Fortune Fz'!$A$17:$I$37,9,FALSE))</f>
        <v>0</v>
      </c>
      <c r="P117" s="22" t="str">
        <f>IF(ISNA(VLOOKUP($C117,'GEORGIAN PEAKS Groms'!$A$17:$I$37,9,FALSE))=TRUE,"0",VLOOKUP($C117,'GEORGIAN PEAKS Groms'!$A$17:$I$37,9,FALSE))</f>
        <v>0</v>
      </c>
      <c r="Q117" s="22" t="str">
        <f>IF(ISNA(VLOOKUP($C117,'Aspen Open SS'!$A$17:$I$37,9,FALSE))=TRUE,"0",VLOOKUP($C117,'Aspen Open SS'!$A$17:$I$37,9,FALSE))</f>
        <v>0</v>
      </c>
      <c r="R117" s="22" t="str">
        <f>IF(ISNA(VLOOKUP($C117,'Aspen Open BA'!$A$17:$I$37,9,FALSE))=TRUE,"0",VLOOKUP($C117,'Aspen Open BA'!$A$17:$I$37,9,FALSE))</f>
        <v>0</v>
      </c>
    </row>
    <row r="118" spans="1:18" ht="11">
      <c r="A118" s="81" t="s">
        <v>222</v>
      </c>
      <c r="B118" s="81"/>
      <c r="C118" s="86" t="s">
        <v>210</v>
      </c>
      <c r="D118" s="85">
        <f>IF(ISNA(VLOOKUP($C118,'RPA Caclulations'!$C$6:$K$199,3,FALSE))=TRUE,"0",VLOOKUP($C118,'RPA Caclulations'!$C$6:$K$199,3,FALSE))</f>
        <v>75</v>
      </c>
      <c r="E118" s="22" t="str">
        <f>IF(ISNA(VLOOKUP($C118,'Mt. Sima Canada Cup SS'!$A$17:$I$37,9,FALSE))=TRUE,"0",VLOOKUP($C118,'Mt. Sima Canada Cup SS'!$A$17:$I$37,9,FALSE))</f>
        <v>0</v>
      </c>
      <c r="F118" s="22" t="str">
        <f>IF(ISNA(VLOOKUP($C118,'Mt. Sima Canada Cup BA'!$A$17:$I$37,9,FALSE))=TRUE,"0",VLOOKUP($C118,'Mt. Sima Canada Cup BA'!$A$17:$I$37,9,FALSE))</f>
        <v>0</v>
      </c>
      <c r="G118" s="22" t="str">
        <f>IF(ISNA(VLOOKUP($C118,'Mt. Sima Canada Cup SS'!$A$17:$I$37,9,FALSE))=TRUE,"0",VLOOKUP($C118,'Mt. Sima Canada Cup SS'!$A$17:$I$37,9,FALSE))</f>
        <v>0</v>
      </c>
      <c r="H118" s="22" t="str">
        <f>IF(ISNA(VLOOKUP($C118,'Waterville Rev Tour NorAm Day 2'!$A$17:$I$37,9,FALSE))=TRUE,"0",VLOOKUP($C118,'Waterville Rev Tour NorAm Day 2'!$A$17:$I$37,9,FALSE))</f>
        <v>0</v>
      </c>
      <c r="I118" s="22" t="str">
        <f>IF(ISNA(VLOOKUP($C118,'MSLM TT DAY 1'!$A$17:$I$37,9,FALSE))=TRUE,"0",VLOOKUP($C118,'MSLM TT DAY 1'!$A$17:$I$37,9,FALSE))</f>
        <v>0</v>
      </c>
      <c r="J118" s="22" t="str">
        <f>IF(ISNA(VLOOKUP($C118,'MSLM TT DAY 2'!$A$17:$I$37,9,FALSE))=TRUE,"0",VLOOKUP($C118,'MSLM TT DAY 2'!$A$17:$I$37,9,FALSE))</f>
        <v>0</v>
      </c>
      <c r="K118" s="22" t="str">
        <f>IF(ISNA(VLOOKUP($C118,'Craigleith Groms'!$A$17:$I$37,9,FALSE))=TRUE,"0",VLOOKUP($C118,'Craigleith Groms'!$A$17:$I$37,9,FALSE))</f>
        <v>0</v>
      </c>
      <c r="L118" s="22" t="str">
        <f>IF(ISNA(VLOOKUP($C118,'Silverstar Canada Cup'!$A$17:$I$37,9,FALSE))=TRUE,"0",VLOOKUP($C118,'Silverstar Canada Cup'!$A$17:$I$37,9,FALSE))</f>
        <v>0</v>
      </c>
      <c r="M118" s="22" t="str">
        <f>IF(ISNA(VLOOKUP($C118,'Beaver Valley TT'!$A$17:$I$37,9,FALSE))=TRUE,"0",VLOOKUP($C118,'Beaver Valley TT'!$A$17:$I$37,9,FALSE))</f>
        <v>0</v>
      </c>
      <c r="N118" s="22" t="str">
        <f>IF(ISNA(VLOOKUP($C118,'Calgary Nor AM SS'!$A$17:$I$37,9,FALSE))=TRUE,"0",VLOOKUP($C118,'Calgary Nor AM SS'!$A$17:$I$37,9,FALSE))</f>
        <v>0</v>
      </c>
      <c r="O118" s="22" t="str">
        <f>IF(ISNA(VLOOKUP($C118,'Fortune Fz'!$A$17:$I$37,9,FALSE))=TRUE,"0",VLOOKUP($C118,'Fortune Fz'!$A$17:$I$37,9,FALSE))</f>
        <v>0</v>
      </c>
      <c r="P118" s="22" t="str">
        <f>IF(ISNA(VLOOKUP($C118,'GEORGIAN PEAKS Groms'!$A$17:$I$37,9,FALSE))=TRUE,"0",VLOOKUP($C118,'GEORGIAN PEAKS Groms'!$A$17:$I$37,9,FALSE))</f>
        <v>0</v>
      </c>
      <c r="Q118" s="22" t="str">
        <f>IF(ISNA(VLOOKUP($C118,'Aspen Open SS'!$A$17:$I$37,9,FALSE))=TRUE,"0",VLOOKUP($C118,'Aspen Open SS'!$A$17:$I$37,9,FALSE))</f>
        <v>0</v>
      </c>
      <c r="R118" s="22" t="str">
        <f>IF(ISNA(VLOOKUP($C118,'Aspen Open BA'!$A$17:$I$37,9,FALSE))=TRUE,"0",VLOOKUP($C118,'Aspen Open BA'!$A$17:$I$37,9,FALSE))</f>
        <v>0</v>
      </c>
    </row>
    <row r="119" spans="1:18" ht="11">
      <c r="A119" s="81" t="s">
        <v>222</v>
      </c>
      <c r="B119" s="81"/>
      <c r="C119" s="86" t="s">
        <v>211</v>
      </c>
      <c r="D119" s="85">
        <f>IF(ISNA(VLOOKUP($C119,'RPA Caclulations'!$C$6:$K$199,3,FALSE))=TRUE,"0",VLOOKUP($C119,'RPA Caclulations'!$C$6:$K$199,3,FALSE))</f>
        <v>75</v>
      </c>
      <c r="E119" s="22" t="str">
        <f>IF(ISNA(VLOOKUP($C119,'Mt. Sima Canada Cup SS'!$A$17:$I$37,9,FALSE))=TRUE,"0",VLOOKUP($C119,'Mt. Sima Canada Cup SS'!$A$17:$I$37,9,FALSE))</f>
        <v>0</v>
      </c>
      <c r="F119" s="22" t="str">
        <f>IF(ISNA(VLOOKUP($C119,'Mt. Sima Canada Cup BA'!$A$17:$I$37,9,FALSE))=TRUE,"0",VLOOKUP($C119,'Mt. Sima Canada Cup BA'!$A$17:$I$37,9,FALSE))</f>
        <v>0</v>
      </c>
      <c r="G119" s="22" t="str">
        <f>IF(ISNA(VLOOKUP($C119,'Mt. Sima Canada Cup SS'!$A$17:$I$37,9,FALSE))=TRUE,"0",VLOOKUP($C119,'Mt. Sima Canada Cup SS'!$A$17:$I$37,9,FALSE))</f>
        <v>0</v>
      </c>
      <c r="H119" s="22" t="str">
        <f>IF(ISNA(VLOOKUP($C119,'Waterville Rev Tour NorAm Day 2'!$A$17:$I$37,9,FALSE))=TRUE,"0",VLOOKUP($C119,'Waterville Rev Tour NorAm Day 2'!$A$17:$I$37,9,FALSE))</f>
        <v>0</v>
      </c>
      <c r="I119" s="22" t="str">
        <f>IF(ISNA(VLOOKUP($C119,'MSLM TT DAY 1'!$A$17:$I$37,9,FALSE))=TRUE,"0",VLOOKUP($C119,'MSLM TT DAY 1'!$A$17:$I$37,9,FALSE))</f>
        <v>0</v>
      </c>
      <c r="J119" s="22" t="str">
        <f>IF(ISNA(VLOOKUP($C119,'MSLM TT DAY 2'!$A$17:$I$37,9,FALSE))=TRUE,"0",VLOOKUP($C119,'MSLM TT DAY 2'!$A$17:$I$37,9,FALSE))</f>
        <v>0</v>
      </c>
      <c r="K119" s="22" t="str">
        <f>IF(ISNA(VLOOKUP($C119,'Craigleith Groms'!$A$17:$I$37,9,FALSE))=TRUE,"0",VLOOKUP($C119,'Craigleith Groms'!$A$17:$I$37,9,FALSE))</f>
        <v>0</v>
      </c>
      <c r="L119" s="22" t="str">
        <f>IF(ISNA(VLOOKUP($C119,'Silverstar Canada Cup'!$A$17:$I$37,9,FALSE))=TRUE,"0",VLOOKUP($C119,'Silverstar Canada Cup'!$A$17:$I$37,9,FALSE))</f>
        <v>0</v>
      </c>
      <c r="M119" s="22" t="str">
        <f>IF(ISNA(VLOOKUP($C119,'Beaver Valley TT'!$A$17:$I$37,9,FALSE))=TRUE,"0",VLOOKUP($C119,'Beaver Valley TT'!$A$17:$I$37,9,FALSE))</f>
        <v>0</v>
      </c>
      <c r="N119" s="22" t="str">
        <f>IF(ISNA(VLOOKUP($C119,'Calgary Nor AM SS'!$A$17:$I$37,9,FALSE))=TRUE,"0",VLOOKUP($C119,'Calgary Nor AM SS'!$A$17:$I$37,9,FALSE))</f>
        <v>0</v>
      </c>
      <c r="O119" s="22" t="str">
        <f>IF(ISNA(VLOOKUP($C119,'Fortune Fz'!$A$17:$I$37,9,FALSE))=TRUE,"0",VLOOKUP($C119,'Fortune Fz'!$A$17:$I$37,9,FALSE))</f>
        <v>0</v>
      </c>
      <c r="P119" s="22" t="str">
        <f>IF(ISNA(VLOOKUP($C119,'GEORGIAN PEAKS Groms'!$A$17:$I$37,9,FALSE))=TRUE,"0",VLOOKUP($C119,'GEORGIAN PEAKS Groms'!$A$17:$I$37,9,FALSE))</f>
        <v>0</v>
      </c>
      <c r="Q119" s="22" t="str">
        <f>IF(ISNA(VLOOKUP($C119,'Aspen Open SS'!$A$17:$I$37,9,FALSE))=TRUE,"0",VLOOKUP($C119,'Aspen Open SS'!$A$17:$I$37,9,FALSE))</f>
        <v>0</v>
      </c>
      <c r="R119" s="22" t="str">
        <f>IF(ISNA(VLOOKUP($C119,'Aspen Open BA'!$A$17:$I$37,9,FALSE))=TRUE,"0",VLOOKUP($C119,'Aspen Open BA'!$A$17:$I$37,9,FALSE))</f>
        <v>0</v>
      </c>
    </row>
    <row r="120" spans="1:18" ht="11">
      <c r="A120" s="81" t="s">
        <v>222</v>
      </c>
      <c r="B120" s="81"/>
      <c r="C120" s="86" t="s">
        <v>212</v>
      </c>
      <c r="D120" s="85">
        <f>IF(ISNA(VLOOKUP($C120,'RPA Caclulations'!$C$6:$K$199,3,FALSE))=TRUE,"0",VLOOKUP($C120,'RPA Caclulations'!$C$6:$K$199,3,FALSE))</f>
        <v>75</v>
      </c>
      <c r="E120" s="22" t="str">
        <f>IF(ISNA(VLOOKUP($C120,'Mt. Sima Canada Cup SS'!$A$17:$I$37,9,FALSE))=TRUE,"0",VLOOKUP($C120,'Mt. Sima Canada Cup SS'!$A$17:$I$37,9,FALSE))</f>
        <v>0</v>
      </c>
      <c r="F120" s="22" t="str">
        <f>IF(ISNA(VLOOKUP($C120,'Mt. Sima Canada Cup BA'!$A$17:$I$37,9,FALSE))=TRUE,"0",VLOOKUP($C120,'Mt. Sima Canada Cup BA'!$A$17:$I$37,9,FALSE))</f>
        <v>0</v>
      </c>
      <c r="G120" s="22" t="str">
        <f>IF(ISNA(VLOOKUP($C120,'Mt. Sima Canada Cup SS'!$A$17:$I$37,9,FALSE))=TRUE,"0",VLOOKUP($C120,'Mt. Sima Canada Cup SS'!$A$17:$I$37,9,FALSE))</f>
        <v>0</v>
      </c>
      <c r="H120" s="22" t="str">
        <f>IF(ISNA(VLOOKUP($C120,'Waterville Rev Tour NorAm Day 2'!$A$17:$I$37,9,FALSE))=TRUE,"0",VLOOKUP($C120,'Waterville Rev Tour NorAm Day 2'!$A$17:$I$37,9,FALSE))</f>
        <v>0</v>
      </c>
      <c r="I120" s="22" t="str">
        <f>IF(ISNA(VLOOKUP($C120,'MSLM TT DAY 1'!$A$17:$I$37,9,FALSE))=TRUE,"0",VLOOKUP($C120,'MSLM TT DAY 1'!$A$17:$I$37,9,FALSE))</f>
        <v>0</v>
      </c>
      <c r="J120" s="22" t="str">
        <f>IF(ISNA(VLOOKUP($C120,'MSLM TT DAY 2'!$A$17:$I$37,9,FALSE))=TRUE,"0",VLOOKUP($C120,'MSLM TT DAY 2'!$A$17:$I$37,9,FALSE))</f>
        <v>0</v>
      </c>
      <c r="K120" s="22" t="str">
        <f>IF(ISNA(VLOOKUP($C120,'Craigleith Groms'!$A$17:$I$37,9,FALSE))=TRUE,"0",VLOOKUP($C120,'Craigleith Groms'!$A$17:$I$37,9,FALSE))</f>
        <v>0</v>
      </c>
      <c r="L120" s="22" t="str">
        <f>IF(ISNA(VLOOKUP($C120,'Silverstar Canada Cup'!$A$17:$I$37,9,FALSE))=TRUE,"0",VLOOKUP($C120,'Silverstar Canada Cup'!$A$17:$I$37,9,FALSE))</f>
        <v>0</v>
      </c>
      <c r="M120" s="22" t="str">
        <f>IF(ISNA(VLOOKUP($C120,'Beaver Valley TT'!$A$17:$I$37,9,FALSE))=TRUE,"0",VLOOKUP($C120,'Beaver Valley TT'!$A$17:$I$37,9,FALSE))</f>
        <v>0</v>
      </c>
      <c r="N120" s="22" t="str">
        <f>IF(ISNA(VLOOKUP($C120,'Calgary Nor AM SS'!$A$17:$I$37,9,FALSE))=TRUE,"0",VLOOKUP($C120,'Calgary Nor AM SS'!$A$17:$I$37,9,FALSE))</f>
        <v>0</v>
      </c>
      <c r="O120" s="22" t="str">
        <f>IF(ISNA(VLOOKUP($C120,'Fortune Fz'!$A$17:$I$37,9,FALSE))=TRUE,"0",VLOOKUP($C120,'Fortune Fz'!$A$17:$I$37,9,FALSE))</f>
        <v>0</v>
      </c>
      <c r="P120" s="22" t="str">
        <f>IF(ISNA(VLOOKUP($C120,'GEORGIAN PEAKS Groms'!$A$17:$I$37,9,FALSE))=TRUE,"0",VLOOKUP($C120,'GEORGIAN PEAKS Groms'!$A$17:$I$37,9,FALSE))</f>
        <v>0</v>
      </c>
      <c r="Q120" s="22" t="str">
        <f>IF(ISNA(VLOOKUP($C120,'Aspen Open SS'!$A$17:$I$37,9,FALSE))=TRUE,"0",VLOOKUP($C120,'Aspen Open SS'!$A$17:$I$37,9,FALSE))</f>
        <v>0</v>
      </c>
      <c r="R120" s="22" t="str">
        <f>IF(ISNA(VLOOKUP($C120,'Aspen Open BA'!$A$17:$I$37,9,FALSE))=TRUE,"0",VLOOKUP($C120,'Aspen Open BA'!$A$17:$I$37,9,FALSE))</f>
        <v>0</v>
      </c>
    </row>
    <row r="121" spans="1:18" ht="11">
      <c r="A121" s="81" t="s">
        <v>222</v>
      </c>
      <c r="B121" s="81"/>
      <c r="C121" s="86" t="s">
        <v>213</v>
      </c>
      <c r="D121" s="85">
        <f>IF(ISNA(VLOOKUP($C121,'RPA Caclulations'!$C$6:$K$199,3,FALSE))=TRUE,"0",VLOOKUP($C121,'RPA Caclulations'!$C$6:$K$199,3,FALSE))</f>
        <v>75</v>
      </c>
      <c r="E121" s="22" t="str">
        <f>IF(ISNA(VLOOKUP($C121,'Mt. Sima Canada Cup SS'!$A$17:$I$37,9,FALSE))=TRUE,"0",VLOOKUP($C121,'Mt. Sima Canada Cup SS'!$A$17:$I$37,9,FALSE))</f>
        <v>0</v>
      </c>
      <c r="F121" s="22" t="str">
        <f>IF(ISNA(VLOOKUP($C121,'Mt. Sima Canada Cup BA'!$A$17:$I$37,9,FALSE))=TRUE,"0",VLOOKUP($C121,'Mt. Sima Canada Cup BA'!$A$17:$I$37,9,FALSE))</f>
        <v>0</v>
      </c>
      <c r="G121" s="22" t="str">
        <f>IF(ISNA(VLOOKUP($C121,'Mt. Sima Canada Cup SS'!$A$17:$I$37,9,FALSE))=TRUE,"0",VLOOKUP($C121,'Mt. Sima Canada Cup SS'!$A$17:$I$37,9,FALSE))</f>
        <v>0</v>
      </c>
      <c r="H121" s="22" t="str">
        <f>IF(ISNA(VLOOKUP($C121,'Waterville Rev Tour NorAm Day 2'!$A$17:$I$37,9,FALSE))=TRUE,"0",VLOOKUP($C121,'Waterville Rev Tour NorAm Day 2'!$A$17:$I$37,9,FALSE))</f>
        <v>0</v>
      </c>
      <c r="I121" s="22" t="str">
        <f>IF(ISNA(VLOOKUP($C121,'MSLM TT DAY 1'!$A$17:$I$37,9,FALSE))=TRUE,"0",VLOOKUP($C121,'MSLM TT DAY 1'!$A$17:$I$37,9,FALSE))</f>
        <v>0</v>
      </c>
      <c r="J121" s="22" t="str">
        <f>IF(ISNA(VLOOKUP($C121,'MSLM TT DAY 2'!$A$17:$I$37,9,FALSE))=TRUE,"0",VLOOKUP($C121,'MSLM TT DAY 2'!$A$17:$I$37,9,FALSE))</f>
        <v>0</v>
      </c>
      <c r="K121" s="22" t="str">
        <f>IF(ISNA(VLOOKUP($C121,'Craigleith Groms'!$A$17:$I$37,9,FALSE))=TRUE,"0",VLOOKUP($C121,'Craigleith Groms'!$A$17:$I$37,9,FALSE))</f>
        <v>0</v>
      </c>
      <c r="L121" s="22" t="str">
        <f>IF(ISNA(VLOOKUP($C121,'Silverstar Canada Cup'!$A$17:$I$37,9,FALSE))=TRUE,"0",VLOOKUP($C121,'Silverstar Canada Cup'!$A$17:$I$37,9,FALSE))</f>
        <v>0</v>
      </c>
      <c r="M121" s="22" t="str">
        <f>IF(ISNA(VLOOKUP($C121,'Beaver Valley TT'!$A$17:$I$37,9,FALSE))=TRUE,"0",VLOOKUP($C121,'Beaver Valley TT'!$A$17:$I$37,9,FALSE))</f>
        <v>0</v>
      </c>
      <c r="N121" s="22" t="str">
        <f>IF(ISNA(VLOOKUP($C121,'Calgary Nor AM SS'!$A$17:$I$37,9,FALSE))=TRUE,"0",VLOOKUP($C121,'Calgary Nor AM SS'!$A$17:$I$37,9,FALSE))</f>
        <v>0</v>
      </c>
      <c r="O121" s="22" t="str">
        <f>IF(ISNA(VLOOKUP($C121,'Fortune Fz'!$A$17:$I$37,9,FALSE))=TRUE,"0",VLOOKUP($C121,'Fortune Fz'!$A$17:$I$37,9,FALSE))</f>
        <v>0</v>
      </c>
      <c r="P121" s="22" t="str">
        <f>IF(ISNA(VLOOKUP($C121,'GEORGIAN PEAKS Groms'!$A$17:$I$37,9,FALSE))=TRUE,"0",VLOOKUP($C121,'GEORGIAN PEAKS Groms'!$A$17:$I$37,9,FALSE))</f>
        <v>0</v>
      </c>
      <c r="Q121" s="22" t="str">
        <f>IF(ISNA(VLOOKUP($C121,'Aspen Open SS'!$A$17:$I$37,9,FALSE))=TRUE,"0",VLOOKUP($C121,'Aspen Open SS'!$A$17:$I$37,9,FALSE))</f>
        <v>0</v>
      </c>
      <c r="R121" s="22" t="str">
        <f>IF(ISNA(VLOOKUP($C121,'Aspen Open BA'!$A$17:$I$37,9,FALSE))=TRUE,"0",VLOOKUP($C121,'Aspen Open BA'!$A$17:$I$37,9,FALSE))</f>
        <v>0</v>
      </c>
    </row>
    <row r="122" spans="1:18" ht="11">
      <c r="A122" s="81" t="s">
        <v>222</v>
      </c>
      <c r="B122" s="81"/>
      <c r="C122" s="86" t="s">
        <v>214</v>
      </c>
      <c r="D122" s="85">
        <f>IF(ISNA(VLOOKUP($C122,'RPA Caclulations'!$C$6:$K$199,3,FALSE))=TRUE,"0",VLOOKUP($C122,'RPA Caclulations'!$C$6:$K$199,3,FALSE))</f>
        <v>75</v>
      </c>
      <c r="E122" s="22" t="str">
        <f>IF(ISNA(VLOOKUP($C122,'Mt. Sima Canada Cup SS'!$A$17:$I$37,9,FALSE))=TRUE,"0",VLOOKUP($C122,'Mt. Sima Canada Cup SS'!$A$17:$I$37,9,FALSE))</f>
        <v>0</v>
      </c>
      <c r="F122" s="22" t="str">
        <f>IF(ISNA(VLOOKUP($C122,'Mt. Sima Canada Cup BA'!$A$17:$I$37,9,FALSE))=TRUE,"0",VLOOKUP($C122,'Mt. Sima Canada Cup BA'!$A$17:$I$37,9,FALSE))</f>
        <v>0</v>
      </c>
      <c r="G122" s="22" t="str">
        <f>IF(ISNA(VLOOKUP($C122,'Mt. Sima Canada Cup SS'!$A$17:$I$37,9,FALSE))=TRUE,"0",VLOOKUP($C122,'Mt. Sima Canada Cup SS'!$A$17:$I$37,9,FALSE))</f>
        <v>0</v>
      </c>
      <c r="H122" s="22" t="str">
        <f>IF(ISNA(VLOOKUP($C122,'Waterville Rev Tour NorAm Day 2'!$A$17:$I$37,9,FALSE))=TRUE,"0",VLOOKUP($C122,'Waterville Rev Tour NorAm Day 2'!$A$17:$I$37,9,FALSE))</f>
        <v>0</v>
      </c>
      <c r="I122" s="22" t="str">
        <f>IF(ISNA(VLOOKUP($C122,'MSLM TT DAY 1'!$A$17:$I$37,9,FALSE))=TRUE,"0",VLOOKUP($C122,'MSLM TT DAY 1'!$A$17:$I$37,9,FALSE))</f>
        <v>0</v>
      </c>
      <c r="J122" s="22" t="str">
        <f>IF(ISNA(VLOOKUP($C122,'MSLM TT DAY 2'!$A$17:$I$37,9,FALSE))=TRUE,"0",VLOOKUP($C122,'MSLM TT DAY 2'!$A$17:$I$37,9,FALSE))</f>
        <v>0</v>
      </c>
      <c r="K122" s="22" t="str">
        <f>IF(ISNA(VLOOKUP($C122,'Craigleith Groms'!$A$17:$I$37,9,FALSE))=TRUE,"0",VLOOKUP($C122,'Craigleith Groms'!$A$17:$I$37,9,FALSE))</f>
        <v>0</v>
      </c>
      <c r="L122" s="22" t="str">
        <f>IF(ISNA(VLOOKUP($C122,'Silverstar Canada Cup'!$A$17:$I$37,9,FALSE))=TRUE,"0",VLOOKUP($C122,'Silverstar Canada Cup'!$A$17:$I$37,9,FALSE))</f>
        <v>0</v>
      </c>
      <c r="M122" s="22" t="str">
        <f>IF(ISNA(VLOOKUP($C122,'Beaver Valley TT'!$A$17:$I$37,9,FALSE))=TRUE,"0",VLOOKUP($C122,'Beaver Valley TT'!$A$17:$I$37,9,FALSE))</f>
        <v>0</v>
      </c>
      <c r="N122" s="22" t="str">
        <f>IF(ISNA(VLOOKUP($C122,'Calgary Nor AM SS'!$A$17:$I$37,9,FALSE))=TRUE,"0",VLOOKUP($C122,'Calgary Nor AM SS'!$A$17:$I$37,9,FALSE))</f>
        <v>0</v>
      </c>
      <c r="O122" s="22">
        <f>IF(ISNA(VLOOKUP($C122,'Fortune Fz'!$A$17:$I$37,9,FALSE))=TRUE,"0",VLOOKUP($C122,'Fortune Fz'!$A$17:$I$37,9,FALSE))</f>
        <v>1</v>
      </c>
      <c r="P122" s="22" t="str">
        <f>IF(ISNA(VLOOKUP($C122,'GEORGIAN PEAKS Groms'!$A$17:$I$37,9,FALSE))=TRUE,"0",VLOOKUP($C122,'GEORGIAN PEAKS Groms'!$A$17:$I$37,9,FALSE))</f>
        <v>0</v>
      </c>
      <c r="Q122" s="22" t="str">
        <f>IF(ISNA(VLOOKUP($C122,'Aspen Open SS'!$A$17:$I$37,9,FALSE))=TRUE,"0",VLOOKUP($C122,'Aspen Open SS'!$A$17:$I$37,9,FALSE))</f>
        <v>0</v>
      </c>
      <c r="R122" s="22" t="str">
        <f>IF(ISNA(VLOOKUP($C122,'Aspen Open BA'!$A$17:$I$37,9,FALSE))=TRUE,"0",VLOOKUP($C122,'Aspen Open BA'!$A$17:$I$37,9,FALSE))</f>
        <v>0</v>
      </c>
    </row>
    <row r="123" spans="1:18" ht="11">
      <c r="A123" s="81" t="s">
        <v>222</v>
      </c>
      <c r="B123" s="81"/>
      <c r="C123" s="86" t="s">
        <v>215</v>
      </c>
      <c r="D123" s="85">
        <f>IF(ISNA(VLOOKUP($C123,'RPA Caclulations'!$C$6:$K$199,3,FALSE))=TRUE,"0",VLOOKUP($C123,'RPA Caclulations'!$C$6:$K$199,3,FALSE))</f>
        <v>75</v>
      </c>
      <c r="E123" s="22" t="str">
        <f>IF(ISNA(VLOOKUP($C123,'Mt. Sima Canada Cup SS'!$A$17:$I$37,9,FALSE))=TRUE,"0",VLOOKUP($C123,'Mt. Sima Canada Cup SS'!$A$17:$I$37,9,FALSE))</f>
        <v>0</v>
      </c>
      <c r="F123" s="22" t="str">
        <f>IF(ISNA(VLOOKUP($C123,'Mt. Sima Canada Cup BA'!$A$17:$I$37,9,FALSE))=TRUE,"0",VLOOKUP($C123,'Mt. Sima Canada Cup BA'!$A$17:$I$37,9,FALSE))</f>
        <v>0</v>
      </c>
      <c r="G123" s="22" t="str">
        <f>IF(ISNA(VLOOKUP($C123,'Mt. Sima Canada Cup SS'!$A$17:$I$37,9,FALSE))=TRUE,"0",VLOOKUP($C123,'Mt. Sima Canada Cup SS'!$A$17:$I$37,9,FALSE))</f>
        <v>0</v>
      </c>
      <c r="H123" s="22" t="str">
        <f>IF(ISNA(VLOOKUP($C123,'Waterville Rev Tour NorAm Day 2'!$A$17:$I$37,9,FALSE))=TRUE,"0",VLOOKUP($C123,'Waterville Rev Tour NorAm Day 2'!$A$17:$I$37,9,FALSE))</f>
        <v>0</v>
      </c>
      <c r="I123" s="22" t="str">
        <f>IF(ISNA(VLOOKUP($C123,'MSLM TT DAY 1'!$A$17:$I$37,9,FALSE))=TRUE,"0",VLOOKUP($C123,'MSLM TT DAY 1'!$A$17:$I$37,9,FALSE))</f>
        <v>0</v>
      </c>
      <c r="J123" s="22" t="str">
        <f>IF(ISNA(VLOOKUP($C123,'MSLM TT DAY 2'!$A$17:$I$37,9,FALSE))=TRUE,"0",VLOOKUP($C123,'MSLM TT DAY 2'!$A$17:$I$37,9,FALSE))</f>
        <v>0</v>
      </c>
      <c r="K123" s="22" t="str">
        <f>IF(ISNA(VLOOKUP($C123,'Craigleith Groms'!$A$17:$I$37,9,FALSE))=TRUE,"0",VLOOKUP($C123,'Craigleith Groms'!$A$17:$I$37,9,FALSE))</f>
        <v>0</v>
      </c>
      <c r="L123" s="22" t="str">
        <f>IF(ISNA(VLOOKUP($C123,'Silverstar Canada Cup'!$A$17:$I$37,9,FALSE))=TRUE,"0",VLOOKUP($C123,'Silverstar Canada Cup'!$A$17:$I$37,9,FALSE))</f>
        <v>0</v>
      </c>
      <c r="M123" s="22" t="str">
        <f>IF(ISNA(VLOOKUP($C123,'Beaver Valley TT'!$A$17:$I$37,9,FALSE))=TRUE,"0",VLOOKUP($C123,'Beaver Valley TT'!$A$17:$I$37,9,FALSE))</f>
        <v>0</v>
      </c>
      <c r="N123" s="22" t="str">
        <f>IF(ISNA(VLOOKUP($C123,'Calgary Nor AM SS'!$A$17:$I$37,9,FALSE))=TRUE,"0",VLOOKUP($C123,'Calgary Nor AM SS'!$A$17:$I$37,9,FALSE))</f>
        <v>0</v>
      </c>
      <c r="O123" s="22">
        <f>IF(ISNA(VLOOKUP($C123,'Fortune Fz'!$A$17:$I$37,9,FALSE))=TRUE,"0",VLOOKUP($C123,'Fortune Fz'!$A$17:$I$37,9,FALSE))</f>
        <v>1</v>
      </c>
      <c r="P123" s="22" t="str">
        <f>IF(ISNA(VLOOKUP($C123,'GEORGIAN PEAKS Groms'!$A$17:$I$37,9,FALSE))=TRUE,"0",VLOOKUP($C123,'GEORGIAN PEAKS Groms'!$A$17:$I$37,9,FALSE))</f>
        <v>0</v>
      </c>
      <c r="Q123" s="22" t="str">
        <f>IF(ISNA(VLOOKUP($C123,'Aspen Open SS'!$A$17:$I$37,9,FALSE))=TRUE,"0",VLOOKUP($C123,'Aspen Open SS'!$A$17:$I$37,9,FALSE))</f>
        <v>0</v>
      </c>
      <c r="R123" s="22" t="str">
        <f>IF(ISNA(VLOOKUP($C123,'Aspen Open BA'!$A$17:$I$37,9,FALSE))=TRUE,"0",VLOOKUP($C123,'Aspen Open BA'!$A$17:$I$37,9,FALSE))</f>
        <v>0</v>
      </c>
    </row>
    <row r="124" spans="1:18" ht="11">
      <c r="A124" s="81" t="s">
        <v>222</v>
      </c>
      <c r="B124" s="81"/>
      <c r="C124" s="86" t="s">
        <v>216</v>
      </c>
      <c r="D124" s="85">
        <f>IF(ISNA(VLOOKUP($C124,'RPA Caclulations'!$C$6:$K$199,3,FALSE))=TRUE,"0",VLOOKUP($C124,'RPA Caclulations'!$C$6:$K$199,3,FALSE))</f>
        <v>75</v>
      </c>
      <c r="E124" s="22" t="str">
        <f>IF(ISNA(VLOOKUP($C124,'Mt. Sima Canada Cup SS'!$A$17:$I$37,9,FALSE))=TRUE,"0",VLOOKUP($C124,'Mt. Sima Canada Cup SS'!$A$17:$I$37,9,FALSE))</f>
        <v>0</v>
      </c>
      <c r="F124" s="22" t="str">
        <f>IF(ISNA(VLOOKUP($C124,'Mt. Sima Canada Cup BA'!$A$17:$I$37,9,FALSE))=TRUE,"0",VLOOKUP($C124,'Mt. Sima Canada Cup BA'!$A$17:$I$37,9,FALSE))</f>
        <v>0</v>
      </c>
      <c r="G124" s="22" t="str">
        <f>IF(ISNA(VLOOKUP($C124,'Mt. Sima Canada Cup SS'!$A$17:$I$37,9,FALSE))=TRUE,"0",VLOOKUP($C124,'Mt. Sima Canada Cup SS'!$A$17:$I$37,9,FALSE))</f>
        <v>0</v>
      </c>
      <c r="H124" s="22" t="str">
        <f>IF(ISNA(VLOOKUP($C124,'Waterville Rev Tour NorAm Day 2'!$A$17:$I$37,9,FALSE))=TRUE,"0",VLOOKUP($C124,'Waterville Rev Tour NorAm Day 2'!$A$17:$I$37,9,FALSE))</f>
        <v>0</v>
      </c>
      <c r="I124" s="22" t="str">
        <f>IF(ISNA(VLOOKUP($C124,'MSLM TT DAY 1'!$A$17:$I$37,9,FALSE))=TRUE,"0",VLOOKUP($C124,'MSLM TT DAY 1'!$A$17:$I$37,9,FALSE))</f>
        <v>0</v>
      </c>
      <c r="J124" s="22" t="str">
        <f>IF(ISNA(VLOOKUP($C124,'MSLM TT DAY 2'!$A$17:$I$37,9,FALSE))=TRUE,"0",VLOOKUP($C124,'MSLM TT DAY 2'!$A$17:$I$37,9,FALSE))</f>
        <v>0</v>
      </c>
      <c r="K124" s="22" t="str">
        <f>IF(ISNA(VLOOKUP($C124,'Craigleith Groms'!$A$17:$I$37,9,FALSE))=TRUE,"0",VLOOKUP($C124,'Craigleith Groms'!$A$17:$I$37,9,FALSE))</f>
        <v>0</v>
      </c>
      <c r="L124" s="22" t="str">
        <f>IF(ISNA(VLOOKUP($C124,'Silverstar Canada Cup'!$A$17:$I$37,9,FALSE))=TRUE,"0",VLOOKUP($C124,'Silverstar Canada Cup'!$A$17:$I$37,9,FALSE))</f>
        <v>0</v>
      </c>
      <c r="M124" s="22" t="str">
        <f>IF(ISNA(VLOOKUP($C124,'Beaver Valley TT'!$A$17:$I$37,9,FALSE))=TRUE,"0",VLOOKUP($C124,'Beaver Valley TT'!$A$17:$I$37,9,FALSE))</f>
        <v>0</v>
      </c>
      <c r="N124" s="22" t="str">
        <f>IF(ISNA(VLOOKUP($C124,'Calgary Nor AM SS'!$A$17:$I$37,9,FALSE))=TRUE,"0",VLOOKUP($C124,'Calgary Nor AM SS'!$A$17:$I$37,9,FALSE))</f>
        <v>0</v>
      </c>
      <c r="O124" s="22" t="str">
        <f>IF(ISNA(VLOOKUP($C124,'Fortune Fz'!$A$17:$I$37,9,FALSE))=TRUE,"0",VLOOKUP($C124,'Fortune Fz'!$A$17:$I$37,9,FALSE))</f>
        <v>0</v>
      </c>
      <c r="P124" s="22" t="str">
        <f>IF(ISNA(VLOOKUP($C124,'GEORGIAN PEAKS Groms'!$A$17:$I$37,9,FALSE))=TRUE,"0",VLOOKUP($C124,'GEORGIAN PEAKS Groms'!$A$17:$I$37,9,FALSE))</f>
        <v>0</v>
      </c>
      <c r="Q124" s="22" t="str">
        <f>IF(ISNA(VLOOKUP($C124,'Aspen Open SS'!$A$17:$I$37,9,FALSE))=TRUE,"0",VLOOKUP($C124,'Aspen Open SS'!$A$17:$I$37,9,FALSE))</f>
        <v>0</v>
      </c>
      <c r="R124" s="22" t="str">
        <f>IF(ISNA(VLOOKUP($C124,'Aspen Open BA'!$A$17:$I$37,9,FALSE))=TRUE,"0",VLOOKUP($C124,'Aspen Open BA'!$A$17:$I$37,9,FALSE))</f>
        <v>0</v>
      </c>
    </row>
    <row r="125" spans="1:18" ht="11">
      <c r="A125" s="81" t="s">
        <v>222</v>
      </c>
      <c r="B125" s="81"/>
      <c r="C125" s="86" t="s">
        <v>217</v>
      </c>
      <c r="D125" s="85">
        <f>IF(ISNA(VLOOKUP($C125,'RPA Caclulations'!$C$6:$K$199,3,FALSE))=TRUE,"0",VLOOKUP($C125,'RPA Caclulations'!$C$6:$K$199,3,FALSE))</f>
        <v>75</v>
      </c>
      <c r="E125" s="22" t="str">
        <f>IF(ISNA(VLOOKUP($C125,'Mt. Sima Canada Cup SS'!$A$17:$I$37,9,FALSE))=TRUE,"0",VLOOKUP($C125,'Mt. Sima Canada Cup SS'!$A$17:$I$37,9,FALSE))</f>
        <v>0</v>
      </c>
      <c r="F125" s="22" t="str">
        <f>IF(ISNA(VLOOKUP($C125,'Mt. Sima Canada Cup BA'!$A$17:$I$37,9,FALSE))=TRUE,"0",VLOOKUP($C125,'Mt. Sima Canada Cup BA'!$A$17:$I$37,9,FALSE))</f>
        <v>0</v>
      </c>
      <c r="G125" s="22" t="str">
        <f>IF(ISNA(VLOOKUP($C125,'Mt. Sima Canada Cup SS'!$A$17:$I$37,9,FALSE))=TRUE,"0",VLOOKUP($C125,'Mt. Sima Canada Cup SS'!$A$17:$I$37,9,FALSE))</f>
        <v>0</v>
      </c>
      <c r="H125" s="22" t="str">
        <f>IF(ISNA(VLOOKUP($C125,'Waterville Rev Tour NorAm Day 2'!$A$17:$I$37,9,FALSE))=TRUE,"0",VLOOKUP($C125,'Waterville Rev Tour NorAm Day 2'!$A$17:$I$37,9,FALSE))</f>
        <v>0</v>
      </c>
      <c r="I125" s="22" t="str">
        <f>IF(ISNA(VLOOKUP($C125,'MSLM TT DAY 1'!$A$17:$I$37,9,FALSE))=TRUE,"0",VLOOKUP($C125,'MSLM TT DAY 1'!$A$17:$I$37,9,FALSE))</f>
        <v>0</v>
      </c>
      <c r="J125" s="22" t="str">
        <f>IF(ISNA(VLOOKUP($C125,'MSLM TT DAY 2'!$A$17:$I$37,9,FALSE))=TRUE,"0",VLOOKUP($C125,'MSLM TT DAY 2'!$A$17:$I$37,9,FALSE))</f>
        <v>0</v>
      </c>
      <c r="K125" s="22" t="str">
        <f>IF(ISNA(VLOOKUP($C125,'Craigleith Groms'!$A$17:$I$37,9,FALSE))=TRUE,"0",VLOOKUP($C125,'Craigleith Groms'!$A$17:$I$37,9,FALSE))</f>
        <v>0</v>
      </c>
      <c r="L125" s="22" t="str">
        <f>IF(ISNA(VLOOKUP($C125,'Silverstar Canada Cup'!$A$17:$I$37,9,FALSE))=TRUE,"0",VLOOKUP($C125,'Silverstar Canada Cup'!$A$17:$I$37,9,FALSE))</f>
        <v>0</v>
      </c>
      <c r="M125" s="22" t="str">
        <f>IF(ISNA(VLOOKUP($C125,'Beaver Valley TT'!$A$17:$I$37,9,FALSE))=TRUE,"0",VLOOKUP($C125,'Beaver Valley TT'!$A$17:$I$37,9,FALSE))</f>
        <v>0</v>
      </c>
      <c r="N125" s="22" t="str">
        <f>IF(ISNA(VLOOKUP($C125,'Calgary Nor AM SS'!$A$17:$I$37,9,FALSE))=TRUE,"0",VLOOKUP($C125,'Calgary Nor AM SS'!$A$17:$I$37,9,FALSE))</f>
        <v>0</v>
      </c>
      <c r="O125" s="22" t="str">
        <f>IF(ISNA(VLOOKUP($C125,'Fortune Fz'!$A$17:$I$37,9,FALSE))=TRUE,"0",VLOOKUP($C125,'Fortune Fz'!$A$17:$I$37,9,FALSE))</f>
        <v>0</v>
      </c>
      <c r="P125" s="22" t="str">
        <f>IF(ISNA(VLOOKUP($C125,'GEORGIAN PEAKS Groms'!$A$17:$I$37,9,FALSE))=TRUE,"0",VLOOKUP($C125,'GEORGIAN PEAKS Groms'!$A$17:$I$37,9,FALSE))</f>
        <v>0</v>
      </c>
      <c r="Q125" s="22" t="str">
        <f>IF(ISNA(VLOOKUP($C125,'Aspen Open SS'!$A$17:$I$37,9,FALSE))=TRUE,"0",VLOOKUP($C125,'Aspen Open SS'!$A$17:$I$37,9,FALSE))</f>
        <v>0</v>
      </c>
      <c r="R125" s="22" t="str">
        <f>IF(ISNA(VLOOKUP($C125,'Aspen Open BA'!$A$17:$I$37,9,FALSE))=TRUE,"0",VLOOKUP($C125,'Aspen Open BA'!$A$17:$I$37,9,FALSE))</f>
        <v>0</v>
      </c>
    </row>
    <row r="126" spans="1:18" ht="11">
      <c r="A126" s="81" t="s">
        <v>222</v>
      </c>
      <c r="B126" s="81"/>
      <c r="C126" s="86" t="s">
        <v>218</v>
      </c>
      <c r="D126" s="85">
        <f>IF(ISNA(VLOOKUP($C126,'RPA Caclulations'!$C$6:$K$199,3,FALSE))=TRUE,"0",VLOOKUP($C126,'RPA Caclulations'!$C$6:$K$199,3,FALSE))</f>
        <v>75</v>
      </c>
      <c r="E126" s="22" t="str">
        <f>IF(ISNA(VLOOKUP($C126,'Mt. Sima Canada Cup SS'!$A$17:$I$37,9,FALSE))=TRUE,"0",VLOOKUP($C126,'Mt. Sima Canada Cup SS'!$A$17:$I$37,9,FALSE))</f>
        <v>0</v>
      </c>
      <c r="F126" s="22" t="str">
        <f>IF(ISNA(VLOOKUP($C126,'Mt. Sima Canada Cup BA'!$A$17:$I$37,9,FALSE))=TRUE,"0",VLOOKUP($C126,'Mt. Sima Canada Cup BA'!$A$17:$I$37,9,FALSE))</f>
        <v>0</v>
      </c>
      <c r="G126" s="22" t="str">
        <f>IF(ISNA(VLOOKUP($C126,'Mt. Sima Canada Cup SS'!$A$17:$I$37,9,FALSE))=TRUE,"0",VLOOKUP($C126,'Mt. Sima Canada Cup SS'!$A$17:$I$37,9,FALSE))</f>
        <v>0</v>
      </c>
      <c r="H126" s="22" t="str">
        <f>IF(ISNA(VLOOKUP($C126,'Waterville Rev Tour NorAm Day 2'!$A$17:$I$37,9,FALSE))=TRUE,"0",VLOOKUP($C126,'Waterville Rev Tour NorAm Day 2'!$A$17:$I$37,9,FALSE))</f>
        <v>0</v>
      </c>
      <c r="I126" s="22" t="str">
        <f>IF(ISNA(VLOOKUP($C126,'MSLM TT DAY 1'!$A$17:$I$37,9,FALSE))=TRUE,"0",VLOOKUP($C126,'MSLM TT DAY 1'!$A$17:$I$37,9,FALSE))</f>
        <v>0</v>
      </c>
      <c r="J126" s="22" t="str">
        <f>IF(ISNA(VLOOKUP($C126,'MSLM TT DAY 2'!$A$17:$I$37,9,FALSE))=TRUE,"0",VLOOKUP($C126,'MSLM TT DAY 2'!$A$17:$I$37,9,FALSE))</f>
        <v>0</v>
      </c>
      <c r="K126" s="22" t="str">
        <f>IF(ISNA(VLOOKUP($C126,'Craigleith Groms'!$A$17:$I$37,9,FALSE))=TRUE,"0",VLOOKUP($C126,'Craigleith Groms'!$A$17:$I$37,9,FALSE))</f>
        <v>0</v>
      </c>
      <c r="L126" s="22" t="str">
        <f>IF(ISNA(VLOOKUP($C126,'Silverstar Canada Cup'!$A$17:$I$37,9,FALSE))=TRUE,"0",VLOOKUP($C126,'Silverstar Canada Cup'!$A$17:$I$37,9,FALSE))</f>
        <v>0</v>
      </c>
      <c r="M126" s="22" t="str">
        <f>IF(ISNA(VLOOKUP($C126,'Beaver Valley TT'!$A$17:$I$37,9,FALSE))=TRUE,"0",VLOOKUP($C126,'Beaver Valley TT'!$A$17:$I$37,9,FALSE))</f>
        <v>0</v>
      </c>
      <c r="N126" s="22" t="str">
        <f>IF(ISNA(VLOOKUP($C126,'Calgary Nor AM SS'!$A$17:$I$37,9,FALSE))=TRUE,"0",VLOOKUP($C126,'Calgary Nor AM SS'!$A$17:$I$37,9,FALSE))</f>
        <v>0</v>
      </c>
      <c r="O126" s="22">
        <f>IF(ISNA(VLOOKUP($C126,'Fortune Fz'!$A$17:$I$37,9,FALSE))=TRUE,"0",VLOOKUP($C126,'Fortune Fz'!$A$17:$I$37,9,FALSE))</f>
        <v>1</v>
      </c>
      <c r="P126" s="22" t="str">
        <f>IF(ISNA(VLOOKUP($C126,'GEORGIAN PEAKS Groms'!$A$17:$I$37,9,FALSE))=TRUE,"0",VLOOKUP($C126,'GEORGIAN PEAKS Groms'!$A$17:$I$37,9,FALSE))</f>
        <v>0</v>
      </c>
      <c r="Q126" s="22" t="str">
        <f>IF(ISNA(VLOOKUP($C126,'Aspen Open SS'!$A$17:$I$37,9,FALSE))=TRUE,"0",VLOOKUP($C126,'Aspen Open SS'!$A$17:$I$37,9,FALSE))</f>
        <v>0</v>
      </c>
      <c r="R126" s="22" t="str">
        <f>IF(ISNA(VLOOKUP($C126,'Aspen Open BA'!$A$17:$I$37,9,FALSE))=TRUE,"0",VLOOKUP($C126,'Aspen Open BA'!$A$17:$I$37,9,FALSE))</f>
        <v>0</v>
      </c>
    </row>
    <row r="127" spans="1:18" ht="11">
      <c r="A127" s="81" t="s">
        <v>222</v>
      </c>
      <c r="B127" s="81"/>
      <c r="C127" s="86" t="s">
        <v>219</v>
      </c>
      <c r="D127" s="85">
        <f>IF(ISNA(VLOOKUP($C127,'RPA Caclulations'!$C$6:$K$199,3,FALSE))=TRUE,"0",VLOOKUP($C127,'RPA Caclulations'!$C$6:$K$199,3,FALSE))</f>
        <v>75</v>
      </c>
      <c r="E127" s="22" t="str">
        <f>IF(ISNA(VLOOKUP($C127,'Mt. Sima Canada Cup SS'!$A$17:$I$37,9,FALSE))=TRUE,"0",VLOOKUP($C127,'Mt. Sima Canada Cup SS'!$A$17:$I$37,9,FALSE))</f>
        <v>0</v>
      </c>
      <c r="F127" s="22" t="str">
        <f>IF(ISNA(VLOOKUP($C127,'Mt. Sima Canada Cup BA'!$A$17:$I$37,9,FALSE))=TRUE,"0",VLOOKUP($C127,'Mt. Sima Canada Cup BA'!$A$17:$I$37,9,FALSE))</f>
        <v>0</v>
      </c>
      <c r="G127" s="22" t="str">
        <f>IF(ISNA(VLOOKUP($C127,'Mt. Sima Canada Cup SS'!$A$17:$I$37,9,FALSE))=TRUE,"0",VLOOKUP($C127,'Mt. Sima Canada Cup SS'!$A$17:$I$37,9,FALSE))</f>
        <v>0</v>
      </c>
      <c r="H127" s="22" t="str">
        <f>IF(ISNA(VLOOKUP($C127,'Waterville Rev Tour NorAm Day 2'!$A$17:$I$37,9,FALSE))=TRUE,"0",VLOOKUP($C127,'Waterville Rev Tour NorAm Day 2'!$A$17:$I$37,9,FALSE))</f>
        <v>0</v>
      </c>
      <c r="I127" s="22" t="str">
        <f>IF(ISNA(VLOOKUP($C127,'MSLM TT DAY 1'!$A$17:$I$37,9,FALSE))=TRUE,"0",VLOOKUP($C127,'MSLM TT DAY 1'!$A$17:$I$37,9,FALSE))</f>
        <v>0</v>
      </c>
      <c r="J127" s="22" t="str">
        <f>IF(ISNA(VLOOKUP($C127,'MSLM TT DAY 2'!$A$17:$I$37,9,FALSE))=TRUE,"0",VLOOKUP($C127,'MSLM TT DAY 2'!$A$17:$I$37,9,FALSE))</f>
        <v>0</v>
      </c>
      <c r="K127" s="22" t="str">
        <f>IF(ISNA(VLOOKUP($C127,'Craigleith Groms'!$A$17:$I$37,9,FALSE))=TRUE,"0",VLOOKUP($C127,'Craigleith Groms'!$A$17:$I$37,9,FALSE))</f>
        <v>0</v>
      </c>
      <c r="L127" s="22" t="str">
        <f>IF(ISNA(VLOOKUP($C127,'Silverstar Canada Cup'!$A$17:$I$37,9,FALSE))=TRUE,"0",VLOOKUP($C127,'Silverstar Canada Cup'!$A$17:$I$37,9,FALSE))</f>
        <v>0</v>
      </c>
      <c r="M127" s="22" t="str">
        <f>IF(ISNA(VLOOKUP($C127,'Beaver Valley TT'!$A$17:$I$37,9,FALSE))=TRUE,"0",VLOOKUP($C127,'Beaver Valley TT'!$A$17:$I$37,9,FALSE))</f>
        <v>0</v>
      </c>
      <c r="N127" s="22" t="str">
        <f>IF(ISNA(VLOOKUP($C127,'Calgary Nor AM SS'!$A$17:$I$37,9,FALSE))=TRUE,"0",VLOOKUP($C127,'Calgary Nor AM SS'!$A$17:$I$37,9,FALSE))</f>
        <v>0</v>
      </c>
      <c r="O127" s="22">
        <f>IF(ISNA(VLOOKUP($C127,'Fortune Fz'!$A$17:$I$37,9,FALSE))=TRUE,"0",VLOOKUP($C127,'Fortune Fz'!$A$17:$I$37,9,FALSE))</f>
        <v>1</v>
      </c>
      <c r="P127" s="22" t="str">
        <f>IF(ISNA(VLOOKUP($C127,'GEORGIAN PEAKS Groms'!$A$17:$I$37,9,FALSE))=TRUE,"0",VLOOKUP($C127,'GEORGIAN PEAKS Groms'!$A$17:$I$37,9,FALSE))</f>
        <v>0</v>
      </c>
      <c r="Q127" s="22" t="str">
        <f>IF(ISNA(VLOOKUP($C127,'Aspen Open SS'!$A$17:$I$37,9,FALSE))=TRUE,"0",VLOOKUP($C127,'Aspen Open SS'!$A$17:$I$37,9,FALSE))</f>
        <v>0</v>
      </c>
      <c r="R127" s="22" t="str">
        <f>IF(ISNA(VLOOKUP($C127,'Aspen Open BA'!$A$17:$I$37,9,FALSE))=TRUE,"0",VLOOKUP($C127,'Aspen Open BA'!$A$17:$I$37,9,FALSE))</f>
        <v>0</v>
      </c>
    </row>
    <row r="128" spans="1:18" ht="11">
      <c r="A128" s="81" t="s">
        <v>222</v>
      </c>
      <c r="B128" s="81"/>
      <c r="C128" s="86" t="s">
        <v>220</v>
      </c>
      <c r="D128" s="85">
        <f>IF(ISNA(VLOOKUP($C128,'RPA Caclulations'!$C$6:$K$199,3,FALSE))=TRUE,"0",VLOOKUP($C128,'RPA Caclulations'!$C$6:$K$199,3,FALSE))</f>
        <v>75</v>
      </c>
      <c r="E128" s="22" t="str">
        <f>IF(ISNA(VLOOKUP($C128,'Mt. Sima Canada Cup SS'!$A$17:$I$37,9,FALSE))=TRUE,"0",VLOOKUP($C128,'Mt. Sima Canada Cup SS'!$A$17:$I$37,9,FALSE))</f>
        <v>0</v>
      </c>
      <c r="F128" s="22" t="str">
        <f>IF(ISNA(VLOOKUP($C128,'Mt. Sima Canada Cup BA'!$A$17:$I$37,9,FALSE))=TRUE,"0",VLOOKUP($C128,'Mt. Sima Canada Cup BA'!$A$17:$I$37,9,FALSE))</f>
        <v>0</v>
      </c>
      <c r="G128" s="22" t="str">
        <f>IF(ISNA(VLOOKUP($C128,'Mt. Sima Canada Cup SS'!$A$17:$I$37,9,FALSE))=TRUE,"0",VLOOKUP($C128,'Mt. Sima Canada Cup SS'!$A$17:$I$37,9,FALSE))</f>
        <v>0</v>
      </c>
      <c r="H128" s="22" t="str">
        <f>IF(ISNA(VLOOKUP($C128,'Waterville Rev Tour NorAm Day 2'!$A$17:$I$37,9,FALSE))=TRUE,"0",VLOOKUP($C128,'Waterville Rev Tour NorAm Day 2'!$A$17:$I$37,9,FALSE))</f>
        <v>0</v>
      </c>
      <c r="I128" s="22" t="str">
        <f>IF(ISNA(VLOOKUP($C128,'MSLM TT DAY 1'!$A$17:$I$37,9,FALSE))=TRUE,"0",VLOOKUP($C128,'MSLM TT DAY 1'!$A$17:$I$37,9,FALSE))</f>
        <v>0</v>
      </c>
      <c r="J128" s="22" t="str">
        <f>IF(ISNA(VLOOKUP($C128,'MSLM TT DAY 2'!$A$17:$I$37,9,FALSE))=TRUE,"0",VLOOKUP($C128,'MSLM TT DAY 2'!$A$17:$I$37,9,FALSE))</f>
        <v>0</v>
      </c>
      <c r="K128" s="22" t="str">
        <f>IF(ISNA(VLOOKUP($C128,'Craigleith Groms'!$A$17:$I$37,9,FALSE))=TRUE,"0",VLOOKUP($C128,'Craigleith Groms'!$A$17:$I$37,9,FALSE))</f>
        <v>0</v>
      </c>
      <c r="L128" s="22" t="str">
        <f>IF(ISNA(VLOOKUP($C128,'Silverstar Canada Cup'!$A$17:$I$37,9,FALSE))=TRUE,"0",VLOOKUP($C128,'Silverstar Canada Cup'!$A$17:$I$37,9,FALSE))</f>
        <v>0</v>
      </c>
      <c r="M128" s="22" t="str">
        <f>IF(ISNA(VLOOKUP($C128,'Beaver Valley TT'!$A$17:$I$37,9,FALSE))=TRUE,"0",VLOOKUP($C128,'Beaver Valley TT'!$A$17:$I$37,9,FALSE))</f>
        <v>0</v>
      </c>
      <c r="N128" s="22" t="str">
        <f>IF(ISNA(VLOOKUP($C128,'Calgary Nor AM SS'!$A$17:$I$37,9,FALSE))=TRUE,"0",VLOOKUP($C128,'Calgary Nor AM SS'!$A$17:$I$37,9,FALSE))</f>
        <v>0</v>
      </c>
      <c r="O128" s="22">
        <f>IF(ISNA(VLOOKUP($C128,'Fortune Fz'!$A$17:$I$37,9,FALSE))=TRUE,"0",VLOOKUP($C128,'Fortune Fz'!$A$17:$I$37,9,FALSE))</f>
        <v>1</v>
      </c>
      <c r="P128" s="22" t="str">
        <f>IF(ISNA(VLOOKUP($C128,'GEORGIAN PEAKS Groms'!$A$17:$I$37,9,FALSE))=TRUE,"0",VLOOKUP($C128,'GEORGIAN PEAKS Groms'!$A$17:$I$37,9,FALSE))</f>
        <v>0</v>
      </c>
      <c r="Q128" s="22" t="str">
        <f>IF(ISNA(VLOOKUP($C128,'Aspen Open SS'!$A$17:$I$37,9,FALSE))=TRUE,"0",VLOOKUP($C128,'Aspen Open SS'!$A$17:$I$37,9,FALSE))</f>
        <v>0</v>
      </c>
      <c r="R128" s="22" t="str">
        <f>IF(ISNA(VLOOKUP($C128,'Aspen Open BA'!$A$17:$I$37,9,FALSE))=TRUE,"0",VLOOKUP($C128,'Aspen Open BA'!$A$17:$I$37,9,FALSE))</f>
        <v>0</v>
      </c>
    </row>
    <row r="129" spans="1:18" ht="11">
      <c r="A129" s="81" t="s">
        <v>222</v>
      </c>
      <c r="B129" s="81"/>
      <c r="C129" s="86" t="s">
        <v>221</v>
      </c>
      <c r="D129" s="85">
        <f>IF(ISNA(VLOOKUP($C129,'RPA Caclulations'!$C$6:$K$199,3,FALSE))=TRUE,"0",VLOOKUP($C129,'RPA Caclulations'!$C$6:$K$199,3,FALSE))</f>
        <v>75</v>
      </c>
      <c r="E129" s="22" t="str">
        <f>IF(ISNA(VLOOKUP($C129,'Mt. Sima Canada Cup SS'!$A$17:$I$37,9,FALSE))=TRUE,"0",VLOOKUP($C129,'Mt. Sima Canada Cup SS'!$A$17:$I$37,9,FALSE))</f>
        <v>0</v>
      </c>
      <c r="F129" s="22" t="str">
        <f>IF(ISNA(VLOOKUP($C129,'Mt. Sima Canada Cup BA'!$A$17:$I$37,9,FALSE))=TRUE,"0",VLOOKUP($C129,'Mt. Sima Canada Cup BA'!$A$17:$I$37,9,FALSE))</f>
        <v>0</v>
      </c>
      <c r="G129" s="22" t="str">
        <f>IF(ISNA(VLOOKUP($C129,'Mt. Sima Canada Cup SS'!$A$17:$I$37,9,FALSE))=TRUE,"0",VLOOKUP($C129,'Mt. Sima Canada Cup SS'!$A$17:$I$37,9,FALSE))</f>
        <v>0</v>
      </c>
      <c r="H129" s="22" t="str">
        <f>IF(ISNA(VLOOKUP($C129,'Waterville Rev Tour NorAm Day 2'!$A$17:$I$37,9,FALSE))=TRUE,"0",VLOOKUP($C129,'Waterville Rev Tour NorAm Day 2'!$A$17:$I$37,9,FALSE))</f>
        <v>0</v>
      </c>
      <c r="I129" s="22" t="str">
        <f>IF(ISNA(VLOOKUP($C129,'MSLM TT DAY 1'!$A$17:$I$37,9,FALSE))=TRUE,"0",VLOOKUP($C129,'MSLM TT DAY 1'!$A$17:$I$37,9,FALSE))</f>
        <v>0</v>
      </c>
      <c r="J129" s="22" t="str">
        <f>IF(ISNA(VLOOKUP($C129,'MSLM TT DAY 2'!$A$17:$I$37,9,FALSE))=TRUE,"0",VLOOKUP($C129,'MSLM TT DAY 2'!$A$17:$I$37,9,FALSE))</f>
        <v>0</v>
      </c>
      <c r="K129" s="22" t="str">
        <f>IF(ISNA(VLOOKUP($C129,'Craigleith Groms'!$A$17:$I$37,9,FALSE))=TRUE,"0",VLOOKUP($C129,'Craigleith Groms'!$A$17:$I$37,9,FALSE))</f>
        <v>0</v>
      </c>
      <c r="L129" s="22" t="str">
        <f>IF(ISNA(VLOOKUP($C129,'Silverstar Canada Cup'!$A$17:$I$37,9,FALSE))=TRUE,"0",VLOOKUP($C129,'Silverstar Canada Cup'!$A$17:$I$37,9,FALSE))</f>
        <v>0</v>
      </c>
      <c r="M129" s="22" t="str">
        <f>IF(ISNA(VLOOKUP($C129,'Beaver Valley TT'!$A$17:$I$37,9,FALSE))=TRUE,"0",VLOOKUP($C129,'Beaver Valley TT'!$A$17:$I$37,9,FALSE))</f>
        <v>0</v>
      </c>
      <c r="N129" s="22" t="str">
        <f>IF(ISNA(VLOOKUP($C129,'Calgary Nor AM SS'!$A$17:$I$37,9,FALSE))=TRUE,"0",VLOOKUP($C129,'Calgary Nor AM SS'!$A$17:$I$37,9,FALSE))</f>
        <v>0</v>
      </c>
      <c r="O129" s="22">
        <f>IF(ISNA(VLOOKUP($C129,'Fortune Fz'!$A$17:$I$37,9,FALSE))=TRUE,"0",VLOOKUP($C129,'Fortune Fz'!$A$17:$I$37,9,FALSE))</f>
        <v>1</v>
      </c>
      <c r="P129" s="22" t="str">
        <f>IF(ISNA(VLOOKUP($C129,'GEORGIAN PEAKS Groms'!$A$17:$I$37,9,FALSE))=TRUE,"0",VLOOKUP($C129,'GEORGIAN PEAKS Groms'!$A$17:$I$37,9,FALSE))</f>
        <v>0</v>
      </c>
      <c r="Q129" s="22" t="str">
        <f>IF(ISNA(VLOOKUP($C129,'Aspen Open SS'!$A$17:$I$37,9,FALSE))=TRUE,"0",VLOOKUP($C129,'Aspen Open SS'!$A$17:$I$37,9,FALSE))</f>
        <v>0</v>
      </c>
      <c r="R129" s="22" t="str">
        <f>IF(ISNA(VLOOKUP($C129,'Aspen Open BA'!$A$17:$I$37,9,FALSE))=TRUE,"0",VLOOKUP($C129,'Aspen Open BA'!$A$17:$I$37,9,FALSE))</f>
        <v>0</v>
      </c>
    </row>
    <row r="130" spans="1:18" ht="11">
      <c r="A130" s="81" t="s">
        <v>138</v>
      </c>
      <c r="B130" s="81"/>
      <c r="C130" s="70" t="s">
        <v>226</v>
      </c>
      <c r="D130" s="85">
        <f>IF(ISNA(VLOOKUP($C130,'RPA Caclulations'!$C$6:$K$199,3,FALSE))=TRUE,"0",VLOOKUP($C130,'RPA Caclulations'!$C$6:$K$199,3,FALSE))</f>
        <v>75</v>
      </c>
      <c r="E130" s="22" t="str">
        <f>IF(ISNA(VLOOKUP($C130,'Mt. Sima Canada Cup SS'!$A$17:$I$37,9,FALSE))=TRUE,"0",VLOOKUP($C130,'Mt. Sima Canada Cup SS'!$A$17:$I$37,9,FALSE))</f>
        <v>0</v>
      </c>
      <c r="F130" s="22" t="str">
        <f>IF(ISNA(VLOOKUP($C130,'Mt. Sima Canada Cup BA'!$A$17:$I$37,9,FALSE))=TRUE,"0",VLOOKUP($C130,'Mt. Sima Canada Cup BA'!$A$17:$I$37,9,FALSE))</f>
        <v>0</v>
      </c>
      <c r="G130" s="22" t="str">
        <f>IF(ISNA(VLOOKUP($C130,'Mt. Sima Canada Cup SS'!$A$17:$I$37,9,FALSE))=TRUE,"0",VLOOKUP($C130,'Mt. Sima Canada Cup SS'!$A$17:$I$37,9,FALSE))</f>
        <v>0</v>
      </c>
      <c r="H130" s="22" t="str">
        <f>IF(ISNA(VLOOKUP($C130,'Waterville Rev Tour NorAm Day 2'!$A$17:$I$37,9,FALSE))=TRUE,"0",VLOOKUP($C130,'Waterville Rev Tour NorAm Day 2'!$A$17:$I$37,9,FALSE))</f>
        <v>0</v>
      </c>
      <c r="I130" s="22" t="str">
        <f>IF(ISNA(VLOOKUP($C130,'MSLM TT DAY 1'!$A$17:$I$37,9,FALSE))=TRUE,"0",VLOOKUP($C130,'MSLM TT DAY 1'!$A$17:$I$37,9,FALSE))</f>
        <v>0</v>
      </c>
      <c r="J130" s="22" t="str">
        <f>IF(ISNA(VLOOKUP($C130,'MSLM TT DAY 2'!$A$17:$I$37,9,FALSE))=TRUE,"0",VLOOKUP($C130,'MSLM TT DAY 2'!$A$17:$I$37,9,FALSE))</f>
        <v>0</v>
      </c>
      <c r="K130" s="22" t="str">
        <f>IF(ISNA(VLOOKUP($C130,'Craigleith Groms'!$A$17:$I$37,9,FALSE))=TRUE,"0",VLOOKUP($C130,'Craigleith Groms'!$A$17:$I$37,9,FALSE))</f>
        <v>0</v>
      </c>
      <c r="L130" s="22" t="str">
        <f>IF(ISNA(VLOOKUP($C130,'Silverstar Canada Cup'!$A$17:$I$37,9,FALSE))=TRUE,"0",VLOOKUP($C130,'Silverstar Canada Cup'!$A$17:$I$37,9,FALSE))</f>
        <v>0</v>
      </c>
      <c r="M130" s="22" t="str">
        <f>IF(ISNA(VLOOKUP($C130,'Beaver Valley TT'!$A$17:$I$37,9,FALSE))=TRUE,"0",VLOOKUP($C130,'Beaver Valley TT'!$A$17:$I$37,9,FALSE))</f>
        <v>0</v>
      </c>
      <c r="N130" s="22" t="str">
        <f>IF(ISNA(VLOOKUP($C130,'Calgary Nor AM SS'!$A$17:$I$37,9,FALSE))=TRUE,"0",VLOOKUP($C130,'Calgary Nor AM SS'!$A$17:$I$37,9,FALSE))</f>
        <v>0</v>
      </c>
      <c r="O130" s="22" t="str">
        <f>IF(ISNA(VLOOKUP($C130,'Fortune Fz'!$A$17:$I$37,9,FALSE))=TRUE,"0",VLOOKUP($C130,'Fortune Fz'!$A$17:$I$37,9,FALSE))</f>
        <v>0</v>
      </c>
      <c r="P130" s="22" t="str">
        <f>IF(ISNA(VLOOKUP($C130,'GEORGIAN PEAKS Groms'!$A$17:$I$37,9,FALSE))=TRUE,"0",VLOOKUP($C130,'GEORGIAN PEAKS Groms'!$A$17:$I$37,9,FALSE))</f>
        <v>N/A</v>
      </c>
      <c r="Q130" s="22" t="str">
        <f>IF(ISNA(VLOOKUP($C130,'Aspen Open SS'!$A$17:$I$37,9,FALSE))=TRUE,"0",VLOOKUP($C130,'Aspen Open SS'!$A$17:$I$37,9,FALSE))</f>
        <v>0</v>
      </c>
      <c r="R130" s="22" t="str">
        <f>IF(ISNA(VLOOKUP($C130,'Aspen Open BA'!$A$17:$I$37,9,FALSE))=TRUE,"0",VLOOKUP($C130,'Aspen Open BA'!$A$17:$I$37,9,FALSE))</f>
        <v>0</v>
      </c>
    </row>
    <row r="131" spans="1:18" ht="11">
      <c r="A131" s="81" t="s">
        <v>138</v>
      </c>
      <c r="B131" s="81"/>
      <c r="C131" s="70" t="s">
        <v>227</v>
      </c>
      <c r="D131" s="85">
        <f>IF(ISNA(VLOOKUP($C131,'RPA Caclulations'!$C$6:$K$199,3,FALSE))=TRUE,"0",VLOOKUP($C131,'RPA Caclulations'!$C$6:$K$199,3,FALSE))</f>
        <v>75</v>
      </c>
      <c r="E131" s="22" t="str">
        <f>IF(ISNA(VLOOKUP($C131,'Mt. Sima Canada Cup SS'!$A$17:$I$37,9,FALSE))=TRUE,"0",VLOOKUP($C131,'Mt. Sima Canada Cup SS'!$A$17:$I$37,9,FALSE))</f>
        <v>0</v>
      </c>
      <c r="F131" s="22" t="str">
        <f>IF(ISNA(VLOOKUP($C131,'Mt. Sima Canada Cup BA'!$A$17:$I$37,9,FALSE))=TRUE,"0",VLOOKUP($C131,'Mt. Sima Canada Cup BA'!$A$17:$I$37,9,FALSE))</f>
        <v>0</v>
      </c>
      <c r="G131" s="22" t="str">
        <f>IF(ISNA(VLOOKUP($C131,'Mt. Sima Canada Cup SS'!$A$17:$I$37,9,FALSE))=TRUE,"0",VLOOKUP($C131,'Mt. Sima Canada Cup SS'!$A$17:$I$37,9,FALSE))</f>
        <v>0</v>
      </c>
      <c r="H131" s="22" t="str">
        <f>IF(ISNA(VLOOKUP($C131,'Waterville Rev Tour NorAm Day 2'!$A$17:$I$37,9,FALSE))=TRUE,"0",VLOOKUP($C131,'Waterville Rev Tour NorAm Day 2'!$A$17:$I$37,9,FALSE))</f>
        <v>0</v>
      </c>
      <c r="I131" s="22" t="str">
        <f>IF(ISNA(VLOOKUP($C131,'MSLM TT DAY 1'!$A$17:$I$37,9,FALSE))=TRUE,"0",VLOOKUP($C131,'MSLM TT DAY 1'!$A$17:$I$37,9,FALSE))</f>
        <v>0</v>
      </c>
      <c r="J131" s="22" t="str">
        <f>IF(ISNA(VLOOKUP($C131,'MSLM TT DAY 2'!$A$17:$I$37,9,FALSE))=TRUE,"0",VLOOKUP($C131,'MSLM TT DAY 2'!$A$17:$I$37,9,FALSE))</f>
        <v>0</v>
      </c>
      <c r="K131" s="22" t="str">
        <f>IF(ISNA(VLOOKUP($C131,'Craigleith Groms'!$A$17:$I$37,9,FALSE))=TRUE,"0",VLOOKUP($C131,'Craigleith Groms'!$A$17:$I$37,9,FALSE))</f>
        <v>0</v>
      </c>
      <c r="L131" s="22" t="str">
        <f>IF(ISNA(VLOOKUP($C131,'Silverstar Canada Cup'!$A$17:$I$37,9,FALSE))=TRUE,"0",VLOOKUP($C131,'Silverstar Canada Cup'!$A$17:$I$37,9,FALSE))</f>
        <v>0</v>
      </c>
      <c r="M131" s="22" t="str">
        <f>IF(ISNA(VLOOKUP($C131,'Beaver Valley TT'!$A$17:$I$37,9,FALSE))=TRUE,"0",VLOOKUP($C131,'Beaver Valley TT'!$A$17:$I$37,9,FALSE))</f>
        <v>0</v>
      </c>
      <c r="N131" s="22" t="str">
        <f>IF(ISNA(VLOOKUP($C131,'Calgary Nor AM SS'!$A$17:$I$37,9,FALSE))=TRUE,"0",VLOOKUP($C131,'Calgary Nor AM SS'!$A$17:$I$37,9,FALSE))</f>
        <v>0</v>
      </c>
      <c r="O131" s="22" t="str">
        <f>IF(ISNA(VLOOKUP($C131,'Fortune Fz'!$A$17:$I$37,9,FALSE))=TRUE,"0",VLOOKUP($C131,'Fortune Fz'!$A$17:$I$37,9,FALSE))</f>
        <v>0</v>
      </c>
      <c r="P131" s="22" t="str">
        <f>IF(ISNA(VLOOKUP($C131,'GEORGIAN PEAKS Groms'!$A$17:$I$37,9,FALSE))=TRUE,"0",VLOOKUP($C131,'GEORGIAN PEAKS Groms'!$A$17:$I$37,9,FALSE))</f>
        <v>N/A</v>
      </c>
      <c r="Q131" s="22" t="str">
        <f>IF(ISNA(VLOOKUP($C131,'Aspen Open SS'!$A$17:$I$37,9,FALSE))=TRUE,"0",VLOOKUP($C131,'Aspen Open SS'!$A$17:$I$37,9,FALSE))</f>
        <v>0</v>
      </c>
      <c r="R131" s="22" t="str">
        <f>IF(ISNA(VLOOKUP($C131,'Aspen Open BA'!$A$17:$I$37,9,FALSE))=TRUE,"0",VLOOKUP($C131,'Aspen Open BA'!$A$17:$I$37,9,FALSE))</f>
        <v>0</v>
      </c>
    </row>
  </sheetData>
  <sortState ref="A8:R131">
    <sortCondition ref="D8:D131"/>
  </sortState>
  <conditionalFormatting sqref="C12:C14">
    <cfRule type="duplicateValues" dxfId="694" priority="38"/>
  </conditionalFormatting>
  <conditionalFormatting sqref="C12:C14">
    <cfRule type="duplicateValues" dxfId="693" priority="39"/>
  </conditionalFormatting>
  <conditionalFormatting sqref="C9:C11">
    <cfRule type="duplicateValues" dxfId="692" priority="36"/>
  </conditionalFormatting>
  <conditionalFormatting sqref="C9:C11">
    <cfRule type="duplicateValues" dxfId="691" priority="37"/>
  </conditionalFormatting>
  <conditionalFormatting sqref="C17">
    <cfRule type="duplicateValues" dxfId="690" priority="34"/>
  </conditionalFormatting>
  <conditionalFormatting sqref="C17">
    <cfRule type="duplicateValues" dxfId="689" priority="35"/>
  </conditionalFormatting>
  <conditionalFormatting sqref="C18">
    <cfRule type="duplicateValues" dxfId="688" priority="32"/>
  </conditionalFormatting>
  <conditionalFormatting sqref="C18">
    <cfRule type="duplicateValues" dxfId="687" priority="33"/>
  </conditionalFormatting>
  <conditionalFormatting sqref="C61">
    <cfRule type="duplicateValues" dxfId="686" priority="31"/>
  </conditionalFormatting>
  <conditionalFormatting sqref="C40">
    <cfRule type="duplicateValues" dxfId="685" priority="30"/>
  </conditionalFormatting>
  <conditionalFormatting sqref="C129 C19:C39 C41:C60 C62:C80">
    <cfRule type="duplicateValues" dxfId="684" priority="40"/>
  </conditionalFormatting>
  <conditionalFormatting sqref="C116">
    <cfRule type="duplicateValues" dxfId="683" priority="23"/>
  </conditionalFormatting>
  <conditionalFormatting sqref="C98:C105 C117 C96 C111:C113 C107:C109">
    <cfRule type="duplicateValues" dxfId="682" priority="28"/>
  </conditionalFormatting>
  <conditionalFormatting sqref="C98:C105">
    <cfRule type="duplicateValues" dxfId="681" priority="29"/>
  </conditionalFormatting>
  <conditionalFormatting sqref="C97">
    <cfRule type="duplicateValues" dxfId="680" priority="26"/>
  </conditionalFormatting>
  <conditionalFormatting sqref="C97">
    <cfRule type="duplicateValues" dxfId="679" priority="27"/>
  </conditionalFormatting>
  <conditionalFormatting sqref="C114">
    <cfRule type="duplicateValues" dxfId="678" priority="24"/>
  </conditionalFormatting>
  <conditionalFormatting sqref="C114">
    <cfRule type="duplicateValues" dxfId="677" priority="25"/>
  </conditionalFormatting>
  <conditionalFormatting sqref="C115">
    <cfRule type="duplicateValues" dxfId="676" priority="21"/>
  </conditionalFormatting>
  <conditionalFormatting sqref="C115">
    <cfRule type="duplicateValues" dxfId="675" priority="22"/>
  </conditionalFormatting>
  <conditionalFormatting sqref="C92:C94">
    <cfRule type="duplicateValues" dxfId="674" priority="19"/>
  </conditionalFormatting>
  <conditionalFormatting sqref="C92:C94">
    <cfRule type="duplicateValues" dxfId="673" priority="20"/>
  </conditionalFormatting>
  <conditionalFormatting sqref="C91">
    <cfRule type="duplicateValues" dxfId="672" priority="17"/>
  </conditionalFormatting>
  <conditionalFormatting sqref="C91">
    <cfRule type="duplicateValues" dxfId="671" priority="18"/>
  </conditionalFormatting>
  <conditionalFormatting sqref="C83">
    <cfRule type="duplicateValues" dxfId="670" priority="15"/>
  </conditionalFormatting>
  <conditionalFormatting sqref="C83">
    <cfRule type="duplicateValues" dxfId="669" priority="16"/>
  </conditionalFormatting>
  <conditionalFormatting sqref="C85">
    <cfRule type="duplicateValues" dxfId="668" priority="13"/>
  </conditionalFormatting>
  <conditionalFormatting sqref="C85">
    <cfRule type="duplicateValues" dxfId="667" priority="14"/>
  </conditionalFormatting>
  <conditionalFormatting sqref="C86">
    <cfRule type="duplicateValues" dxfId="666" priority="11"/>
  </conditionalFormatting>
  <conditionalFormatting sqref="C86">
    <cfRule type="duplicateValues" dxfId="665" priority="12"/>
  </conditionalFormatting>
  <conditionalFormatting sqref="C87">
    <cfRule type="duplicateValues" dxfId="664" priority="9"/>
  </conditionalFormatting>
  <conditionalFormatting sqref="C87">
    <cfRule type="duplicateValues" dxfId="663" priority="10"/>
  </conditionalFormatting>
  <conditionalFormatting sqref="C89">
    <cfRule type="duplicateValues" dxfId="662" priority="7"/>
  </conditionalFormatting>
  <conditionalFormatting sqref="C89">
    <cfRule type="duplicateValues" dxfId="661" priority="8"/>
  </conditionalFormatting>
  <conditionalFormatting sqref="C82">
    <cfRule type="duplicateValues" dxfId="660" priority="5"/>
  </conditionalFormatting>
  <conditionalFormatting sqref="C82">
    <cfRule type="duplicateValues" dxfId="659" priority="6"/>
  </conditionalFormatting>
  <conditionalFormatting sqref="C106">
    <cfRule type="duplicateValues" dxfId="658" priority="3"/>
  </conditionalFormatting>
  <conditionalFormatting sqref="C106">
    <cfRule type="duplicateValues" dxfId="657" priority="4"/>
  </conditionalFormatting>
  <conditionalFormatting sqref="C110">
    <cfRule type="duplicateValues" dxfId="656" priority="1"/>
  </conditionalFormatting>
  <conditionalFormatting sqref="C110">
    <cfRule type="duplicateValues" dxfId="655" priority="2"/>
  </conditionalFormatting>
  <conditionalFormatting sqref="C130:C131">
    <cfRule type="duplicateValues" dxfId="654" priority="4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activeCell="C28" sqref="C2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 ht="15" customHeight="1">
      <c r="A1" s="140"/>
      <c r="B1" s="83"/>
      <c r="C1" s="83"/>
      <c r="D1" s="83"/>
      <c r="E1" s="83"/>
      <c r="F1" s="83"/>
      <c r="G1" s="83"/>
      <c r="H1" s="83"/>
      <c r="I1" s="44"/>
    </row>
    <row r="2" spans="1:9" ht="15" customHeight="1">
      <c r="A2" s="140"/>
      <c r="B2" s="142" t="s">
        <v>41</v>
      </c>
      <c r="C2" s="142"/>
      <c r="D2" s="142"/>
      <c r="E2" s="142"/>
      <c r="F2" s="142"/>
      <c r="G2" s="83"/>
      <c r="H2" s="83"/>
      <c r="I2" s="44"/>
    </row>
    <row r="3" spans="1:9" ht="15" customHeight="1">
      <c r="A3" s="140"/>
      <c r="B3" s="83"/>
      <c r="C3" s="83"/>
      <c r="D3" s="83"/>
      <c r="E3" s="83"/>
      <c r="F3" s="83"/>
      <c r="G3" s="83"/>
      <c r="H3" s="83"/>
      <c r="I3" s="44"/>
    </row>
    <row r="4" spans="1:9" ht="15" customHeight="1">
      <c r="A4" s="140"/>
      <c r="B4" s="142" t="s">
        <v>34</v>
      </c>
      <c r="C4" s="142"/>
      <c r="D4" s="142"/>
      <c r="E4" s="142"/>
      <c r="F4" s="142"/>
      <c r="G4" s="83"/>
      <c r="H4" s="83"/>
      <c r="I4" s="44"/>
    </row>
    <row r="5" spans="1:9" ht="15" customHeight="1">
      <c r="A5" s="140"/>
      <c r="B5" s="83"/>
      <c r="C5" s="83"/>
      <c r="D5" s="83"/>
      <c r="E5" s="83"/>
      <c r="F5" s="83"/>
      <c r="G5" s="83"/>
      <c r="H5" s="83"/>
      <c r="I5" s="44"/>
    </row>
    <row r="6" spans="1:9" ht="15" customHeight="1">
      <c r="A6" s="140"/>
      <c r="B6" s="141"/>
      <c r="C6" s="141"/>
      <c r="D6" s="83"/>
      <c r="E6" s="83"/>
      <c r="F6" s="83"/>
      <c r="G6" s="83"/>
      <c r="H6" s="83"/>
      <c r="I6" s="44"/>
    </row>
    <row r="7" spans="1:9" ht="15" customHeight="1">
      <c r="A7" s="140"/>
      <c r="B7" s="83"/>
      <c r="C7" s="83"/>
      <c r="D7" s="83"/>
      <c r="E7" s="83"/>
      <c r="F7" s="83"/>
      <c r="G7" s="83"/>
      <c r="H7" s="83"/>
      <c r="I7" s="44"/>
    </row>
    <row r="8" spans="1:9" ht="15" customHeight="1">
      <c r="A8" s="45" t="s">
        <v>11</v>
      </c>
      <c r="B8" s="46" t="s">
        <v>50</v>
      </c>
      <c r="C8" s="46"/>
      <c r="D8" s="46"/>
      <c r="E8" s="46"/>
      <c r="F8" s="82"/>
      <c r="G8" s="82"/>
      <c r="H8" s="82"/>
      <c r="I8" s="44"/>
    </row>
    <row r="9" spans="1:9" ht="15" customHeight="1">
      <c r="A9" s="45" t="s">
        <v>0</v>
      </c>
      <c r="B9" s="46" t="s">
        <v>44</v>
      </c>
      <c r="C9" s="46"/>
      <c r="D9" s="46"/>
      <c r="E9" s="46"/>
      <c r="F9" s="82"/>
      <c r="G9" s="82"/>
      <c r="H9" s="82"/>
      <c r="I9" s="44"/>
    </row>
    <row r="10" spans="1:9" ht="15" customHeight="1">
      <c r="A10" s="45" t="s">
        <v>13</v>
      </c>
      <c r="B10" s="143">
        <v>41973</v>
      </c>
      <c r="C10" s="143"/>
      <c r="D10" s="47"/>
      <c r="E10" s="47"/>
      <c r="F10" s="48"/>
      <c r="G10" s="48"/>
      <c r="H10" s="48"/>
      <c r="I10" s="44"/>
    </row>
    <row r="11" spans="1:9" ht="15" customHeight="1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 ht="15" customHeight="1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 ht="15" customHeight="1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ht="15" customHeight="1">
      <c r="A15" s="82" t="s">
        <v>14</v>
      </c>
      <c r="B15" s="59">
        <v>87.4</v>
      </c>
      <c r="C15" s="60"/>
      <c r="D15" s="61">
        <v>1</v>
      </c>
      <c r="E15" s="60"/>
      <c r="F15" s="61">
        <v>85</v>
      </c>
      <c r="G15" s="60"/>
      <c r="H15" s="57" t="s">
        <v>19</v>
      </c>
      <c r="I15" s="58" t="s">
        <v>26</v>
      </c>
    </row>
    <row r="16" spans="1:9" ht="15" customHeight="1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51</v>
      </c>
    </row>
    <row r="17" spans="1:9" ht="15" customHeight="1">
      <c r="A17" s="87" t="s">
        <v>53</v>
      </c>
      <c r="B17" s="78">
        <v>79.2</v>
      </c>
      <c r="C17" s="80">
        <f>B17/B$15*1000*B$14</f>
        <v>634.32494279176194</v>
      </c>
      <c r="D17" s="79">
        <v>0</v>
      </c>
      <c r="E17" s="80">
        <f>D17/D$15*1000*D$14</f>
        <v>0</v>
      </c>
      <c r="F17" s="79">
        <v>81.400000000000006</v>
      </c>
      <c r="G17" s="80">
        <f>F17/F$15*1000*F$14</f>
        <v>766.11764705882365</v>
      </c>
      <c r="H17" s="67">
        <f>LARGE((C17,E17,G17),1)</f>
        <v>766.11764705882365</v>
      </c>
      <c r="I17" s="66">
        <v>2</v>
      </c>
    </row>
    <row r="18" spans="1:9" ht="15" customHeight="1">
      <c r="A18" s="86" t="s">
        <v>54</v>
      </c>
      <c r="B18" s="78">
        <v>78</v>
      </c>
      <c r="C18" s="80">
        <f>B18/B$15*1000*B$14</f>
        <v>624.71395881006856</v>
      </c>
      <c r="D18" s="79">
        <v>0</v>
      </c>
      <c r="E18" s="80">
        <f>D18/D$15*1000*D$14</f>
        <v>0</v>
      </c>
      <c r="F18" s="79">
        <v>75.8</v>
      </c>
      <c r="G18" s="80">
        <f>F18/F$15*1000*F$14</f>
        <v>713.41176470588243</v>
      </c>
      <c r="H18" s="67">
        <f>LARGE((C18,E18,G18),1)</f>
        <v>713.41176470588243</v>
      </c>
      <c r="I18" s="66">
        <v>5</v>
      </c>
    </row>
    <row r="19" spans="1:9" ht="15" customHeight="1">
      <c r="A19" s="86" t="s">
        <v>57</v>
      </c>
      <c r="B19" s="78">
        <v>63.8</v>
      </c>
      <c r="C19" s="80">
        <f>B19/B$15*1000*B$14</f>
        <v>510.98398169336372</v>
      </c>
      <c r="D19" s="79">
        <v>0</v>
      </c>
      <c r="E19" s="80">
        <f t="shared" ref="C19:G57" si="0">D19/D$15*1000*D$14</f>
        <v>0</v>
      </c>
      <c r="F19" s="79">
        <v>71</v>
      </c>
      <c r="G19" s="80">
        <f t="shared" si="0"/>
        <v>668.23529411764719</v>
      </c>
      <c r="H19" s="67">
        <f>LARGE((C19,E19,G19),1)</f>
        <v>668.23529411764719</v>
      </c>
      <c r="I19" s="66">
        <v>7</v>
      </c>
    </row>
    <row r="20" spans="1:9" ht="15" customHeight="1">
      <c r="A20" s="86" t="s">
        <v>58</v>
      </c>
      <c r="B20" s="78">
        <v>60.2</v>
      </c>
      <c r="C20" s="80">
        <f>B20/B$15*1000*B$14</f>
        <v>482.15102974828375</v>
      </c>
      <c r="D20" s="79">
        <v>0</v>
      </c>
      <c r="E20" s="80">
        <f t="shared" si="0"/>
        <v>0</v>
      </c>
      <c r="F20" s="79">
        <v>62.4</v>
      </c>
      <c r="G20" s="80">
        <f t="shared" si="0"/>
        <v>587.2941176470589</v>
      </c>
      <c r="H20" s="67">
        <f>LARGE((C20,E20,G20),1)</f>
        <v>587.2941176470589</v>
      </c>
      <c r="I20" s="66">
        <v>8</v>
      </c>
    </row>
    <row r="21" spans="1:9" ht="15" customHeight="1">
      <c r="A21" s="86" t="s">
        <v>56</v>
      </c>
      <c r="B21" s="78">
        <v>67.2</v>
      </c>
      <c r="C21" s="80">
        <f t="shared" si="0"/>
        <v>538.21510297482826</v>
      </c>
      <c r="D21" s="79">
        <v>0</v>
      </c>
      <c r="E21" s="80">
        <f t="shared" si="0"/>
        <v>0</v>
      </c>
      <c r="F21" s="79">
        <v>53.8</v>
      </c>
      <c r="G21" s="80">
        <f t="shared" si="0"/>
        <v>506.35294117647055</v>
      </c>
      <c r="H21" s="67">
        <f>LARGE((C21,E21,G21),1)</f>
        <v>538.21510297482826</v>
      </c>
      <c r="I21" s="66">
        <v>11</v>
      </c>
    </row>
    <row r="22" spans="1:9" ht="15" customHeight="1">
      <c r="A22" s="69" t="s">
        <v>59</v>
      </c>
      <c r="B22" s="78">
        <v>56.4</v>
      </c>
      <c r="C22" s="80">
        <f>B22/B$15*1000*B$14</f>
        <v>451.71624713958801</v>
      </c>
      <c r="D22" s="79">
        <v>0</v>
      </c>
      <c r="E22" s="80">
        <f>D22/D$15*1000*D$14</f>
        <v>0</v>
      </c>
      <c r="F22" s="79">
        <v>53.6</v>
      </c>
      <c r="G22" s="80">
        <f>F22/F$15*1000*F$14</f>
        <v>504.47058823529414</v>
      </c>
      <c r="H22" s="67">
        <f>LARGE((C22,E22,G22),1)</f>
        <v>504.47058823529414</v>
      </c>
      <c r="I22" s="66">
        <v>12</v>
      </c>
    </row>
    <row r="23" spans="1:9" ht="15" customHeight="1">
      <c r="A23" s="77" t="s">
        <v>60</v>
      </c>
      <c r="B23" s="78">
        <v>53</v>
      </c>
      <c r="C23" s="80">
        <f t="shared" si="0"/>
        <v>424.48512585812352</v>
      </c>
      <c r="D23" s="79">
        <v>0</v>
      </c>
      <c r="E23" s="80">
        <f t="shared" si="0"/>
        <v>0</v>
      </c>
      <c r="F23" s="79">
        <v>47.4</v>
      </c>
      <c r="G23" s="80">
        <f t="shared" si="0"/>
        <v>446.11764705882354</v>
      </c>
      <c r="H23" s="67">
        <f>LARGE((C23,E23,G23),1)</f>
        <v>446.11764705882354</v>
      </c>
      <c r="I23" s="66">
        <v>15</v>
      </c>
    </row>
    <row r="24" spans="1:9" ht="15" customHeight="1">
      <c r="A24" s="86" t="s">
        <v>55</v>
      </c>
      <c r="B24" s="78">
        <v>71.400000000000006</v>
      </c>
      <c r="C24" s="80">
        <f t="shared" si="0"/>
        <v>571.85354691075509</v>
      </c>
      <c r="D24" s="79">
        <v>0</v>
      </c>
      <c r="E24" s="80">
        <f t="shared" si="0"/>
        <v>0</v>
      </c>
      <c r="F24" s="79">
        <v>26.6</v>
      </c>
      <c r="G24" s="80">
        <f t="shared" si="0"/>
        <v>250.35294117647064</v>
      </c>
      <c r="H24" s="67">
        <f>LARGE((C24,E24,G24),1)</f>
        <v>571.85354691075509</v>
      </c>
      <c r="I24" s="66">
        <v>18</v>
      </c>
    </row>
    <row r="25" spans="1:9" ht="15" customHeight="1">
      <c r="A25" s="86" t="s">
        <v>63</v>
      </c>
      <c r="B25" s="78">
        <v>57.6</v>
      </c>
      <c r="C25" s="80">
        <f t="shared" si="0"/>
        <v>461.32723112128139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461.32723112128139</v>
      </c>
      <c r="I25" s="66">
        <v>22</v>
      </c>
    </row>
    <row r="26" spans="1:9" ht="15" customHeight="1">
      <c r="A26" s="86" t="s">
        <v>62</v>
      </c>
      <c r="B26" s="78">
        <v>54.8</v>
      </c>
      <c r="C26" s="80">
        <f>B26/B$15*1000*B$14</f>
        <v>438.90160183066354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438.90160183066354</v>
      </c>
      <c r="I26" s="66">
        <v>26</v>
      </c>
    </row>
    <row r="27" spans="1:9" ht="15" customHeight="1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 ht="15" customHeight="1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 ht="15" customHeight="1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 ht="15" customHeight="1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 ht="15" customHeight="1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 ht="15" customHeight="1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 ht="15" customHeight="1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 ht="15" customHeight="1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 ht="15" customHeight="1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 ht="15" customHeight="1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 ht="15" customHeight="1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 ht="15" customHeight="1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 ht="15" customHeight="1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 ht="15" customHeight="1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 ht="15" customHeight="1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 ht="15" customHeight="1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 ht="15" customHeight="1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 ht="15" customHeight="1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 ht="15" customHeight="1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 ht="15" customHeight="1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 ht="15" customHeight="1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 ht="15" customHeight="1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 ht="15" customHeight="1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 ht="15" customHeight="1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 ht="15" customHeight="1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 ht="15" customHeight="1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 ht="15" customHeight="1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 ht="15" customHeight="1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 ht="15" customHeight="1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 ht="15" customHeight="1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 ht="15" customHeight="1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 ht="15" customHeight="1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653" priority="19"/>
  </conditionalFormatting>
  <conditionalFormatting sqref="A34:A41 A53 A32 A43:A49">
    <cfRule type="duplicateValues" dxfId="652" priority="33"/>
  </conditionalFormatting>
  <conditionalFormatting sqref="A34:A41 A53 A32 A43:A49">
    <cfRule type="duplicateValues" dxfId="651" priority="34"/>
  </conditionalFormatting>
  <conditionalFormatting sqref="A57">
    <cfRule type="duplicateValues" dxfId="650" priority="31"/>
  </conditionalFormatting>
  <conditionalFormatting sqref="A57">
    <cfRule type="duplicateValues" dxfId="649" priority="32"/>
  </conditionalFormatting>
  <conditionalFormatting sqref="A33">
    <cfRule type="duplicateValues" dxfId="648" priority="29"/>
  </conditionalFormatting>
  <conditionalFormatting sqref="A33">
    <cfRule type="duplicateValues" dxfId="647" priority="30"/>
  </conditionalFormatting>
  <conditionalFormatting sqref="A50">
    <cfRule type="duplicateValues" dxfId="646" priority="25"/>
  </conditionalFormatting>
  <conditionalFormatting sqref="A50">
    <cfRule type="duplicateValues" dxfId="645" priority="26"/>
  </conditionalFormatting>
  <conditionalFormatting sqref="A42">
    <cfRule type="duplicateValues" dxfId="644" priority="20"/>
  </conditionalFormatting>
  <conditionalFormatting sqref="A18">
    <cfRule type="duplicateValues" dxfId="643" priority="17"/>
  </conditionalFormatting>
  <conditionalFormatting sqref="A18">
    <cfRule type="duplicateValues" dxfId="642" priority="18"/>
  </conditionalFormatting>
  <conditionalFormatting sqref="A51">
    <cfRule type="duplicateValues" dxfId="641" priority="15"/>
  </conditionalFormatting>
  <conditionalFormatting sqref="A51">
    <cfRule type="duplicateValues" dxfId="640" priority="16"/>
  </conditionalFormatting>
  <conditionalFormatting sqref="A28:A30">
    <cfRule type="duplicateValues" dxfId="639" priority="13"/>
  </conditionalFormatting>
  <conditionalFormatting sqref="A28:A30">
    <cfRule type="duplicateValues" dxfId="638" priority="14"/>
  </conditionalFormatting>
  <conditionalFormatting sqref="A26:A27">
    <cfRule type="duplicateValues" dxfId="637" priority="11"/>
  </conditionalFormatting>
  <conditionalFormatting sqref="A26:A27">
    <cfRule type="duplicateValues" dxfId="636" priority="12"/>
  </conditionalFormatting>
  <conditionalFormatting sqref="A19">
    <cfRule type="duplicateValues" dxfId="635" priority="9"/>
  </conditionalFormatting>
  <conditionalFormatting sqref="A19">
    <cfRule type="duplicateValues" dxfId="634" priority="10"/>
  </conditionalFormatting>
  <conditionalFormatting sqref="A20">
    <cfRule type="duplicateValues" dxfId="633" priority="7"/>
  </conditionalFormatting>
  <conditionalFormatting sqref="A20">
    <cfRule type="duplicateValues" dxfId="632" priority="8"/>
  </conditionalFormatting>
  <conditionalFormatting sqref="A21">
    <cfRule type="duplicateValues" dxfId="631" priority="5"/>
  </conditionalFormatting>
  <conditionalFormatting sqref="A21">
    <cfRule type="duplicateValues" dxfId="630" priority="6"/>
  </conditionalFormatting>
  <conditionalFormatting sqref="A22">
    <cfRule type="duplicateValues" dxfId="629" priority="3"/>
  </conditionalFormatting>
  <conditionalFormatting sqref="A22">
    <cfRule type="duplicateValues" dxfId="628" priority="4"/>
  </conditionalFormatting>
  <conditionalFormatting sqref="A24">
    <cfRule type="duplicateValues" dxfId="627" priority="1"/>
  </conditionalFormatting>
  <conditionalFormatting sqref="A24">
    <cfRule type="duplicateValues" dxfId="626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I59" sqref="I59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40"/>
      <c r="B1" s="90"/>
      <c r="C1" s="90"/>
      <c r="D1" s="90"/>
      <c r="E1" s="90"/>
      <c r="F1" s="90"/>
      <c r="G1" s="90"/>
      <c r="H1" s="90"/>
      <c r="I1" s="44"/>
    </row>
    <row r="2" spans="1:9">
      <c r="A2" s="140"/>
      <c r="B2" s="142" t="s">
        <v>41</v>
      </c>
      <c r="C2" s="142"/>
      <c r="D2" s="142"/>
      <c r="E2" s="142"/>
      <c r="F2" s="142"/>
      <c r="G2" s="90"/>
      <c r="H2" s="90"/>
      <c r="I2" s="44"/>
    </row>
    <row r="3" spans="1:9">
      <c r="A3" s="140"/>
      <c r="B3" s="90"/>
      <c r="C3" s="90"/>
      <c r="D3" s="90"/>
      <c r="E3" s="90"/>
      <c r="F3" s="90"/>
      <c r="G3" s="90"/>
      <c r="H3" s="90"/>
      <c r="I3" s="44"/>
    </row>
    <row r="4" spans="1:9">
      <c r="A4" s="140"/>
      <c r="B4" s="142" t="s">
        <v>34</v>
      </c>
      <c r="C4" s="142"/>
      <c r="D4" s="142"/>
      <c r="E4" s="142"/>
      <c r="F4" s="142"/>
      <c r="G4" s="90"/>
      <c r="H4" s="90"/>
      <c r="I4" s="44"/>
    </row>
    <row r="5" spans="1:9">
      <c r="A5" s="140"/>
      <c r="B5" s="90"/>
      <c r="C5" s="90"/>
      <c r="D5" s="90"/>
      <c r="E5" s="90"/>
      <c r="F5" s="90"/>
      <c r="G5" s="90"/>
      <c r="H5" s="90"/>
      <c r="I5" s="44"/>
    </row>
    <row r="6" spans="1:9">
      <c r="A6" s="140"/>
      <c r="B6" s="141"/>
      <c r="C6" s="141"/>
      <c r="D6" s="90"/>
      <c r="E6" s="90"/>
      <c r="F6" s="90"/>
      <c r="G6" s="90"/>
      <c r="H6" s="90"/>
      <c r="I6" s="44"/>
    </row>
    <row r="7" spans="1:9">
      <c r="A7" s="140"/>
      <c r="B7" s="90"/>
      <c r="C7" s="90"/>
      <c r="D7" s="90"/>
      <c r="E7" s="90"/>
      <c r="F7" s="90"/>
      <c r="G7" s="90"/>
      <c r="H7" s="90"/>
      <c r="I7" s="44"/>
    </row>
    <row r="8" spans="1:9">
      <c r="A8" s="45" t="s">
        <v>11</v>
      </c>
      <c r="B8" s="46" t="s">
        <v>50</v>
      </c>
      <c r="C8" s="46"/>
      <c r="D8" s="46"/>
      <c r="E8" s="46"/>
      <c r="F8" s="89"/>
      <c r="G8" s="89"/>
      <c r="H8" s="89"/>
      <c r="I8" s="44"/>
    </row>
    <row r="9" spans="1:9">
      <c r="A9" s="45" t="s">
        <v>0</v>
      </c>
      <c r="B9" s="46" t="s">
        <v>44</v>
      </c>
      <c r="C9" s="46"/>
      <c r="D9" s="46"/>
      <c r="E9" s="46"/>
      <c r="F9" s="89"/>
      <c r="G9" s="89"/>
      <c r="H9" s="89"/>
      <c r="I9" s="44"/>
    </row>
    <row r="10" spans="1:9">
      <c r="A10" s="45" t="s">
        <v>13</v>
      </c>
      <c r="B10" s="143">
        <v>41973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49</v>
      </c>
      <c r="C11" s="47"/>
      <c r="D11" s="90"/>
      <c r="E11" s="90"/>
      <c r="F11" s="90"/>
      <c r="G11" s="90"/>
      <c r="H11" s="90"/>
      <c r="I11" s="44"/>
    </row>
    <row r="12" spans="1:9">
      <c r="A12" s="45" t="s">
        <v>16</v>
      </c>
      <c r="B12" s="89" t="s">
        <v>52</v>
      </c>
      <c r="C12" s="90"/>
      <c r="D12" s="90"/>
      <c r="E12" s="90"/>
      <c r="F12" s="90"/>
      <c r="G12" s="90"/>
      <c r="H12" s="90"/>
      <c r="I12" s="44"/>
    </row>
    <row r="13" spans="1:9">
      <c r="A13" s="8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9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9" t="s">
        <v>14</v>
      </c>
      <c r="B15" s="59">
        <v>92.6</v>
      </c>
      <c r="C15" s="60"/>
      <c r="D15" s="61">
        <v>1</v>
      </c>
      <c r="E15" s="60"/>
      <c r="F15" s="61">
        <v>94.2</v>
      </c>
      <c r="G15" s="60"/>
      <c r="H15" s="57" t="s">
        <v>19</v>
      </c>
      <c r="I15" s="58" t="s">
        <v>26</v>
      </c>
    </row>
    <row r="16" spans="1:9">
      <c r="A16" s="8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44</v>
      </c>
    </row>
    <row r="17" spans="1:9">
      <c r="A17" s="86" t="s">
        <v>54</v>
      </c>
      <c r="B17" s="78">
        <v>90.6</v>
      </c>
      <c r="C17" s="80">
        <f>B17/B$15*1000*B$14</f>
        <v>684.88120950323969</v>
      </c>
      <c r="D17" s="79">
        <v>0</v>
      </c>
      <c r="E17" s="80">
        <f>D17/D$15*1000*D$14</f>
        <v>0</v>
      </c>
      <c r="F17" s="79">
        <v>82.8</v>
      </c>
      <c r="G17" s="80">
        <f>F17/F$15*1000*F$14</f>
        <v>703.18471337579615</v>
      </c>
      <c r="H17" s="67">
        <f>LARGE((C17,E17,G17),1)</f>
        <v>703.18471337579615</v>
      </c>
      <c r="I17" s="66">
        <v>6</v>
      </c>
    </row>
    <row r="18" spans="1:9">
      <c r="A18" s="69" t="s">
        <v>59</v>
      </c>
      <c r="B18" s="78">
        <v>89.6</v>
      </c>
      <c r="C18" s="80">
        <f>B18/B$15*1000*B$14</f>
        <v>677.32181425485965</v>
      </c>
      <c r="D18" s="79">
        <v>0</v>
      </c>
      <c r="E18" s="80">
        <f>D18/D$15*1000*D$14</f>
        <v>0</v>
      </c>
      <c r="F18" s="79">
        <v>80.599999999999994</v>
      </c>
      <c r="G18" s="80">
        <f>F18/F$15*1000*F$14</f>
        <v>684.50106157112532</v>
      </c>
      <c r="H18" s="67">
        <f>LARGE((C18,E18,G18),1)</f>
        <v>684.50106157112532</v>
      </c>
      <c r="I18" s="66">
        <v>7</v>
      </c>
    </row>
    <row r="19" spans="1:9">
      <c r="A19" s="86" t="s">
        <v>62</v>
      </c>
      <c r="B19" s="78">
        <v>71.8</v>
      </c>
      <c r="C19" s="80">
        <f>B19/B$15*1000*B$14</f>
        <v>542.76457883369335</v>
      </c>
      <c r="D19" s="79">
        <v>0</v>
      </c>
      <c r="E19" s="80">
        <f t="shared" ref="C19:G57" si="0">D19/D$15*1000*D$14</f>
        <v>0</v>
      </c>
      <c r="F19" s="79">
        <v>68.599999999999994</v>
      </c>
      <c r="G19" s="80">
        <f t="shared" si="0"/>
        <v>582.59023354564749</v>
      </c>
      <c r="H19" s="67">
        <f>LARGE((C19,E19,G19),1)</f>
        <v>582.59023354564749</v>
      </c>
      <c r="I19" s="66">
        <v>11</v>
      </c>
    </row>
    <row r="20" spans="1:9">
      <c r="A20" s="87" t="s">
        <v>53</v>
      </c>
      <c r="B20" s="78">
        <v>65.599999999999994</v>
      </c>
      <c r="C20" s="80">
        <f>B20/B$15*1000*B$14</f>
        <v>495.89632829373642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495.89632829373642</v>
      </c>
      <c r="I20" s="66">
        <v>18</v>
      </c>
    </row>
    <row r="21" spans="1:9">
      <c r="A21" s="86" t="s">
        <v>57</v>
      </c>
      <c r="B21" s="78">
        <v>64.400000000000006</v>
      </c>
      <c r="C21" s="80">
        <f t="shared" si="0"/>
        <v>486.82505399568043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486.82505399568043</v>
      </c>
      <c r="I21" s="66">
        <v>20</v>
      </c>
    </row>
    <row r="22" spans="1:9">
      <c r="A22" s="86" t="s">
        <v>56</v>
      </c>
      <c r="B22" s="78">
        <v>55.8</v>
      </c>
      <c r="C22" s="80">
        <f>B22/B$15*1000*B$14</f>
        <v>421.8142548596112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421.8142548596112</v>
      </c>
      <c r="I22" s="66">
        <v>25</v>
      </c>
    </row>
    <row r="23" spans="1:9">
      <c r="A23" s="86" t="s">
        <v>55</v>
      </c>
      <c r="B23" s="78">
        <v>53</v>
      </c>
      <c r="C23" s="80">
        <f t="shared" si="0"/>
        <v>400.64794816414684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400.64794816414684</v>
      </c>
      <c r="I23" s="66">
        <v>27</v>
      </c>
    </row>
    <row r="24" spans="1:9">
      <c r="A24" s="77" t="s">
        <v>60</v>
      </c>
      <c r="B24" s="78">
        <v>50.6</v>
      </c>
      <c r="C24" s="80">
        <f t="shared" si="0"/>
        <v>382.50539956803453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382.50539956803453</v>
      </c>
      <c r="I24" s="66">
        <v>29</v>
      </c>
    </row>
    <row r="25" spans="1:9">
      <c r="A25" s="86" t="s">
        <v>58</v>
      </c>
      <c r="B25" s="78">
        <v>49.4</v>
      </c>
      <c r="C25" s="80">
        <f t="shared" si="0"/>
        <v>373.43412526997838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373.43412526997838</v>
      </c>
      <c r="I25" s="66">
        <v>30</v>
      </c>
    </row>
    <row r="26" spans="1:9">
      <c r="A26" s="86" t="s">
        <v>63</v>
      </c>
      <c r="B26" s="78">
        <v>21.2</v>
      </c>
      <c r="C26" s="80">
        <f>B26/B$15*1000*B$14</f>
        <v>160.25917926565876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160.25917926565876</v>
      </c>
      <c r="I26" s="66">
        <v>41</v>
      </c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625" priority="33"/>
  </conditionalFormatting>
  <conditionalFormatting sqref="A34:A41 A53 A32 A43:A49">
    <cfRule type="duplicateValues" dxfId="624" priority="41"/>
  </conditionalFormatting>
  <conditionalFormatting sqref="A34:A41 A53 A32 A43:A49">
    <cfRule type="duplicateValues" dxfId="623" priority="42"/>
  </conditionalFormatting>
  <conditionalFormatting sqref="A57">
    <cfRule type="duplicateValues" dxfId="622" priority="39"/>
  </conditionalFormatting>
  <conditionalFormatting sqref="A57">
    <cfRule type="duplicateValues" dxfId="621" priority="40"/>
  </conditionalFormatting>
  <conditionalFormatting sqref="A33">
    <cfRule type="duplicateValues" dxfId="620" priority="37"/>
  </conditionalFormatting>
  <conditionalFormatting sqref="A33">
    <cfRule type="duplicateValues" dxfId="619" priority="38"/>
  </conditionalFormatting>
  <conditionalFormatting sqref="A50">
    <cfRule type="duplicateValues" dxfId="618" priority="35"/>
  </conditionalFormatting>
  <conditionalFormatting sqref="A50">
    <cfRule type="duplicateValues" dxfId="617" priority="36"/>
  </conditionalFormatting>
  <conditionalFormatting sqref="A42">
    <cfRule type="duplicateValues" dxfId="616" priority="34"/>
  </conditionalFormatting>
  <conditionalFormatting sqref="A51">
    <cfRule type="duplicateValues" dxfId="615" priority="29"/>
  </conditionalFormatting>
  <conditionalFormatting sqref="A51">
    <cfRule type="duplicateValues" dxfId="614" priority="30"/>
  </conditionalFormatting>
  <conditionalFormatting sqref="A28:A30">
    <cfRule type="duplicateValues" dxfId="613" priority="27"/>
  </conditionalFormatting>
  <conditionalFormatting sqref="A28:A30">
    <cfRule type="duplicateValues" dxfId="612" priority="28"/>
  </conditionalFormatting>
  <conditionalFormatting sqref="A27">
    <cfRule type="duplicateValues" dxfId="611" priority="25"/>
  </conditionalFormatting>
  <conditionalFormatting sqref="A27">
    <cfRule type="duplicateValues" dxfId="610" priority="26"/>
  </conditionalFormatting>
  <conditionalFormatting sqref="A17">
    <cfRule type="duplicateValues" dxfId="609" priority="13"/>
  </conditionalFormatting>
  <conditionalFormatting sqref="A17">
    <cfRule type="duplicateValues" dxfId="608" priority="14"/>
  </conditionalFormatting>
  <conditionalFormatting sqref="A18">
    <cfRule type="duplicateValues" dxfId="607" priority="11"/>
  </conditionalFormatting>
  <conditionalFormatting sqref="A18">
    <cfRule type="duplicateValues" dxfId="606" priority="12"/>
  </conditionalFormatting>
  <conditionalFormatting sqref="A19">
    <cfRule type="duplicateValues" dxfId="605" priority="9"/>
  </conditionalFormatting>
  <conditionalFormatting sqref="A19">
    <cfRule type="duplicateValues" dxfId="604" priority="10"/>
  </conditionalFormatting>
  <conditionalFormatting sqref="A21">
    <cfRule type="duplicateValues" dxfId="603" priority="7"/>
  </conditionalFormatting>
  <conditionalFormatting sqref="A21">
    <cfRule type="duplicateValues" dxfId="602" priority="8"/>
  </conditionalFormatting>
  <conditionalFormatting sqref="A22">
    <cfRule type="duplicateValues" dxfId="601" priority="5"/>
  </conditionalFormatting>
  <conditionalFormatting sqref="A22">
    <cfRule type="duplicateValues" dxfId="600" priority="6"/>
  </conditionalFormatting>
  <conditionalFormatting sqref="A23">
    <cfRule type="duplicateValues" dxfId="599" priority="3"/>
  </conditionalFormatting>
  <conditionalFormatting sqref="A23">
    <cfRule type="duplicateValues" dxfId="598" priority="4"/>
  </conditionalFormatting>
  <conditionalFormatting sqref="A25">
    <cfRule type="duplicateValues" dxfId="597" priority="1"/>
  </conditionalFormatting>
  <conditionalFormatting sqref="A25">
    <cfRule type="duplicateValues" dxfId="59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34" sqref="K34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95"/>
      <c r="C1" s="95"/>
      <c r="D1" s="95"/>
      <c r="E1" s="95"/>
      <c r="F1" s="95"/>
      <c r="G1" s="95"/>
      <c r="H1" s="95"/>
      <c r="I1" s="44"/>
    </row>
    <row r="2" spans="1:9">
      <c r="A2" s="140"/>
      <c r="B2" s="142" t="s">
        <v>41</v>
      </c>
      <c r="C2" s="142"/>
      <c r="D2" s="142"/>
      <c r="E2" s="142"/>
      <c r="F2" s="142"/>
      <c r="G2" s="95"/>
      <c r="H2" s="95"/>
      <c r="I2" s="44"/>
    </row>
    <row r="3" spans="1:9">
      <c r="A3" s="140"/>
      <c r="B3" s="95"/>
      <c r="C3" s="95"/>
      <c r="D3" s="95"/>
      <c r="E3" s="95"/>
      <c r="F3" s="95"/>
      <c r="G3" s="95"/>
      <c r="H3" s="95"/>
      <c r="I3" s="44"/>
    </row>
    <row r="4" spans="1:9">
      <c r="A4" s="140"/>
      <c r="B4" s="142" t="s">
        <v>34</v>
      </c>
      <c r="C4" s="142"/>
      <c r="D4" s="142"/>
      <c r="E4" s="142"/>
      <c r="F4" s="142"/>
      <c r="G4" s="95"/>
      <c r="H4" s="95"/>
      <c r="I4" s="44"/>
    </row>
    <row r="5" spans="1:9">
      <c r="A5" s="140"/>
      <c r="B5" s="95"/>
      <c r="C5" s="95"/>
      <c r="D5" s="95"/>
      <c r="E5" s="95"/>
      <c r="F5" s="95"/>
      <c r="G5" s="95"/>
      <c r="H5" s="95"/>
      <c r="I5" s="44"/>
    </row>
    <row r="6" spans="1:9">
      <c r="A6" s="140"/>
      <c r="B6" s="141"/>
      <c r="C6" s="141"/>
      <c r="D6" s="95"/>
      <c r="E6" s="95"/>
      <c r="F6" s="95"/>
      <c r="G6" s="95"/>
      <c r="H6" s="95"/>
      <c r="I6" s="44"/>
    </row>
    <row r="7" spans="1:9">
      <c r="A7" s="140"/>
      <c r="B7" s="95"/>
      <c r="C7" s="95"/>
      <c r="D7" s="95"/>
      <c r="E7" s="95"/>
      <c r="F7" s="95"/>
      <c r="G7" s="95"/>
      <c r="H7" s="95"/>
      <c r="I7" s="44"/>
    </row>
    <row r="8" spans="1:9">
      <c r="A8" s="45" t="s">
        <v>11</v>
      </c>
      <c r="B8" s="46" t="s">
        <v>67</v>
      </c>
      <c r="C8" s="46"/>
      <c r="D8" s="46"/>
      <c r="E8" s="46"/>
      <c r="F8" s="94"/>
      <c r="G8" s="94"/>
      <c r="H8" s="94"/>
      <c r="I8" s="44"/>
    </row>
    <row r="9" spans="1:9">
      <c r="A9" s="45" t="s">
        <v>0</v>
      </c>
      <c r="B9" s="46" t="s">
        <v>66</v>
      </c>
      <c r="C9" s="46"/>
      <c r="D9" s="46"/>
      <c r="E9" s="46"/>
      <c r="F9" s="94"/>
      <c r="G9" s="94"/>
      <c r="H9" s="94"/>
      <c r="I9" s="44"/>
    </row>
    <row r="10" spans="1:9">
      <c r="A10" s="45" t="s">
        <v>13</v>
      </c>
      <c r="B10" s="143">
        <v>42020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95"/>
      <c r="E11" s="95"/>
      <c r="F11" s="95"/>
      <c r="G11" s="95"/>
      <c r="H11" s="95"/>
      <c r="I11" s="44"/>
    </row>
    <row r="12" spans="1:9">
      <c r="A12" s="45" t="s">
        <v>16</v>
      </c>
      <c r="B12" s="94" t="s">
        <v>52</v>
      </c>
      <c r="C12" s="95"/>
      <c r="D12" s="95"/>
      <c r="E12" s="95"/>
      <c r="F12" s="95"/>
      <c r="G12" s="95"/>
      <c r="H12" s="95"/>
      <c r="I12" s="44"/>
    </row>
    <row r="13" spans="1:9">
      <c r="A13" s="9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4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94" t="s">
        <v>14</v>
      </c>
      <c r="B15" s="59">
        <v>94.5</v>
      </c>
      <c r="C15" s="60"/>
      <c r="D15" s="61">
        <v>1</v>
      </c>
      <c r="E15" s="60"/>
      <c r="F15" s="61">
        <v>92.5</v>
      </c>
      <c r="G15" s="60"/>
      <c r="H15" s="57" t="s">
        <v>19</v>
      </c>
      <c r="I15" s="58" t="s">
        <v>26</v>
      </c>
    </row>
    <row r="16" spans="1:9">
      <c r="A16" s="9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56</v>
      </c>
    </row>
    <row r="17" spans="1:9">
      <c r="A17" s="86" t="s">
        <v>55</v>
      </c>
      <c r="B17" s="78">
        <v>82.5</v>
      </c>
      <c r="C17" s="80">
        <f>B17/B$15*1000*B$14</f>
        <v>785.71428571428578</v>
      </c>
      <c r="D17" s="79">
        <v>0</v>
      </c>
      <c r="E17" s="80">
        <f>D17/D$15*1000*D$14</f>
        <v>0</v>
      </c>
      <c r="F17" s="79">
        <v>73</v>
      </c>
      <c r="G17" s="80">
        <f>F17/F$15*1000*F$14</f>
        <v>789.18918918918928</v>
      </c>
      <c r="H17" s="67">
        <f>LARGE((C17,E17,G17),1)</f>
        <v>789.18918918918928</v>
      </c>
      <c r="I17" s="66">
        <v>10</v>
      </c>
    </row>
    <row r="18" spans="1:9">
      <c r="A18" s="91" t="s">
        <v>54</v>
      </c>
      <c r="B18" s="78">
        <v>83.5</v>
      </c>
      <c r="C18" s="80">
        <f>B18/B$15*1000*B$14</f>
        <v>795.2380952380953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795.2380952380953</v>
      </c>
      <c r="I18" s="66">
        <v>13</v>
      </c>
    </row>
    <row r="19" spans="1:9">
      <c r="A19" s="86" t="s">
        <v>68</v>
      </c>
      <c r="B19" s="78">
        <v>81</v>
      </c>
      <c r="C19" s="80">
        <f>B19/B$15*1000*B$14</f>
        <v>771.42857142857144</v>
      </c>
      <c r="D19" s="79">
        <v>0</v>
      </c>
      <c r="E19" s="80">
        <f t="shared" ref="C19:G26" si="0">D19/D$15*1000*D$14</f>
        <v>0</v>
      </c>
      <c r="F19" s="79">
        <v>0</v>
      </c>
      <c r="G19" s="80">
        <f t="shared" si="0"/>
        <v>0</v>
      </c>
      <c r="H19" s="67">
        <f>LARGE((C19,E19,G19),1)</f>
        <v>771.42857142857144</v>
      </c>
      <c r="I19" s="66">
        <v>14</v>
      </c>
    </row>
    <row r="20" spans="1:9">
      <c r="A20" s="86" t="s">
        <v>53</v>
      </c>
      <c r="B20" s="78">
        <v>77</v>
      </c>
      <c r="C20" s="80">
        <f>B20/B$15*1000*B$14</f>
        <v>733.33333333333337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733.33333333333337</v>
      </c>
      <c r="I20" s="66">
        <v>22</v>
      </c>
    </row>
    <row r="21" spans="1:9">
      <c r="A21" s="74" t="s">
        <v>59</v>
      </c>
      <c r="B21" s="78">
        <v>66.75</v>
      </c>
      <c r="C21" s="80">
        <f t="shared" si="0"/>
        <v>635.71428571428578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635.71428571428578</v>
      </c>
      <c r="I21" s="66">
        <v>34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96">
        <v>0</v>
      </c>
      <c r="C26" s="97">
        <f>B26/B$15*1000*B$14</f>
        <v>0</v>
      </c>
      <c r="D26" s="98">
        <v>0</v>
      </c>
      <c r="E26" s="97">
        <f t="shared" si="0"/>
        <v>0</v>
      </c>
      <c r="F26" s="98">
        <v>0</v>
      </c>
      <c r="G26" s="97">
        <f t="shared" si="0"/>
        <v>0</v>
      </c>
      <c r="H26" s="99">
        <f>LARGE((C26,E26,G26),1)</f>
        <v>0</v>
      </c>
      <c r="I26" s="6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595" priority="13"/>
  </conditionalFormatting>
  <conditionalFormatting sqref="A22">
    <cfRule type="duplicateValues" dxfId="594" priority="14"/>
  </conditionalFormatting>
  <conditionalFormatting sqref="A23">
    <cfRule type="duplicateValues" dxfId="593" priority="11"/>
  </conditionalFormatting>
  <conditionalFormatting sqref="A23">
    <cfRule type="duplicateValues" dxfId="592" priority="12"/>
  </conditionalFormatting>
  <conditionalFormatting sqref="A25">
    <cfRule type="duplicateValues" dxfId="591" priority="9"/>
  </conditionalFormatting>
  <conditionalFormatting sqref="A25">
    <cfRule type="duplicateValues" dxfId="590" priority="10"/>
  </conditionalFormatting>
  <conditionalFormatting sqref="A17">
    <cfRule type="duplicateValues" dxfId="589" priority="7"/>
  </conditionalFormatting>
  <conditionalFormatting sqref="A17">
    <cfRule type="duplicateValues" dxfId="588" priority="8"/>
  </conditionalFormatting>
  <conditionalFormatting sqref="A19">
    <cfRule type="duplicateValues" dxfId="587" priority="5"/>
  </conditionalFormatting>
  <conditionalFormatting sqref="A19">
    <cfRule type="duplicateValues" dxfId="586" priority="6"/>
  </conditionalFormatting>
  <conditionalFormatting sqref="A20">
    <cfRule type="duplicateValues" dxfId="585" priority="3"/>
  </conditionalFormatting>
  <conditionalFormatting sqref="A20">
    <cfRule type="duplicateValues" dxfId="584" priority="4"/>
  </conditionalFormatting>
  <conditionalFormatting sqref="A21">
    <cfRule type="duplicateValues" dxfId="583" priority="1"/>
  </conditionalFormatting>
  <conditionalFormatting sqref="A21">
    <cfRule type="duplicateValues" dxfId="58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36" sqref="I36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95"/>
      <c r="C1" s="95"/>
      <c r="D1" s="95"/>
      <c r="E1" s="95"/>
      <c r="F1" s="95"/>
      <c r="G1" s="95"/>
      <c r="H1" s="95"/>
      <c r="I1" s="44"/>
    </row>
    <row r="2" spans="1:9">
      <c r="A2" s="140"/>
      <c r="B2" s="142" t="s">
        <v>41</v>
      </c>
      <c r="C2" s="142"/>
      <c r="D2" s="142"/>
      <c r="E2" s="142"/>
      <c r="F2" s="142"/>
      <c r="G2" s="95"/>
      <c r="H2" s="95"/>
      <c r="I2" s="44"/>
    </row>
    <row r="3" spans="1:9">
      <c r="A3" s="140"/>
      <c r="B3" s="95"/>
      <c r="C3" s="95"/>
      <c r="D3" s="95"/>
      <c r="E3" s="95"/>
      <c r="F3" s="95"/>
      <c r="G3" s="95"/>
      <c r="H3" s="95"/>
      <c r="I3" s="44"/>
    </row>
    <row r="4" spans="1:9">
      <c r="A4" s="140"/>
      <c r="B4" s="142" t="s">
        <v>34</v>
      </c>
      <c r="C4" s="142"/>
      <c r="D4" s="142"/>
      <c r="E4" s="142"/>
      <c r="F4" s="142"/>
      <c r="G4" s="95"/>
      <c r="H4" s="95"/>
      <c r="I4" s="44"/>
    </row>
    <row r="5" spans="1:9">
      <c r="A5" s="140"/>
      <c r="B5" s="95"/>
      <c r="C5" s="95"/>
      <c r="D5" s="95"/>
      <c r="E5" s="95"/>
      <c r="F5" s="95"/>
      <c r="G5" s="95"/>
      <c r="H5" s="95"/>
      <c r="I5" s="44"/>
    </row>
    <row r="6" spans="1:9">
      <c r="A6" s="140"/>
      <c r="B6" s="141"/>
      <c r="C6" s="141"/>
      <c r="D6" s="95"/>
      <c r="E6" s="95"/>
      <c r="F6" s="95"/>
      <c r="G6" s="95"/>
      <c r="H6" s="95"/>
      <c r="I6" s="44"/>
    </row>
    <row r="7" spans="1:9">
      <c r="A7" s="140"/>
      <c r="B7" s="95"/>
      <c r="C7" s="95"/>
      <c r="D7" s="95"/>
      <c r="E7" s="95"/>
      <c r="F7" s="95"/>
      <c r="G7" s="95"/>
      <c r="H7" s="95"/>
      <c r="I7" s="44"/>
    </row>
    <row r="8" spans="1:9">
      <c r="A8" s="45" t="s">
        <v>11</v>
      </c>
      <c r="B8" s="46" t="s">
        <v>67</v>
      </c>
      <c r="C8" s="46"/>
      <c r="D8" s="46"/>
      <c r="E8" s="46"/>
      <c r="F8" s="94"/>
      <c r="G8" s="94"/>
      <c r="H8" s="94"/>
      <c r="I8" s="44"/>
    </row>
    <row r="9" spans="1:9">
      <c r="A9" s="45" t="s">
        <v>0</v>
      </c>
      <c r="B9" s="46" t="s">
        <v>66</v>
      </c>
      <c r="C9" s="46"/>
      <c r="D9" s="46"/>
      <c r="E9" s="46"/>
      <c r="F9" s="94"/>
      <c r="G9" s="94"/>
      <c r="H9" s="94"/>
      <c r="I9" s="44"/>
    </row>
    <row r="10" spans="1:9">
      <c r="A10" s="45" t="s">
        <v>13</v>
      </c>
      <c r="B10" s="143">
        <v>42021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95"/>
      <c r="E11" s="95"/>
      <c r="F11" s="95"/>
      <c r="G11" s="95"/>
      <c r="H11" s="95"/>
      <c r="I11" s="44"/>
    </row>
    <row r="12" spans="1:9">
      <c r="A12" s="45" t="s">
        <v>16</v>
      </c>
      <c r="B12" s="94" t="s">
        <v>52</v>
      </c>
      <c r="C12" s="95"/>
      <c r="D12" s="95"/>
      <c r="E12" s="95"/>
      <c r="F12" s="95"/>
      <c r="G12" s="95"/>
      <c r="H12" s="95"/>
      <c r="I12" s="44"/>
    </row>
    <row r="13" spans="1:9">
      <c r="A13" s="9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4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94" t="s">
        <v>14</v>
      </c>
      <c r="B15" s="59">
        <v>91</v>
      </c>
      <c r="C15" s="60"/>
      <c r="D15" s="61">
        <v>1</v>
      </c>
      <c r="E15" s="60"/>
      <c r="F15" s="61">
        <v>93.25</v>
      </c>
      <c r="G15" s="60"/>
      <c r="H15" s="57" t="s">
        <v>19</v>
      </c>
      <c r="I15" s="58" t="s">
        <v>26</v>
      </c>
    </row>
    <row r="16" spans="1:9">
      <c r="A16" s="9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>
      <c r="A17" s="86" t="s">
        <v>53</v>
      </c>
      <c r="B17" s="78">
        <v>81.5</v>
      </c>
      <c r="C17" s="80">
        <f>B17/B$15*1000*B$14</f>
        <v>806.04395604395609</v>
      </c>
      <c r="D17" s="79">
        <v>0</v>
      </c>
      <c r="E17" s="80">
        <f>D17/D$15*1000*D$14</f>
        <v>0</v>
      </c>
      <c r="F17" s="79">
        <v>81.75</v>
      </c>
      <c r="G17" s="80">
        <f>F17/F$15*1000*F$14</f>
        <v>876.67560321715825</v>
      </c>
      <c r="H17" s="67">
        <f>LARGE((C17,E17,G17),1)</f>
        <v>876.67560321715825</v>
      </c>
      <c r="I17" s="66">
        <v>7</v>
      </c>
    </row>
    <row r="18" spans="1:9">
      <c r="A18" s="91" t="s">
        <v>54</v>
      </c>
      <c r="B18" s="78">
        <v>88.5</v>
      </c>
      <c r="C18" s="80">
        <f>B18/B$15*1000*B$14</f>
        <v>875.27472527472526</v>
      </c>
      <c r="D18" s="79">
        <v>0</v>
      </c>
      <c r="E18" s="80">
        <f>D18/D$15*1000*D$14</f>
        <v>0</v>
      </c>
      <c r="F18" s="79">
        <v>74.75</v>
      </c>
      <c r="G18" s="80">
        <f>F18/F$15*1000*F$14</f>
        <v>801.60857908847186</v>
      </c>
      <c r="H18" s="67">
        <f>LARGE((C18,E18,G18),1)</f>
        <v>875.27472527472526</v>
      </c>
      <c r="I18" s="66">
        <v>9</v>
      </c>
    </row>
    <row r="19" spans="1:9">
      <c r="A19" s="86" t="s">
        <v>68</v>
      </c>
      <c r="B19" s="78">
        <v>85</v>
      </c>
      <c r="C19" s="80">
        <f>B19/B$15*1000*B$14</f>
        <v>840.65934065934073</v>
      </c>
      <c r="D19" s="79">
        <v>0</v>
      </c>
      <c r="E19" s="80">
        <f t="shared" ref="C19:G26" si="0">D19/D$15*1000*D$14</f>
        <v>0</v>
      </c>
      <c r="F19" s="79">
        <v>72</v>
      </c>
      <c r="G19" s="80">
        <f t="shared" si="0"/>
        <v>772.11796246648794</v>
      </c>
      <c r="H19" s="67">
        <f>LARGE((C19,E19,G19),1)</f>
        <v>840.65934065934073</v>
      </c>
      <c r="I19" s="66">
        <v>10</v>
      </c>
    </row>
    <row r="20" spans="1:9">
      <c r="A20" s="74" t="s">
        <v>59</v>
      </c>
      <c r="B20" s="78">
        <v>80.75</v>
      </c>
      <c r="C20" s="80">
        <f>B20/B$15*1000*B$14</f>
        <v>798.62637362637361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798.62637362637361</v>
      </c>
      <c r="I20" s="66">
        <v>14</v>
      </c>
    </row>
    <row r="21" spans="1:9">
      <c r="A21" s="86" t="s">
        <v>55</v>
      </c>
      <c r="B21" s="78">
        <v>79.25</v>
      </c>
      <c r="C21" s="80">
        <f t="shared" si="0"/>
        <v>783.79120879120887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783.79120879120887</v>
      </c>
      <c r="I21" s="66">
        <v>16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96">
        <v>0</v>
      </c>
      <c r="C26" s="97">
        <f>B26/B$15*1000*B$14</f>
        <v>0</v>
      </c>
      <c r="D26" s="98">
        <v>0</v>
      </c>
      <c r="E26" s="97">
        <f t="shared" si="0"/>
        <v>0</v>
      </c>
      <c r="F26" s="98">
        <v>0</v>
      </c>
      <c r="G26" s="97">
        <f t="shared" si="0"/>
        <v>0</v>
      </c>
      <c r="H26" s="99">
        <f>LARGE((C26,E26,G26),1)</f>
        <v>0</v>
      </c>
      <c r="I26" s="6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581" priority="13"/>
  </conditionalFormatting>
  <conditionalFormatting sqref="A22">
    <cfRule type="duplicateValues" dxfId="580" priority="14"/>
  </conditionalFormatting>
  <conditionalFormatting sqref="A23">
    <cfRule type="duplicateValues" dxfId="579" priority="11"/>
  </conditionalFormatting>
  <conditionalFormatting sqref="A23">
    <cfRule type="duplicateValues" dxfId="578" priority="12"/>
  </conditionalFormatting>
  <conditionalFormatting sqref="A25">
    <cfRule type="duplicateValues" dxfId="577" priority="9"/>
  </conditionalFormatting>
  <conditionalFormatting sqref="A25">
    <cfRule type="duplicateValues" dxfId="576" priority="10"/>
  </conditionalFormatting>
  <conditionalFormatting sqref="A17">
    <cfRule type="duplicateValues" dxfId="575" priority="7"/>
  </conditionalFormatting>
  <conditionalFormatting sqref="A17">
    <cfRule type="duplicateValues" dxfId="574" priority="8"/>
  </conditionalFormatting>
  <conditionalFormatting sqref="A19">
    <cfRule type="duplicateValues" dxfId="573" priority="5"/>
  </conditionalFormatting>
  <conditionalFormatting sqref="A19">
    <cfRule type="duplicateValues" dxfId="572" priority="6"/>
  </conditionalFormatting>
  <conditionalFormatting sqref="A20">
    <cfRule type="duplicateValues" dxfId="571" priority="3"/>
  </conditionalFormatting>
  <conditionalFormatting sqref="A20">
    <cfRule type="duplicateValues" dxfId="570" priority="4"/>
  </conditionalFormatting>
  <conditionalFormatting sqref="A21">
    <cfRule type="duplicateValues" dxfId="569" priority="1"/>
  </conditionalFormatting>
  <conditionalFormatting sqref="A21">
    <cfRule type="duplicateValues" dxfId="56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25" zoomScaleNormal="125" zoomScalePageLayoutView="125" workbookViewId="0">
      <selection activeCell="A46" sqref="A46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101"/>
      <c r="C1" s="101"/>
      <c r="D1" s="101"/>
      <c r="E1" s="101"/>
      <c r="F1" s="101"/>
      <c r="G1" s="101"/>
      <c r="H1" s="101"/>
      <c r="I1" s="44"/>
    </row>
    <row r="2" spans="1:9">
      <c r="A2" s="140"/>
      <c r="B2" s="142" t="s">
        <v>41</v>
      </c>
      <c r="C2" s="142"/>
      <c r="D2" s="142"/>
      <c r="E2" s="142"/>
      <c r="F2" s="142"/>
      <c r="G2" s="101"/>
      <c r="H2" s="101"/>
      <c r="I2" s="44"/>
    </row>
    <row r="3" spans="1:9">
      <c r="A3" s="140"/>
      <c r="B3" s="101"/>
      <c r="C3" s="101"/>
      <c r="D3" s="101"/>
      <c r="E3" s="101"/>
      <c r="F3" s="101"/>
      <c r="G3" s="101"/>
      <c r="H3" s="101"/>
      <c r="I3" s="44"/>
    </row>
    <row r="4" spans="1:9">
      <c r="A4" s="140"/>
      <c r="B4" s="142" t="s">
        <v>34</v>
      </c>
      <c r="C4" s="142"/>
      <c r="D4" s="142"/>
      <c r="E4" s="142"/>
      <c r="F4" s="142"/>
      <c r="G4" s="101"/>
      <c r="H4" s="101"/>
      <c r="I4" s="44"/>
    </row>
    <row r="5" spans="1:9">
      <c r="A5" s="140"/>
      <c r="B5" s="101"/>
      <c r="C5" s="101"/>
      <c r="D5" s="101"/>
      <c r="E5" s="101"/>
      <c r="F5" s="101"/>
      <c r="G5" s="101"/>
      <c r="H5" s="101"/>
      <c r="I5" s="44"/>
    </row>
    <row r="6" spans="1:9">
      <c r="A6" s="140"/>
      <c r="B6" s="141"/>
      <c r="C6" s="141"/>
      <c r="D6" s="101"/>
      <c r="E6" s="101"/>
      <c r="F6" s="101"/>
      <c r="G6" s="101"/>
      <c r="H6" s="101"/>
      <c r="I6" s="44"/>
    </row>
    <row r="7" spans="1:9">
      <c r="A7" s="140"/>
      <c r="B7" s="101"/>
      <c r="C7" s="101"/>
      <c r="D7" s="101"/>
      <c r="E7" s="101"/>
      <c r="F7" s="101"/>
      <c r="G7" s="101"/>
      <c r="H7" s="101"/>
      <c r="I7" s="44"/>
    </row>
    <row r="8" spans="1:9">
      <c r="A8" s="45" t="s">
        <v>11</v>
      </c>
      <c r="B8" s="46" t="s">
        <v>120</v>
      </c>
      <c r="C8" s="46"/>
      <c r="D8" s="46"/>
      <c r="E8" s="46"/>
      <c r="F8" s="100"/>
      <c r="G8" s="100"/>
      <c r="H8" s="100"/>
      <c r="I8" s="44"/>
    </row>
    <row r="9" spans="1:9">
      <c r="A9" s="45" t="s">
        <v>0</v>
      </c>
      <c r="B9" s="46" t="s">
        <v>48</v>
      </c>
      <c r="C9" s="46"/>
      <c r="D9" s="46"/>
      <c r="E9" s="46"/>
      <c r="F9" s="100"/>
      <c r="G9" s="100"/>
      <c r="H9" s="100"/>
      <c r="I9" s="44"/>
    </row>
    <row r="10" spans="1:9">
      <c r="A10" s="45" t="s">
        <v>13</v>
      </c>
      <c r="B10" s="143" t="s">
        <v>121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01"/>
      <c r="E11" s="101"/>
      <c r="F11" s="101"/>
      <c r="G11" s="101"/>
      <c r="H11" s="101"/>
      <c r="I11" s="44"/>
    </row>
    <row r="12" spans="1:9">
      <c r="A12" s="45" t="s">
        <v>16</v>
      </c>
      <c r="B12" s="100" t="s">
        <v>52</v>
      </c>
      <c r="C12" s="101"/>
      <c r="D12" s="101"/>
      <c r="E12" s="101"/>
      <c r="F12" s="101"/>
      <c r="G12" s="101"/>
      <c r="H12" s="101"/>
      <c r="I12" s="44"/>
    </row>
    <row r="13" spans="1:9">
      <c r="A13" s="10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0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100" t="s">
        <v>14</v>
      </c>
      <c r="B15" s="59">
        <v>1</v>
      </c>
      <c r="C15" s="60"/>
      <c r="D15" s="61">
        <v>1</v>
      </c>
      <c r="E15" s="60"/>
      <c r="F15" s="61">
        <v>96</v>
      </c>
      <c r="G15" s="60"/>
      <c r="H15" s="57" t="s">
        <v>19</v>
      </c>
      <c r="I15" s="58" t="s">
        <v>26</v>
      </c>
    </row>
    <row r="16" spans="1:9">
      <c r="A16" s="100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43</v>
      </c>
    </row>
    <row r="17" spans="1:9">
      <c r="A17" s="86" t="s">
        <v>72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96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76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93.2</v>
      </c>
      <c r="G18" s="80">
        <f>F18/F$15*1000*F$14</f>
        <v>485.41666666666669</v>
      </c>
      <c r="H18" s="67">
        <f>LARGE((C18,E18,G18),1)</f>
        <v>485.41666666666669</v>
      </c>
      <c r="I18" s="66">
        <v>2</v>
      </c>
    </row>
    <row r="19" spans="1:9">
      <c r="A19" s="86" t="s">
        <v>81</v>
      </c>
      <c r="B19" s="78">
        <v>0</v>
      </c>
      <c r="C19" s="80">
        <f>B19/B$15*1000*B$14</f>
        <v>0</v>
      </c>
      <c r="D19" s="79">
        <v>0</v>
      </c>
      <c r="E19" s="80">
        <f t="shared" ref="C19:G26" si="0">D19/D$15*1000*D$14</f>
        <v>0</v>
      </c>
      <c r="F19" s="79">
        <v>88</v>
      </c>
      <c r="G19" s="80">
        <f t="shared" si="0"/>
        <v>458.33333333333331</v>
      </c>
      <c r="H19" s="67">
        <f>LARGE((C19,E19,G19),1)</f>
        <v>458.33333333333331</v>
      </c>
      <c r="I19" s="66">
        <v>3</v>
      </c>
    </row>
    <row r="20" spans="1:9">
      <c r="A20" s="86" t="s">
        <v>85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86.2</v>
      </c>
      <c r="G20" s="80">
        <f t="shared" si="0"/>
        <v>448.95833333333337</v>
      </c>
      <c r="H20" s="67">
        <f>LARGE((C20,E20,G20),1)</f>
        <v>448.95833333333337</v>
      </c>
      <c r="I20" s="66">
        <v>4</v>
      </c>
    </row>
    <row r="21" spans="1:9">
      <c r="A21" s="86" t="s">
        <v>73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82.2</v>
      </c>
      <c r="G21" s="80">
        <f t="shared" si="0"/>
        <v>428.12500000000006</v>
      </c>
      <c r="H21" s="67">
        <f>LARGE((C21,E21,G21),1)</f>
        <v>428.12500000000006</v>
      </c>
      <c r="I21" s="66">
        <v>5</v>
      </c>
    </row>
    <row r="22" spans="1:9">
      <c r="A22" s="86" t="s">
        <v>89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78.599999999999994</v>
      </c>
      <c r="G22" s="80">
        <f>F22/F$15*1000*F$14</f>
        <v>409.375</v>
      </c>
      <c r="H22" s="67">
        <f>LARGE((C22,E22,G22),1)</f>
        <v>409.375</v>
      </c>
      <c r="I22" s="66">
        <v>6</v>
      </c>
    </row>
    <row r="23" spans="1:9">
      <c r="A23" s="86" t="s">
        <v>77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78.2</v>
      </c>
      <c r="G23" s="80">
        <f t="shared" si="0"/>
        <v>407.29166666666669</v>
      </c>
      <c r="H23" s="67">
        <f>LARGE((C23,E23,G23),1)</f>
        <v>407.29166666666669</v>
      </c>
      <c r="I23" s="66">
        <v>7</v>
      </c>
    </row>
    <row r="24" spans="1:9">
      <c r="A24" s="86" t="s">
        <v>93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76.400000000000006</v>
      </c>
      <c r="G24" s="80">
        <f t="shared" si="0"/>
        <v>397.91666666666669</v>
      </c>
      <c r="H24" s="67">
        <f>LARGE((C24,E24,G24),1)</f>
        <v>397.91666666666669</v>
      </c>
      <c r="I24" s="66">
        <v>8</v>
      </c>
    </row>
    <row r="25" spans="1:9">
      <c r="A25" s="86" t="s">
        <v>99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75.8</v>
      </c>
      <c r="G25" s="80">
        <f t="shared" si="0"/>
        <v>394.79166666666663</v>
      </c>
      <c r="H25" s="67">
        <f>LARGE((C25,E25,G25),1)</f>
        <v>394.79166666666663</v>
      </c>
      <c r="I25" s="66">
        <v>9</v>
      </c>
    </row>
    <row r="26" spans="1:9">
      <c r="A26" s="86" t="s">
        <v>82</v>
      </c>
      <c r="B26" s="96">
        <v>0</v>
      </c>
      <c r="C26" s="97">
        <f>B26/B$15*1000*B$14</f>
        <v>0</v>
      </c>
      <c r="D26" s="98">
        <v>0</v>
      </c>
      <c r="E26" s="97">
        <f t="shared" si="0"/>
        <v>0</v>
      </c>
      <c r="F26" s="98">
        <v>73.2</v>
      </c>
      <c r="G26" s="97">
        <f t="shared" si="0"/>
        <v>381.25000000000006</v>
      </c>
      <c r="H26" s="99">
        <f>LARGE((C26,E26,G26),1)</f>
        <v>381.25000000000006</v>
      </c>
      <c r="I26" s="66">
        <v>10</v>
      </c>
    </row>
    <row r="27" spans="1:9">
      <c r="A27" s="86" t="s">
        <v>78</v>
      </c>
      <c r="B27" s="96">
        <v>0</v>
      </c>
      <c r="C27" s="97">
        <f t="shared" ref="C27:C59" si="1">B27/B$15*1000*B$14</f>
        <v>0</v>
      </c>
      <c r="D27" s="98">
        <v>0</v>
      </c>
      <c r="E27" s="97">
        <f t="shared" ref="E27:E59" si="2">D27/D$15*1000*D$14</f>
        <v>0</v>
      </c>
      <c r="F27" s="98">
        <v>72.400000000000006</v>
      </c>
      <c r="G27" s="97">
        <f t="shared" ref="G27:G58" si="3">F27/F$15*1000*F$14</f>
        <v>377.08333333333337</v>
      </c>
      <c r="H27" s="99">
        <f>LARGE((C27,E27,G27),1)</f>
        <v>377.08333333333337</v>
      </c>
      <c r="I27" s="66">
        <v>11</v>
      </c>
    </row>
    <row r="28" spans="1:9">
      <c r="A28" s="86" t="s">
        <v>86</v>
      </c>
      <c r="B28" s="96">
        <v>0</v>
      </c>
      <c r="C28" s="97">
        <f t="shared" si="1"/>
        <v>0</v>
      </c>
      <c r="D28" s="98">
        <v>0</v>
      </c>
      <c r="E28" s="97">
        <f t="shared" si="2"/>
        <v>0</v>
      </c>
      <c r="F28" s="98">
        <v>69.599999999999994</v>
      </c>
      <c r="G28" s="97">
        <f t="shared" si="3"/>
        <v>362.5</v>
      </c>
      <c r="H28" s="99">
        <f>LARGE((C28,E28,G28),1)</f>
        <v>362.5</v>
      </c>
      <c r="I28" s="66">
        <v>12</v>
      </c>
    </row>
    <row r="29" spans="1:9">
      <c r="A29" s="86" t="s">
        <v>103</v>
      </c>
      <c r="B29" s="96">
        <v>0</v>
      </c>
      <c r="C29" s="97">
        <f t="shared" si="1"/>
        <v>0</v>
      </c>
      <c r="D29" s="98">
        <v>0</v>
      </c>
      <c r="E29" s="97">
        <f t="shared" si="2"/>
        <v>0</v>
      </c>
      <c r="F29" s="98">
        <v>69.599999999999994</v>
      </c>
      <c r="G29" s="97">
        <f t="shared" si="3"/>
        <v>362.5</v>
      </c>
      <c r="H29" s="99">
        <f>LARGE((C29,E29,G29),1)</f>
        <v>362.5</v>
      </c>
      <c r="I29" s="66">
        <v>13</v>
      </c>
    </row>
    <row r="30" spans="1:9">
      <c r="A30" s="86" t="s">
        <v>83</v>
      </c>
      <c r="B30" s="96">
        <v>0</v>
      </c>
      <c r="C30" s="97">
        <f t="shared" si="1"/>
        <v>0</v>
      </c>
      <c r="D30" s="98">
        <v>0</v>
      </c>
      <c r="E30" s="97">
        <f t="shared" si="2"/>
        <v>0</v>
      </c>
      <c r="F30" s="98">
        <v>68.8</v>
      </c>
      <c r="G30" s="97">
        <f t="shared" si="3"/>
        <v>358.33333333333331</v>
      </c>
      <c r="H30" s="99">
        <f>LARGE((C30,E30,G30),1)</f>
        <v>358.33333333333331</v>
      </c>
      <c r="I30" s="66">
        <v>14</v>
      </c>
    </row>
    <row r="31" spans="1:9">
      <c r="A31" s="86" t="s">
        <v>90</v>
      </c>
      <c r="B31" s="96">
        <v>0</v>
      </c>
      <c r="C31" s="97">
        <f t="shared" si="1"/>
        <v>0</v>
      </c>
      <c r="D31" s="98">
        <v>0</v>
      </c>
      <c r="E31" s="97">
        <f t="shared" si="2"/>
        <v>0</v>
      </c>
      <c r="F31" s="98">
        <v>67</v>
      </c>
      <c r="G31" s="97">
        <f t="shared" si="3"/>
        <v>348.95833333333331</v>
      </c>
      <c r="H31" s="99">
        <f>LARGE((C31,E31,G31),1)</f>
        <v>348.95833333333331</v>
      </c>
      <c r="I31" s="66">
        <v>15</v>
      </c>
    </row>
    <row r="32" spans="1:9">
      <c r="A32" s="86" t="s">
        <v>79</v>
      </c>
      <c r="B32" s="96">
        <v>0</v>
      </c>
      <c r="C32" s="97">
        <f t="shared" si="1"/>
        <v>0</v>
      </c>
      <c r="D32" s="98">
        <v>0</v>
      </c>
      <c r="E32" s="97">
        <f t="shared" si="2"/>
        <v>0</v>
      </c>
      <c r="F32" s="98">
        <v>63.2</v>
      </c>
      <c r="G32" s="97">
        <f t="shared" si="3"/>
        <v>329.16666666666669</v>
      </c>
      <c r="H32" s="99">
        <f>LARGE((C32,E32,G32),1)</f>
        <v>329.16666666666669</v>
      </c>
      <c r="I32" s="66">
        <v>16</v>
      </c>
    </row>
    <row r="33" spans="1:9">
      <c r="A33" s="86" t="s">
        <v>84</v>
      </c>
      <c r="B33" s="96">
        <v>0</v>
      </c>
      <c r="C33" s="97">
        <f t="shared" si="1"/>
        <v>0</v>
      </c>
      <c r="D33" s="98">
        <v>0</v>
      </c>
      <c r="E33" s="97">
        <f t="shared" si="2"/>
        <v>0</v>
      </c>
      <c r="F33" s="98">
        <v>61.4</v>
      </c>
      <c r="G33" s="97">
        <f t="shared" si="3"/>
        <v>319.79166666666663</v>
      </c>
      <c r="H33" s="99">
        <f>LARGE((C33,E33,G33),1)</f>
        <v>319.79166666666663</v>
      </c>
      <c r="I33" s="66">
        <v>17</v>
      </c>
    </row>
    <row r="34" spans="1:9">
      <c r="A34" s="86" t="s">
        <v>88</v>
      </c>
      <c r="B34" s="96">
        <v>0</v>
      </c>
      <c r="C34" s="97">
        <f t="shared" si="1"/>
        <v>0</v>
      </c>
      <c r="D34" s="98">
        <v>0</v>
      </c>
      <c r="E34" s="97">
        <f t="shared" si="2"/>
        <v>0</v>
      </c>
      <c r="F34" s="98">
        <v>60</v>
      </c>
      <c r="G34" s="97">
        <f t="shared" si="3"/>
        <v>312.5</v>
      </c>
      <c r="H34" s="99">
        <f>LARGE((C34,E34,G34),1)</f>
        <v>312.5</v>
      </c>
      <c r="I34" s="66">
        <v>18</v>
      </c>
    </row>
    <row r="35" spans="1:9">
      <c r="A35" s="86" t="s">
        <v>106</v>
      </c>
      <c r="B35" s="96">
        <v>0</v>
      </c>
      <c r="C35" s="97">
        <f t="shared" si="1"/>
        <v>0</v>
      </c>
      <c r="D35" s="98">
        <v>0</v>
      </c>
      <c r="E35" s="97">
        <f t="shared" si="2"/>
        <v>0</v>
      </c>
      <c r="F35" s="98">
        <v>59.4</v>
      </c>
      <c r="G35" s="97">
        <f t="shared" si="3"/>
        <v>309.375</v>
      </c>
      <c r="H35" s="99">
        <f>LARGE((C35,E35,G35),1)</f>
        <v>309.375</v>
      </c>
      <c r="I35" s="66">
        <v>19</v>
      </c>
    </row>
    <row r="36" spans="1:9">
      <c r="A36" s="86" t="s">
        <v>87</v>
      </c>
      <c r="B36" s="96">
        <v>0</v>
      </c>
      <c r="C36" s="97">
        <f t="shared" si="1"/>
        <v>0</v>
      </c>
      <c r="D36" s="98">
        <v>0</v>
      </c>
      <c r="E36" s="97">
        <f t="shared" si="2"/>
        <v>0</v>
      </c>
      <c r="F36" s="98">
        <v>58.2</v>
      </c>
      <c r="G36" s="97">
        <f t="shared" si="3"/>
        <v>303.12500000000006</v>
      </c>
      <c r="H36" s="99">
        <f>LARGE((C36,E36,G36),1)</f>
        <v>303.12500000000006</v>
      </c>
      <c r="I36" s="66">
        <v>20</v>
      </c>
    </row>
    <row r="37" spans="1:9">
      <c r="A37" s="86" t="s">
        <v>92</v>
      </c>
      <c r="B37" s="96">
        <v>0</v>
      </c>
      <c r="C37" s="97">
        <f t="shared" si="1"/>
        <v>0</v>
      </c>
      <c r="D37" s="98">
        <v>0</v>
      </c>
      <c r="E37" s="97">
        <f t="shared" si="2"/>
        <v>0</v>
      </c>
      <c r="F37" s="98">
        <v>57.6</v>
      </c>
      <c r="G37" s="97">
        <f t="shared" si="3"/>
        <v>300</v>
      </c>
      <c r="H37" s="99">
        <f>LARGE((C37,E37,G37),1)</f>
        <v>300</v>
      </c>
      <c r="I37" s="66">
        <v>21</v>
      </c>
    </row>
    <row r="38" spans="1:9">
      <c r="A38" s="86" t="s">
        <v>91</v>
      </c>
      <c r="B38" s="96">
        <v>0</v>
      </c>
      <c r="C38" s="97">
        <f t="shared" si="1"/>
        <v>0</v>
      </c>
      <c r="D38" s="98">
        <v>0</v>
      </c>
      <c r="E38" s="97">
        <f t="shared" si="2"/>
        <v>0</v>
      </c>
      <c r="F38" s="98">
        <v>56.2</v>
      </c>
      <c r="G38" s="97">
        <f t="shared" si="3"/>
        <v>292.70833333333337</v>
      </c>
      <c r="H38" s="99">
        <f>LARGE((C38,E38,G38),1)</f>
        <v>292.70833333333337</v>
      </c>
      <c r="I38" s="66">
        <v>22</v>
      </c>
    </row>
    <row r="39" spans="1:9">
      <c r="A39" s="86" t="s">
        <v>108</v>
      </c>
      <c r="B39" s="96">
        <v>0</v>
      </c>
      <c r="C39" s="97">
        <f t="shared" si="1"/>
        <v>0</v>
      </c>
      <c r="D39" s="98">
        <v>0</v>
      </c>
      <c r="E39" s="97">
        <f t="shared" si="2"/>
        <v>0</v>
      </c>
      <c r="F39" s="98">
        <v>55.6</v>
      </c>
      <c r="G39" s="97">
        <f t="shared" si="3"/>
        <v>289.58333333333337</v>
      </c>
      <c r="H39" s="99">
        <f>LARGE((C39,E39,G39),1)</f>
        <v>289.58333333333337</v>
      </c>
      <c r="I39" s="66">
        <v>23</v>
      </c>
    </row>
    <row r="40" spans="1:9">
      <c r="A40" s="86" t="s">
        <v>98</v>
      </c>
      <c r="B40" s="96">
        <v>0</v>
      </c>
      <c r="C40" s="97">
        <f t="shared" si="1"/>
        <v>0</v>
      </c>
      <c r="D40" s="98">
        <v>0</v>
      </c>
      <c r="E40" s="97">
        <f t="shared" si="2"/>
        <v>0</v>
      </c>
      <c r="F40" s="98">
        <v>55.4</v>
      </c>
      <c r="G40" s="97">
        <f t="shared" si="3"/>
        <v>288.54166666666663</v>
      </c>
      <c r="H40" s="99">
        <f>LARGE((C40,E40,G40),1)</f>
        <v>288.54166666666663</v>
      </c>
      <c r="I40" s="66">
        <v>24</v>
      </c>
    </row>
    <row r="41" spans="1:9">
      <c r="A41" s="86" t="s">
        <v>110</v>
      </c>
      <c r="B41" s="96">
        <v>0</v>
      </c>
      <c r="C41" s="97">
        <f t="shared" si="1"/>
        <v>0</v>
      </c>
      <c r="D41" s="98">
        <v>0</v>
      </c>
      <c r="E41" s="97">
        <f t="shared" si="2"/>
        <v>0</v>
      </c>
      <c r="F41" s="98">
        <v>55</v>
      </c>
      <c r="G41" s="97">
        <f t="shared" si="3"/>
        <v>286.45833333333331</v>
      </c>
      <c r="H41" s="99">
        <f>LARGE((C41,E41,G41),1)</f>
        <v>286.45833333333331</v>
      </c>
      <c r="I41" s="66">
        <v>25</v>
      </c>
    </row>
    <row r="42" spans="1:9">
      <c r="A42" s="86" t="s">
        <v>112</v>
      </c>
      <c r="B42" s="96">
        <v>0</v>
      </c>
      <c r="C42" s="97">
        <f t="shared" si="1"/>
        <v>0</v>
      </c>
      <c r="D42" s="98">
        <v>0</v>
      </c>
      <c r="E42" s="97">
        <f t="shared" si="2"/>
        <v>0</v>
      </c>
      <c r="F42" s="98">
        <v>54.4</v>
      </c>
      <c r="G42" s="97">
        <f t="shared" si="3"/>
        <v>283.33333333333331</v>
      </c>
      <c r="H42" s="99">
        <f>LARGE((C42,E42,G42),1)</f>
        <v>283.33333333333331</v>
      </c>
      <c r="I42" s="66">
        <v>26</v>
      </c>
    </row>
    <row r="43" spans="1:9">
      <c r="A43" s="86" t="s">
        <v>95</v>
      </c>
      <c r="B43" s="96">
        <v>0</v>
      </c>
      <c r="C43" s="97">
        <f t="shared" si="1"/>
        <v>0</v>
      </c>
      <c r="D43" s="98">
        <v>0</v>
      </c>
      <c r="E43" s="97">
        <f t="shared" si="2"/>
        <v>0</v>
      </c>
      <c r="F43" s="98">
        <v>54</v>
      </c>
      <c r="G43" s="97">
        <f t="shared" si="3"/>
        <v>281.25</v>
      </c>
      <c r="H43" s="99">
        <f>LARGE((C43,E43,G43),1)</f>
        <v>281.25</v>
      </c>
      <c r="I43" s="66">
        <v>27</v>
      </c>
    </row>
    <row r="44" spans="1:9">
      <c r="A44" s="86" t="s">
        <v>114</v>
      </c>
      <c r="B44" s="96">
        <v>0</v>
      </c>
      <c r="C44" s="97">
        <f t="shared" si="1"/>
        <v>0</v>
      </c>
      <c r="D44" s="98">
        <v>0</v>
      </c>
      <c r="E44" s="97">
        <f t="shared" si="2"/>
        <v>0</v>
      </c>
      <c r="F44" s="98">
        <v>51.8</v>
      </c>
      <c r="G44" s="97">
        <f t="shared" si="3"/>
        <v>269.79166666666663</v>
      </c>
      <c r="H44" s="99">
        <f>LARGE((C44,E44,G44),1)</f>
        <v>269.79166666666663</v>
      </c>
      <c r="I44" s="66">
        <v>28</v>
      </c>
    </row>
    <row r="45" spans="1:9">
      <c r="A45" s="86" t="s">
        <v>102</v>
      </c>
      <c r="B45" s="96">
        <v>0</v>
      </c>
      <c r="C45" s="97">
        <f t="shared" si="1"/>
        <v>0</v>
      </c>
      <c r="D45" s="98">
        <v>0</v>
      </c>
      <c r="E45" s="97">
        <f t="shared" si="2"/>
        <v>0</v>
      </c>
      <c r="F45" s="98">
        <v>51</v>
      </c>
      <c r="G45" s="97">
        <f t="shared" si="3"/>
        <v>265.625</v>
      </c>
      <c r="H45" s="99">
        <f>LARGE((C45,E45,G45),1)</f>
        <v>265.625</v>
      </c>
      <c r="I45" s="66">
        <v>29</v>
      </c>
    </row>
    <row r="46" spans="1:9">
      <c r="A46" s="86" t="s">
        <v>105</v>
      </c>
      <c r="B46" s="96">
        <v>0</v>
      </c>
      <c r="C46" s="97">
        <f t="shared" si="1"/>
        <v>0</v>
      </c>
      <c r="D46" s="98">
        <v>0</v>
      </c>
      <c r="E46" s="97">
        <f t="shared" si="2"/>
        <v>0</v>
      </c>
      <c r="F46" s="98">
        <v>48.8</v>
      </c>
      <c r="G46" s="97">
        <f t="shared" si="3"/>
        <v>254.16666666666666</v>
      </c>
      <c r="H46" s="99">
        <f>LARGE((C46,E46,G46),1)</f>
        <v>254.16666666666666</v>
      </c>
      <c r="I46" s="66">
        <v>30</v>
      </c>
    </row>
    <row r="47" spans="1:9">
      <c r="A47" s="86" t="s">
        <v>115</v>
      </c>
      <c r="B47" s="96">
        <v>0</v>
      </c>
      <c r="C47" s="97">
        <f t="shared" si="1"/>
        <v>0</v>
      </c>
      <c r="D47" s="98">
        <v>0</v>
      </c>
      <c r="E47" s="97">
        <f t="shared" si="2"/>
        <v>0</v>
      </c>
      <c r="F47" s="98">
        <v>45.4</v>
      </c>
      <c r="G47" s="97">
        <f t="shared" si="3"/>
        <v>236.45833333333331</v>
      </c>
      <c r="H47" s="99">
        <f>LARGE((C47,E47,G47),1)</f>
        <v>236.45833333333331</v>
      </c>
      <c r="I47" s="66">
        <v>31</v>
      </c>
    </row>
    <row r="48" spans="1:9">
      <c r="A48" s="86" t="s">
        <v>107</v>
      </c>
      <c r="B48" s="96">
        <v>0</v>
      </c>
      <c r="C48" s="97">
        <f t="shared" si="1"/>
        <v>0</v>
      </c>
      <c r="D48" s="98">
        <v>0</v>
      </c>
      <c r="E48" s="97">
        <f t="shared" si="2"/>
        <v>0</v>
      </c>
      <c r="F48" s="98">
        <v>45.2</v>
      </c>
      <c r="G48" s="97">
        <f t="shared" si="3"/>
        <v>235.41666666666669</v>
      </c>
      <c r="H48" s="99">
        <f>LARGE((C48,E48,G48),1)</f>
        <v>235.41666666666669</v>
      </c>
      <c r="I48" s="66">
        <v>32</v>
      </c>
    </row>
    <row r="49" spans="1:9">
      <c r="A49" s="86" t="s">
        <v>109</v>
      </c>
      <c r="B49" s="96">
        <v>0</v>
      </c>
      <c r="C49" s="97">
        <f t="shared" si="1"/>
        <v>0</v>
      </c>
      <c r="D49" s="98">
        <v>0</v>
      </c>
      <c r="E49" s="97">
        <f t="shared" si="2"/>
        <v>0</v>
      </c>
      <c r="F49" s="98">
        <v>39.799999999999997</v>
      </c>
      <c r="G49" s="97">
        <f t="shared" si="3"/>
        <v>207.29166666666666</v>
      </c>
      <c r="H49" s="99">
        <f>LARGE((C49,E49,G49),1)</f>
        <v>207.29166666666666</v>
      </c>
      <c r="I49" s="66">
        <v>33</v>
      </c>
    </row>
    <row r="50" spans="1:9">
      <c r="A50" s="86" t="s">
        <v>96</v>
      </c>
      <c r="B50" s="96">
        <v>0</v>
      </c>
      <c r="C50" s="97">
        <f t="shared" si="1"/>
        <v>0</v>
      </c>
      <c r="D50" s="98">
        <v>0</v>
      </c>
      <c r="E50" s="97">
        <f t="shared" si="2"/>
        <v>0</v>
      </c>
      <c r="F50" s="98">
        <v>38.799999999999997</v>
      </c>
      <c r="G50" s="97">
        <f t="shared" si="3"/>
        <v>202.08333333333331</v>
      </c>
      <c r="H50" s="99">
        <f>LARGE((C50,E50,G50),1)</f>
        <v>202.08333333333331</v>
      </c>
      <c r="I50" s="66">
        <v>34</v>
      </c>
    </row>
    <row r="51" spans="1:9">
      <c r="A51" s="86" t="s">
        <v>101</v>
      </c>
      <c r="B51" s="96">
        <v>0</v>
      </c>
      <c r="C51" s="97">
        <f t="shared" si="1"/>
        <v>0</v>
      </c>
      <c r="D51" s="98">
        <v>0</v>
      </c>
      <c r="E51" s="97">
        <f t="shared" si="2"/>
        <v>0</v>
      </c>
      <c r="F51" s="98">
        <v>38.4</v>
      </c>
      <c r="G51" s="97">
        <f t="shared" si="3"/>
        <v>199.99999999999997</v>
      </c>
      <c r="H51" s="99">
        <f>LARGE((C51,E51,G51),1)</f>
        <v>199.99999999999997</v>
      </c>
      <c r="I51" s="66">
        <v>35</v>
      </c>
    </row>
    <row r="52" spans="1:9">
      <c r="A52" s="86" t="s">
        <v>116</v>
      </c>
      <c r="B52" s="96">
        <v>0</v>
      </c>
      <c r="C52" s="97">
        <f t="shared" si="1"/>
        <v>0</v>
      </c>
      <c r="D52" s="98">
        <v>0</v>
      </c>
      <c r="E52" s="97">
        <f t="shared" si="2"/>
        <v>0</v>
      </c>
      <c r="F52" s="98">
        <v>37.799999999999997</v>
      </c>
      <c r="G52" s="97">
        <f t="shared" si="3"/>
        <v>196.875</v>
      </c>
      <c r="H52" s="99">
        <f>LARGE((C52,E52,G52),1)</f>
        <v>196.875</v>
      </c>
      <c r="I52" s="66">
        <v>36</v>
      </c>
    </row>
    <row r="53" spans="1:9">
      <c r="A53" s="86" t="s">
        <v>111</v>
      </c>
      <c r="B53" s="96">
        <v>0</v>
      </c>
      <c r="C53" s="97">
        <f t="shared" si="1"/>
        <v>0</v>
      </c>
      <c r="D53" s="98">
        <v>0</v>
      </c>
      <c r="E53" s="97">
        <f t="shared" si="2"/>
        <v>0</v>
      </c>
      <c r="F53" s="98">
        <v>37.200000000000003</v>
      </c>
      <c r="G53" s="97">
        <f t="shared" si="3"/>
        <v>193.75</v>
      </c>
      <c r="H53" s="99">
        <f>LARGE((C53,E53,G53),1)</f>
        <v>193.75</v>
      </c>
      <c r="I53" s="66">
        <v>37</v>
      </c>
    </row>
    <row r="54" spans="1:9">
      <c r="A54" s="86" t="s">
        <v>117</v>
      </c>
      <c r="B54" s="96">
        <v>0</v>
      </c>
      <c r="C54" s="97">
        <f t="shared" si="1"/>
        <v>0</v>
      </c>
      <c r="D54" s="98">
        <v>0</v>
      </c>
      <c r="E54" s="97">
        <f t="shared" si="2"/>
        <v>0</v>
      </c>
      <c r="F54" s="98">
        <v>30.4</v>
      </c>
      <c r="G54" s="97">
        <f t="shared" si="3"/>
        <v>158.33333333333331</v>
      </c>
      <c r="H54" s="99">
        <f>LARGE((C54,E54,G54),1)</f>
        <v>158.33333333333331</v>
      </c>
      <c r="I54" s="66">
        <v>38</v>
      </c>
    </row>
    <row r="55" spans="1:9">
      <c r="A55" s="86" t="s">
        <v>113</v>
      </c>
      <c r="B55" s="96">
        <v>0</v>
      </c>
      <c r="C55" s="97">
        <f t="shared" si="1"/>
        <v>0</v>
      </c>
      <c r="D55" s="98">
        <v>0</v>
      </c>
      <c r="E55" s="97">
        <f t="shared" si="2"/>
        <v>0</v>
      </c>
      <c r="F55" s="98">
        <v>19</v>
      </c>
      <c r="G55" s="97">
        <f t="shared" si="3"/>
        <v>98.958333333333329</v>
      </c>
      <c r="H55" s="99">
        <f>LARGE((C55,E55,G55),1)</f>
        <v>98.958333333333329</v>
      </c>
      <c r="I55" s="66">
        <v>39</v>
      </c>
    </row>
    <row r="56" spans="1:9">
      <c r="A56" s="86" t="s">
        <v>100</v>
      </c>
      <c r="B56" s="96">
        <v>0</v>
      </c>
      <c r="C56" s="97">
        <f t="shared" si="1"/>
        <v>0</v>
      </c>
      <c r="D56" s="98">
        <v>0</v>
      </c>
      <c r="E56" s="97">
        <f t="shared" si="2"/>
        <v>0</v>
      </c>
      <c r="F56" s="98">
        <v>18.2</v>
      </c>
      <c r="G56" s="97">
        <f t="shared" si="3"/>
        <v>94.791666666666657</v>
      </c>
      <c r="H56" s="99">
        <f>LARGE((C56,E56,G56),1)</f>
        <v>94.791666666666657</v>
      </c>
      <c r="I56" s="66">
        <v>40</v>
      </c>
    </row>
    <row r="57" spans="1:9">
      <c r="A57" s="86" t="s">
        <v>118</v>
      </c>
      <c r="B57" s="96">
        <v>0</v>
      </c>
      <c r="C57" s="97">
        <f t="shared" si="1"/>
        <v>0</v>
      </c>
      <c r="D57" s="98">
        <v>0</v>
      </c>
      <c r="E57" s="97">
        <f t="shared" si="2"/>
        <v>0</v>
      </c>
      <c r="F57" s="98">
        <v>16.8</v>
      </c>
      <c r="G57" s="97">
        <f t="shared" si="3"/>
        <v>87.500000000000014</v>
      </c>
      <c r="H57" s="99">
        <f>LARGE((C57,E57,G57),1)</f>
        <v>87.500000000000014</v>
      </c>
      <c r="I57" s="66">
        <v>41</v>
      </c>
    </row>
    <row r="58" spans="1:9">
      <c r="A58" s="86" t="s">
        <v>119</v>
      </c>
      <c r="B58" s="96">
        <v>0</v>
      </c>
      <c r="C58" s="97">
        <f t="shared" si="1"/>
        <v>0</v>
      </c>
      <c r="D58" s="98">
        <v>0</v>
      </c>
      <c r="E58" s="97">
        <f t="shared" si="2"/>
        <v>0</v>
      </c>
      <c r="F58" s="98">
        <v>13.6</v>
      </c>
      <c r="G58" s="97">
        <f t="shared" si="3"/>
        <v>70.833333333333329</v>
      </c>
      <c r="H58" s="99">
        <f>LARGE((C58,E58,G58),1)</f>
        <v>70.833333333333329</v>
      </c>
      <c r="I58" s="66">
        <v>42</v>
      </c>
    </row>
    <row r="59" spans="1:9">
      <c r="A59" s="86" t="s">
        <v>104</v>
      </c>
      <c r="B59" s="96">
        <v>0</v>
      </c>
      <c r="C59" s="97">
        <f t="shared" si="1"/>
        <v>0</v>
      </c>
      <c r="D59" s="98">
        <v>0</v>
      </c>
      <c r="E59" s="97">
        <f t="shared" si="2"/>
        <v>0</v>
      </c>
      <c r="F59" s="98">
        <v>12.6</v>
      </c>
      <c r="G59" s="97">
        <f>F59/F$15*1000*F$14</f>
        <v>65.625</v>
      </c>
      <c r="H59" s="99">
        <f>LARGE((C59,E59,G59),1)</f>
        <v>65.625</v>
      </c>
      <c r="I59" s="66">
        <v>43</v>
      </c>
    </row>
  </sheetData>
  <mergeCells count="5">
    <mergeCell ref="A1:A7"/>
    <mergeCell ref="B2:F2"/>
    <mergeCell ref="B4:F4"/>
    <mergeCell ref="B6:C6"/>
    <mergeCell ref="B10:C10"/>
  </mergeCells>
  <conditionalFormatting sqref="A22:A59">
    <cfRule type="duplicateValues" dxfId="567" priority="11"/>
  </conditionalFormatting>
  <conditionalFormatting sqref="A22:A59">
    <cfRule type="duplicateValues" dxfId="566" priority="12"/>
  </conditionalFormatting>
  <conditionalFormatting sqref="A17">
    <cfRule type="duplicateValues" dxfId="565" priority="9"/>
  </conditionalFormatting>
  <conditionalFormatting sqref="A17">
    <cfRule type="duplicateValues" dxfId="564" priority="10"/>
  </conditionalFormatting>
  <conditionalFormatting sqref="A18">
    <cfRule type="duplicateValues" dxfId="563" priority="7"/>
  </conditionalFormatting>
  <conditionalFormatting sqref="A18">
    <cfRule type="duplicateValues" dxfId="562" priority="8"/>
  </conditionalFormatting>
  <conditionalFormatting sqref="A19">
    <cfRule type="duplicateValues" dxfId="561" priority="5"/>
  </conditionalFormatting>
  <conditionalFormatting sqref="A19">
    <cfRule type="duplicateValues" dxfId="560" priority="6"/>
  </conditionalFormatting>
  <conditionalFormatting sqref="A20">
    <cfRule type="duplicateValues" dxfId="559" priority="3"/>
  </conditionalFormatting>
  <conditionalFormatting sqref="A20">
    <cfRule type="duplicateValues" dxfId="558" priority="4"/>
  </conditionalFormatting>
  <conditionalFormatting sqref="A21">
    <cfRule type="duplicateValues" dxfId="557" priority="1"/>
  </conditionalFormatting>
  <conditionalFormatting sqref="A21">
    <cfRule type="duplicateValues" dxfId="55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45" sqref="A45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101"/>
      <c r="C1" s="101"/>
      <c r="D1" s="101"/>
      <c r="E1" s="101"/>
      <c r="F1" s="101"/>
      <c r="G1" s="101"/>
      <c r="H1" s="101"/>
      <c r="I1" s="44"/>
    </row>
    <row r="2" spans="1:9">
      <c r="A2" s="140"/>
      <c r="B2" s="142" t="s">
        <v>41</v>
      </c>
      <c r="C2" s="142"/>
      <c r="D2" s="142"/>
      <c r="E2" s="142"/>
      <c r="F2" s="142"/>
      <c r="G2" s="101"/>
      <c r="H2" s="101"/>
      <c r="I2" s="44"/>
    </row>
    <row r="3" spans="1:9">
      <c r="A3" s="140"/>
      <c r="B3" s="101"/>
      <c r="C3" s="101"/>
      <c r="D3" s="101"/>
      <c r="E3" s="101"/>
      <c r="F3" s="101"/>
      <c r="G3" s="101"/>
      <c r="H3" s="101"/>
      <c r="I3" s="44"/>
    </row>
    <row r="4" spans="1:9">
      <c r="A4" s="140"/>
      <c r="B4" s="142" t="s">
        <v>34</v>
      </c>
      <c r="C4" s="142"/>
      <c r="D4" s="142"/>
      <c r="E4" s="142"/>
      <c r="F4" s="142"/>
      <c r="G4" s="101"/>
      <c r="H4" s="101"/>
      <c r="I4" s="44"/>
    </row>
    <row r="5" spans="1:9">
      <c r="A5" s="140"/>
      <c r="B5" s="101"/>
      <c r="C5" s="101"/>
      <c r="D5" s="101"/>
      <c r="E5" s="101"/>
      <c r="F5" s="101"/>
      <c r="G5" s="101"/>
      <c r="H5" s="101"/>
      <c r="I5" s="44"/>
    </row>
    <row r="6" spans="1:9">
      <c r="A6" s="140"/>
      <c r="B6" s="141"/>
      <c r="C6" s="141"/>
      <c r="D6" s="101"/>
      <c r="E6" s="101"/>
      <c r="F6" s="101"/>
      <c r="G6" s="101"/>
      <c r="H6" s="101"/>
      <c r="I6" s="44"/>
    </row>
    <row r="7" spans="1:9">
      <c r="A7" s="140"/>
      <c r="B7" s="101"/>
      <c r="C7" s="101"/>
      <c r="D7" s="101"/>
      <c r="E7" s="101"/>
      <c r="F7" s="101"/>
      <c r="G7" s="101"/>
      <c r="H7" s="101"/>
      <c r="I7" s="44"/>
    </row>
    <row r="8" spans="1:9">
      <c r="A8" s="45" t="s">
        <v>11</v>
      </c>
      <c r="B8" s="46" t="s">
        <v>123</v>
      </c>
      <c r="C8" s="46"/>
      <c r="D8" s="46"/>
      <c r="E8" s="46"/>
      <c r="F8" s="100"/>
      <c r="G8" s="100"/>
      <c r="H8" s="100"/>
      <c r="I8" s="44"/>
    </row>
    <row r="9" spans="1:9">
      <c r="A9" s="45" t="s">
        <v>0</v>
      </c>
      <c r="B9" s="46" t="s">
        <v>48</v>
      </c>
      <c r="C9" s="46"/>
      <c r="D9" s="46"/>
      <c r="E9" s="46"/>
      <c r="F9" s="100"/>
      <c r="G9" s="100"/>
      <c r="H9" s="100"/>
      <c r="I9" s="44"/>
    </row>
    <row r="10" spans="1:9">
      <c r="A10" s="45" t="s">
        <v>13</v>
      </c>
      <c r="B10" s="143" t="s">
        <v>122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01"/>
      <c r="E11" s="101"/>
      <c r="F11" s="101"/>
      <c r="G11" s="101"/>
      <c r="H11" s="101"/>
      <c r="I11" s="44"/>
    </row>
    <row r="12" spans="1:9">
      <c r="A12" s="45" t="s">
        <v>16</v>
      </c>
      <c r="B12" s="100" t="s">
        <v>52</v>
      </c>
      <c r="C12" s="101"/>
      <c r="D12" s="101"/>
      <c r="E12" s="101"/>
      <c r="F12" s="101"/>
      <c r="G12" s="101"/>
      <c r="H12" s="101"/>
      <c r="I12" s="44"/>
    </row>
    <row r="13" spans="1:9">
      <c r="A13" s="10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0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100" t="s">
        <v>14</v>
      </c>
      <c r="B15" s="59">
        <v>1</v>
      </c>
      <c r="C15" s="60"/>
      <c r="D15" s="61">
        <v>1</v>
      </c>
      <c r="E15" s="60"/>
      <c r="F15" s="61">
        <v>88</v>
      </c>
      <c r="G15" s="60"/>
      <c r="H15" s="57" t="s">
        <v>19</v>
      </c>
      <c r="I15" s="58" t="s">
        <v>26</v>
      </c>
    </row>
    <row r="16" spans="1:9">
      <c r="A16" s="100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41</v>
      </c>
    </row>
    <row r="17" spans="1:9">
      <c r="A17" s="86" t="s">
        <v>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88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106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83.8</v>
      </c>
      <c r="G18" s="80">
        <f>F18/F$15*1000*F$14</f>
        <v>476.13636363636363</v>
      </c>
      <c r="H18" s="67">
        <f>LARGE((C18,E18,G18),1)</f>
        <v>476.13636363636363</v>
      </c>
      <c r="I18" s="66">
        <v>2</v>
      </c>
    </row>
    <row r="19" spans="1:9">
      <c r="A19" s="86" t="s">
        <v>72</v>
      </c>
      <c r="B19" s="78">
        <v>0</v>
      </c>
      <c r="C19" s="80">
        <f>B19/B$15*1000*B$14</f>
        <v>0</v>
      </c>
      <c r="D19" s="79">
        <v>0</v>
      </c>
      <c r="E19" s="80">
        <f t="shared" ref="C19:G34" si="0">D19/D$15*1000*D$14</f>
        <v>0</v>
      </c>
      <c r="F19" s="79">
        <v>80.8</v>
      </c>
      <c r="G19" s="80">
        <f t="shared" si="0"/>
        <v>459.09090909090907</v>
      </c>
      <c r="H19" s="67">
        <f>LARGE((C19,E19,G19),1)</f>
        <v>459.09090909090907</v>
      </c>
      <c r="I19" s="66">
        <v>3</v>
      </c>
    </row>
    <row r="20" spans="1:9">
      <c r="A20" s="86" t="s">
        <v>73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79.2</v>
      </c>
      <c r="G20" s="80">
        <f t="shared" si="0"/>
        <v>450</v>
      </c>
      <c r="H20" s="67">
        <f>LARGE((C20,E20,G20),1)</f>
        <v>450</v>
      </c>
      <c r="I20" s="66">
        <v>4</v>
      </c>
    </row>
    <row r="21" spans="1:9">
      <c r="A21" s="86" t="s">
        <v>81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75.2</v>
      </c>
      <c r="G21" s="80">
        <f t="shared" si="0"/>
        <v>427.27272727272731</v>
      </c>
      <c r="H21" s="67">
        <f>LARGE((C21,E21,G21),1)</f>
        <v>427.27272727272731</v>
      </c>
      <c r="I21" s="66">
        <v>5</v>
      </c>
    </row>
    <row r="22" spans="1:9">
      <c r="A22" s="86" t="s">
        <v>83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72</v>
      </c>
      <c r="G22" s="80">
        <f>F22/F$15*1000*F$14</f>
        <v>409.09090909090912</v>
      </c>
      <c r="H22" s="67">
        <f>LARGE((C22,E22,G22),1)</f>
        <v>409.09090909090912</v>
      </c>
      <c r="I22" s="66">
        <v>6</v>
      </c>
    </row>
    <row r="23" spans="1:9">
      <c r="A23" s="86" t="s">
        <v>77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71</v>
      </c>
      <c r="G23" s="80">
        <f t="shared" si="0"/>
        <v>403.40909090909088</v>
      </c>
      <c r="H23" s="67">
        <f>LARGE((C23,E23,G23),1)</f>
        <v>403.40909090909088</v>
      </c>
      <c r="I23" s="66">
        <v>7</v>
      </c>
    </row>
    <row r="24" spans="1:9">
      <c r="A24" s="86" t="s">
        <v>84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70.8</v>
      </c>
      <c r="G24" s="80">
        <f t="shared" si="0"/>
        <v>402.27272727272731</v>
      </c>
      <c r="H24" s="67">
        <f>LARGE((C24,E24,G24),1)</f>
        <v>402.27272727272731</v>
      </c>
      <c r="I24" s="66">
        <v>8</v>
      </c>
    </row>
    <row r="25" spans="1:9">
      <c r="A25" s="86" t="s">
        <v>115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69.400000000000006</v>
      </c>
      <c r="G25" s="80">
        <f t="shared" si="0"/>
        <v>394.31818181818187</v>
      </c>
      <c r="H25" s="67">
        <f>LARGE((C25,E25,G25),1)</f>
        <v>394.31818181818187</v>
      </c>
      <c r="I25" s="66">
        <v>9</v>
      </c>
    </row>
    <row r="26" spans="1:9">
      <c r="A26" s="86" t="s">
        <v>86</v>
      </c>
      <c r="B26" s="96">
        <v>0</v>
      </c>
      <c r="C26" s="97">
        <f>B26/B$15*1000*B$14</f>
        <v>0</v>
      </c>
      <c r="D26" s="98">
        <v>0</v>
      </c>
      <c r="E26" s="97">
        <f t="shared" si="0"/>
        <v>0</v>
      </c>
      <c r="F26" s="98">
        <v>67.599999999999994</v>
      </c>
      <c r="G26" s="97">
        <f t="shared" si="0"/>
        <v>384.09090909090907</v>
      </c>
      <c r="H26" s="99">
        <f>LARGE((C26,E26,G26),1)</f>
        <v>384.09090909090907</v>
      </c>
      <c r="I26" s="66">
        <v>10</v>
      </c>
    </row>
    <row r="27" spans="1:9">
      <c r="A27" s="86" t="s">
        <v>85</v>
      </c>
      <c r="B27" s="96">
        <v>0</v>
      </c>
      <c r="C27" s="97">
        <f t="shared" ref="C27:C59" si="1">B27/B$15*1000*B$14</f>
        <v>0</v>
      </c>
      <c r="D27" s="98">
        <v>0</v>
      </c>
      <c r="E27" s="97">
        <f t="shared" si="0"/>
        <v>0</v>
      </c>
      <c r="F27" s="98">
        <v>67.400000000000006</v>
      </c>
      <c r="G27" s="97">
        <f t="shared" si="0"/>
        <v>382.9545454545455</v>
      </c>
      <c r="H27" s="99">
        <f>LARGE((C27,E27,G27),1)</f>
        <v>382.9545454545455</v>
      </c>
      <c r="I27" s="66">
        <v>11</v>
      </c>
    </row>
    <row r="28" spans="1:9">
      <c r="A28" s="86" t="s">
        <v>110</v>
      </c>
      <c r="B28" s="96">
        <v>0</v>
      </c>
      <c r="C28" s="97">
        <f t="shared" si="1"/>
        <v>0</v>
      </c>
      <c r="D28" s="98">
        <v>0</v>
      </c>
      <c r="E28" s="97">
        <f t="shared" si="0"/>
        <v>0</v>
      </c>
      <c r="F28" s="98">
        <v>66.8</v>
      </c>
      <c r="G28" s="97">
        <f t="shared" si="0"/>
        <v>379.5454545454545</v>
      </c>
      <c r="H28" s="99">
        <f>LARGE((C28,E28,G28),1)</f>
        <v>379.5454545454545</v>
      </c>
      <c r="I28" s="66">
        <v>12</v>
      </c>
    </row>
    <row r="29" spans="1:9">
      <c r="A29" s="86" t="s">
        <v>99</v>
      </c>
      <c r="B29" s="96">
        <v>0</v>
      </c>
      <c r="C29" s="97">
        <f t="shared" si="1"/>
        <v>0</v>
      </c>
      <c r="D29" s="98">
        <v>0</v>
      </c>
      <c r="E29" s="97">
        <f t="shared" si="0"/>
        <v>0</v>
      </c>
      <c r="F29" s="98">
        <v>65.2</v>
      </c>
      <c r="G29" s="97">
        <f t="shared" si="0"/>
        <v>370.4545454545455</v>
      </c>
      <c r="H29" s="99">
        <f>LARGE((C29,E29,G29),1)</f>
        <v>370.4545454545455</v>
      </c>
      <c r="I29" s="66">
        <v>13</v>
      </c>
    </row>
    <row r="30" spans="1:9">
      <c r="A30" s="86" t="s">
        <v>101</v>
      </c>
      <c r="B30" s="96">
        <v>0</v>
      </c>
      <c r="C30" s="97">
        <f t="shared" si="1"/>
        <v>0</v>
      </c>
      <c r="D30" s="98">
        <v>0</v>
      </c>
      <c r="E30" s="97">
        <f t="shared" si="0"/>
        <v>0</v>
      </c>
      <c r="F30" s="98">
        <v>63.8</v>
      </c>
      <c r="G30" s="97">
        <f t="shared" si="0"/>
        <v>362.5</v>
      </c>
      <c r="H30" s="99">
        <f>LARGE((C30,E30,G30),1)</f>
        <v>362.5</v>
      </c>
      <c r="I30" s="66">
        <v>14</v>
      </c>
    </row>
    <row r="31" spans="1:9">
      <c r="A31" s="86" t="s">
        <v>112</v>
      </c>
      <c r="B31" s="96">
        <v>0</v>
      </c>
      <c r="C31" s="97">
        <f t="shared" si="1"/>
        <v>0</v>
      </c>
      <c r="D31" s="98">
        <v>0</v>
      </c>
      <c r="E31" s="97">
        <f t="shared" si="0"/>
        <v>0</v>
      </c>
      <c r="F31" s="98">
        <v>62.4</v>
      </c>
      <c r="G31" s="97">
        <f t="shared" si="0"/>
        <v>354.54545454545456</v>
      </c>
      <c r="H31" s="99">
        <f>LARGE((C31,E31,G31),1)</f>
        <v>354.54545454545456</v>
      </c>
      <c r="I31" s="66">
        <v>15</v>
      </c>
    </row>
    <row r="32" spans="1:9">
      <c r="A32" s="86" t="s">
        <v>79</v>
      </c>
      <c r="B32" s="96">
        <v>0</v>
      </c>
      <c r="C32" s="97">
        <f t="shared" si="1"/>
        <v>0</v>
      </c>
      <c r="D32" s="98">
        <v>0</v>
      </c>
      <c r="E32" s="97">
        <f t="shared" si="0"/>
        <v>0</v>
      </c>
      <c r="F32" s="98">
        <v>60.8</v>
      </c>
      <c r="G32" s="97">
        <f t="shared" si="0"/>
        <v>345.45454545454544</v>
      </c>
      <c r="H32" s="99">
        <f>LARGE((C32,E32,G32),1)</f>
        <v>345.45454545454544</v>
      </c>
      <c r="I32" s="66">
        <v>16</v>
      </c>
    </row>
    <row r="33" spans="1:9">
      <c r="A33" s="86" t="s">
        <v>98</v>
      </c>
      <c r="B33" s="96">
        <v>0</v>
      </c>
      <c r="C33" s="97">
        <f t="shared" si="1"/>
        <v>0</v>
      </c>
      <c r="D33" s="98">
        <v>0</v>
      </c>
      <c r="E33" s="97">
        <f t="shared" si="0"/>
        <v>0</v>
      </c>
      <c r="F33" s="98">
        <v>59.2</v>
      </c>
      <c r="G33" s="97">
        <f t="shared" si="0"/>
        <v>336.36363636363637</v>
      </c>
      <c r="H33" s="99">
        <f>LARGE((C33,E33,G33),1)</f>
        <v>336.36363636363637</v>
      </c>
      <c r="I33" s="66">
        <v>17</v>
      </c>
    </row>
    <row r="34" spans="1:9">
      <c r="A34" s="86" t="s">
        <v>91</v>
      </c>
      <c r="B34" s="96">
        <v>0</v>
      </c>
      <c r="C34" s="97">
        <f t="shared" si="1"/>
        <v>0</v>
      </c>
      <c r="D34" s="98">
        <v>0</v>
      </c>
      <c r="E34" s="97">
        <f t="shared" si="0"/>
        <v>0</v>
      </c>
      <c r="F34" s="98">
        <v>58</v>
      </c>
      <c r="G34" s="97">
        <f t="shared" si="0"/>
        <v>329.5454545454545</v>
      </c>
      <c r="H34" s="99">
        <f>LARGE((C34,E34,G34),1)</f>
        <v>329.5454545454545</v>
      </c>
      <c r="I34" s="66">
        <v>18</v>
      </c>
    </row>
    <row r="35" spans="1:9">
      <c r="A35" s="86" t="s">
        <v>103</v>
      </c>
      <c r="B35" s="96">
        <v>0</v>
      </c>
      <c r="C35" s="97">
        <f t="shared" si="1"/>
        <v>0</v>
      </c>
      <c r="D35" s="98">
        <v>0</v>
      </c>
      <c r="E35" s="97">
        <f t="shared" ref="E35:E59" si="2">D35/D$15*1000*D$14</f>
        <v>0</v>
      </c>
      <c r="F35" s="98">
        <v>55.8</v>
      </c>
      <c r="G35" s="97">
        <f t="shared" ref="G35:G59" si="3">F35/F$15*1000*F$14</f>
        <v>317.0454545454545</v>
      </c>
      <c r="H35" s="99">
        <f>LARGE((C35,E35,G35),1)</f>
        <v>317.0454545454545</v>
      </c>
      <c r="I35" s="66">
        <v>19</v>
      </c>
    </row>
    <row r="36" spans="1:9">
      <c r="A36" s="86" t="s">
        <v>88</v>
      </c>
      <c r="B36" s="96">
        <v>0</v>
      </c>
      <c r="C36" s="97">
        <f t="shared" si="1"/>
        <v>0</v>
      </c>
      <c r="D36" s="98">
        <v>0</v>
      </c>
      <c r="E36" s="97">
        <f t="shared" si="2"/>
        <v>0</v>
      </c>
      <c r="F36" s="98">
        <v>55</v>
      </c>
      <c r="G36" s="97">
        <f t="shared" si="3"/>
        <v>312.5</v>
      </c>
      <c r="H36" s="99">
        <f>LARGE((C36,E36,G36),1)</f>
        <v>312.5</v>
      </c>
      <c r="I36" s="66">
        <v>20</v>
      </c>
    </row>
    <row r="37" spans="1:9">
      <c r="A37" s="86" t="s">
        <v>78</v>
      </c>
      <c r="B37" s="96">
        <v>0</v>
      </c>
      <c r="C37" s="97">
        <f t="shared" si="1"/>
        <v>0</v>
      </c>
      <c r="D37" s="98">
        <v>0</v>
      </c>
      <c r="E37" s="97">
        <f t="shared" si="2"/>
        <v>0</v>
      </c>
      <c r="F37" s="98">
        <v>52.6</v>
      </c>
      <c r="G37" s="97">
        <f t="shared" si="3"/>
        <v>298.86363636363637</v>
      </c>
      <c r="H37" s="99">
        <f>LARGE((C37,E37,G37),1)</f>
        <v>298.86363636363637</v>
      </c>
      <c r="I37" s="66">
        <v>21</v>
      </c>
    </row>
    <row r="38" spans="1:9">
      <c r="A38" s="86" t="s">
        <v>102</v>
      </c>
      <c r="B38" s="96">
        <v>0</v>
      </c>
      <c r="C38" s="97">
        <f t="shared" si="1"/>
        <v>0</v>
      </c>
      <c r="D38" s="98">
        <v>0</v>
      </c>
      <c r="E38" s="97">
        <f t="shared" si="2"/>
        <v>0</v>
      </c>
      <c r="F38" s="98">
        <v>52.2</v>
      </c>
      <c r="G38" s="97">
        <f t="shared" si="3"/>
        <v>296.59090909090912</v>
      </c>
      <c r="H38" s="99">
        <f>LARGE((C38,E38,G38),1)</f>
        <v>296.59090909090912</v>
      </c>
      <c r="I38" s="66">
        <v>22</v>
      </c>
    </row>
    <row r="39" spans="1:9">
      <c r="A39" s="86" t="s">
        <v>114</v>
      </c>
      <c r="B39" s="96">
        <v>0</v>
      </c>
      <c r="C39" s="97">
        <f t="shared" si="1"/>
        <v>0</v>
      </c>
      <c r="D39" s="98">
        <v>0</v>
      </c>
      <c r="E39" s="97">
        <f t="shared" si="2"/>
        <v>0</v>
      </c>
      <c r="F39" s="98">
        <v>51.6</v>
      </c>
      <c r="G39" s="97">
        <f t="shared" si="3"/>
        <v>293.18181818181819</v>
      </c>
      <c r="H39" s="99">
        <f>LARGE((C39,E39,G39),1)</f>
        <v>293.18181818181819</v>
      </c>
      <c r="I39" s="66">
        <v>23</v>
      </c>
    </row>
    <row r="40" spans="1:9">
      <c r="A40" s="86" t="s">
        <v>107</v>
      </c>
      <c r="B40" s="96">
        <v>0</v>
      </c>
      <c r="C40" s="97">
        <f t="shared" si="1"/>
        <v>0</v>
      </c>
      <c r="D40" s="98">
        <v>0</v>
      </c>
      <c r="E40" s="97">
        <f t="shared" si="2"/>
        <v>0</v>
      </c>
      <c r="F40" s="98">
        <v>51.4</v>
      </c>
      <c r="G40" s="97">
        <f t="shared" si="3"/>
        <v>292.04545454545456</v>
      </c>
      <c r="H40" s="99">
        <f>LARGE((C40,E40,G40),1)</f>
        <v>292.04545454545456</v>
      </c>
      <c r="I40" s="66">
        <v>24</v>
      </c>
    </row>
    <row r="41" spans="1:9">
      <c r="A41" s="86" t="s">
        <v>111</v>
      </c>
      <c r="B41" s="96">
        <v>0</v>
      </c>
      <c r="C41" s="97">
        <f t="shared" si="1"/>
        <v>0</v>
      </c>
      <c r="D41" s="98">
        <v>0</v>
      </c>
      <c r="E41" s="97">
        <f t="shared" si="2"/>
        <v>0</v>
      </c>
      <c r="F41" s="98">
        <v>50.2</v>
      </c>
      <c r="G41" s="97">
        <f t="shared" si="3"/>
        <v>285.22727272727269</v>
      </c>
      <c r="H41" s="99">
        <f>LARGE((C41,E41,G41),1)</f>
        <v>285.22727272727269</v>
      </c>
      <c r="I41" s="66">
        <v>25</v>
      </c>
    </row>
    <row r="42" spans="1:9">
      <c r="A42" s="86" t="s">
        <v>90</v>
      </c>
      <c r="B42" s="96">
        <v>0</v>
      </c>
      <c r="C42" s="97">
        <f t="shared" si="1"/>
        <v>0</v>
      </c>
      <c r="D42" s="98">
        <v>0</v>
      </c>
      <c r="E42" s="97">
        <f t="shared" si="2"/>
        <v>0</v>
      </c>
      <c r="F42" s="98">
        <v>49.2</v>
      </c>
      <c r="G42" s="97">
        <f t="shared" si="3"/>
        <v>279.54545454545456</v>
      </c>
      <c r="H42" s="99">
        <f>LARGE((C42,E42,G42),1)</f>
        <v>279.54545454545456</v>
      </c>
      <c r="I42" s="66">
        <v>26</v>
      </c>
    </row>
    <row r="43" spans="1:9">
      <c r="A43" s="86" t="s">
        <v>118</v>
      </c>
      <c r="B43" s="96">
        <v>0</v>
      </c>
      <c r="C43" s="97">
        <f t="shared" si="1"/>
        <v>0</v>
      </c>
      <c r="D43" s="98">
        <v>0</v>
      </c>
      <c r="E43" s="97">
        <f t="shared" si="2"/>
        <v>0</v>
      </c>
      <c r="F43" s="98">
        <v>48.6</v>
      </c>
      <c r="G43" s="97">
        <f t="shared" si="3"/>
        <v>276.13636363636363</v>
      </c>
      <c r="H43" s="99">
        <f>LARGE((C43,E43,G43),1)</f>
        <v>276.13636363636363</v>
      </c>
      <c r="I43" s="66">
        <v>27</v>
      </c>
    </row>
    <row r="44" spans="1:9">
      <c r="A44" s="86" t="s">
        <v>92</v>
      </c>
      <c r="B44" s="96">
        <v>0</v>
      </c>
      <c r="C44" s="97">
        <f t="shared" si="1"/>
        <v>0</v>
      </c>
      <c r="D44" s="98">
        <v>0</v>
      </c>
      <c r="E44" s="97">
        <f t="shared" si="2"/>
        <v>0</v>
      </c>
      <c r="F44" s="98">
        <v>47.2</v>
      </c>
      <c r="G44" s="97">
        <f t="shared" si="3"/>
        <v>268.18181818181819</v>
      </c>
      <c r="H44" s="99">
        <f>LARGE((C44,E44,G44),1)</f>
        <v>268.18181818181819</v>
      </c>
      <c r="I44" s="66">
        <v>28</v>
      </c>
    </row>
    <row r="45" spans="1:9">
      <c r="A45" s="86" t="s">
        <v>105</v>
      </c>
      <c r="B45" s="96">
        <v>0</v>
      </c>
      <c r="C45" s="97">
        <f t="shared" si="1"/>
        <v>0</v>
      </c>
      <c r="D45" s="98">
        <v>0</v>
      </c>
      <c r="E45" s="97">
        <f t="shared" si="2"/>
        <v>0</v>
      </c>
      <c r="F45" s="98">
        <v>46.6</v>
      </c>
      <c r="G45" s="97">
        <f t="shared" si="3"/>
        <v>264.77272727272725</v>
      </c>
      <c r="H45" s="99">
        <f>LARGE((C45,E45,G45),1)</f>
        <v>264.77272727272725</v>
      </c>
      <c r="I45" s="66">
        <v>29</v>
      </c>
    </row>
    <row r="46" spans="1:9">
      <c r="A46" s="86" t="s">
        <v>82</v>
      </c>
      <c r="B46" s="96">
        <v>0</v>
      </c>
      <c r="C46" s="97">
        <f t="shared" si="1"/>
        <v>0</v>
      </c>
      <c r="D46" s="98">
        <v>0</v>
      </c>
      <c r="E46" s="97">
        <f t="shared" si="2"/>
        <v>0</v>
      </c>
      <c r="F46" s="98">
        <v>46.2</v>
      </c>
      <c r="G46" s="97">
        <f t="shared" si="3"/>
        <v>262.5</v>
      </c>
      <c r="H46" s="99">
        <f>LARGE((C46,E46,G46),1)</f>
        <v>262.5</v>
      </c>
      <c r="I46" s="66">
        <v>30</v>
      </c>
    </row>
    <row r="47" spans="1:9">
      <c r="A47" s="86" t="s">
        <v>116</v>
      </c>
      <c r="B47" s="96">
        <v>0</v>
      </c>
      <c r="C47" s="97">
        <f t="shared" si="1"/>
        <v>0</v>
      </c>
      <c r="D47" s="98">
        <v>0</v>
      </c>
      <c r="E47" s="97">
        <f t="shared" si="2"/>
        <v>0</v>
      </c>
      <c r="F47" s="98">
        <v>43.8</v>
      </c>
      <c r="G47" s="97">
        <f t="shared" si="3"/>
        <v>248.86363636363635</v>
      </c>
      <c r="H47" s="99">
        <f>LARGE((C47,E47,G47),1)</f>
        <v>248.86363636363635</v>
      </c>
      <c r="I47" s="66">
        <v>31</v>
      </c>
    </row>
    <row r="48" spans="1:9">
      <c r="A48" s="86" t="s">
        <v>109</v>
      </c>
      <c r="B48" s="96">
        <v>0</v>
      </c>
      <c r="C48" s="97">
        <f t="shared" si="1"/>
        <v>0</v>
      </c>
      <c r="D48" s="98">
        <v>0</v>
      </c>
      <c r="E48" s="97">
        <f t="shared" si="2"/>
        <v>0</v>
      </c>
      <c r="F48" s="98">
        <v>43</v>
      </c>
      <c r="G48" s="97">
        <f t="shared" si="3"/>
        <v>244.31818181818181</v>
      </c>
      <c r="H48" s="99">
        <f>LARGE((C48,E48,G48),1)</f>
        <v>244.31818181818181</v>
      </c>
      <c r="I48" s="66">
        <v>32</v>
      </c>
    </row>
    <row r="49" spans="1:9">
      <c r="A49" s="86" t="s">
        <v>76</v>
      </c>
      <c r="B49" s="96">
        <v>0</v>
      </c>
      <c r="C49" s="97">
        <f t="shared" si="1"/>
        <v>0</v>
      </c>
      <c r="D49" s="98">
        <v>0</v>
      </c>
      <c r="E49" s="97">
        <f t="shared" si="2"/>
        <v>0</v>
      </c>
      <c r="F49" s="98">
        <v>42.2</v>
      </c>
      <c r="G49" s="97">
        <f t="shared" si="3"/>
        <v>239.77272727272728</v>
      </c>
      <c r="H49" s="99">
        <f>LARGE((C49,E49,G49),1)</f>
        <v>239.77272727272728</v>
      </c>
      <c r="I49" s="66">
        <v>33</v>
      </c>
    </row>
    <row r="50" spans="1:9">
      <c r="A50" s="86" t="s">
        <v>117</v>
      </c>
      <c r="B50" s="96">
        <v>0</v>
      </c>
      <c r="C50" s="97">
        <f t="shared" si="1"/>
        <v>0</v>
      </c>
      <c r="D50" s="98">
        <v>0</v>
      </c>
      <c r="E50" s="97">
        <f t="shared" si="2"/>
        <v>0</v>
      </c>
      <c r="F50" s="98">
        <v>41.8</v>
      </c>
      <c r="G50" s="97">
        <f t="shared" si="3"/>
        <v>237.5</v>
      </c>
      <c r="H50" s="99">
        <f>LARGE((C50,E50,G50),1)</f>
        <v>237.5</v>
      </c>
      <c r="I50" s="66">
        <v>34</v>
      </c>
    </row>
    <row r="51" spans="1:9">
      <c r="A51" s="86" t="s">
        <v>113</v>
      </c>
      <c r="B51" s="96">
        <v>0</v>
      </c>
      <c r="C51" s="97">
        <f t="shared" si="1"/>
        <v>0</v>
      </c>
      <c r="D51" s="98">
        <v>0</v>
      </c>
      <c r="E51" s="97">
        <f t="shared" si="2"/>
        <v>0</v>
      </c>
      <c r="F51" s="98">
        <v>41.6</v>
      </c>
      <c r="G51" s="97">
        <f t="shared" si="3"/>
        <v>236.36363636363635</v>
      </c>
      <c r="H51" s="99">
        <f>LARGE((C51,E51,G51),1)</f>
        <v>236.36363636363635</v>
      </c>
      <c r="I51" s="66">
        <v>35</v>
      </c>
    </row>
    <row r="52" spans="1:9">
      <c r="A52" s="86" t="s">
        <v>96</v>
      </c>
      <c r="B52" s="96">
        <v>0</v>
      </c>
      <c r="C52" s="97">
        <f t="shared" si="1"/>
        <v>0</v>
      </c>
      <c r="D52" s="98">
        <v>0</v>
      </c>
      <c r="E52" s="97">
        <f t="shared" si="2"/>
        <v>0</v>
      </c>
      <c r="F52" s="98">
        <v>39.4</v>
      </c>
      <c r="G52" s="97">
        <f t="shared" si="3"/>
        <v>223.86363636363635</v>
      </c>
      <c r="H52" s="99">
        <f>LARGE((C52,E52,G52),1)</f>
        <v>223.86363636363635</v>
      </c>
      <c r="I52" s="66">
        <v>36</v>
      </c>
    </row>
    <row r="53" spans="1:9">
      <c r="A53" s="86" t="s">
        <v>89</v>
      </c>
      <c r="B53" s="96">
        <v>0</v>
      </c>
      <c r="C53" s="97">
        <f t="shared" si="1"/>
        <v>0</v>
      </c>
      <c r="D53" s="98">
        <v>0</v>
      </c>
      <c r="E53" s="97">
        <f t="shared" si="2"/>
        <v>0</v>
      </c>
      <c r="F53" s="98">
        <v>34.6</v>
      </c>
      <c r="G53" s="97">
        <f t="shared" si="3"/>
        <v>196.59090909090909</v>
      </c>
      <c r="H53" s="99">
        <f>LARGE((C53,E53,G53),1)</f>
        <v>196.59090909090909</v>
      </c>
      <c r="I53" s="66">
        <v>37</v>
      </c>
    </row>
    <row r="54" spans="1:9">
      <c r="A54" s="86" t="s">
        <v>100</v>
      </c>
      <c r="B54" s="96">
        <v>0</v>
      </c>
      <c r="C54" s="97">
        <f t="shared" si="1"/>
        <v>0</v>
      </c>
      <c r="D54" s="98">
        <v>0</v>
      </c>
      <c r="E54" s="97">
        <f t="shared" si="2"/>
        <v>0</v>
      </c>
      <c r="F54" s="98">
        <v>32</v>
      </c>
      <c r="G54" s="97">
        <f t="shared" si="3"/>
        <v>181.81818181818181</v>
      </c>
      <c r="H54" s="99">
        <f>LARGE((C54,E54,G54),1)</f>
        <v>181.81818181818181</v>
      </c>
      <c r="I54" s="66">
        <v>38</v>
      </c>
    </row>
    <row r="55" spans="1:9">
      <c r="A55" s="86" t="s">
        <v>95</v>
      </c>
      <c r="B55" s="96">
        <v>0</v>
      </c>
      <c r="C55" s="97">
        <f t="shared" si="1"/>
        <v>0</v>
      </c>
      <c r="D55" s="98">
        <v>0</v>
      </c>
      <c r="E55" s="97">
        <f t="shared" si="2"/>
        <v>0</v>
      </c>
      <c r="F55" s="98">
        <v>26</v>
      </c>
      <c r="G55" s="97">
        <f t="shared" si="3"/>
        <v>147.72727272727275</v>
      </c>
      <c r="H55" s="99">
        <f>LARGE((C55,E55,G55),1)</f>
        <v>147.72727272727275</v>
      </c>
      <c r="I55" s="66">
        <v>39</v>
      </c>
    </row>
    <row r="56" spans="1:9">
      <c r="A56" s="86" t="s">
        <v>104</v>
      </c>
      <c r="B56" s="96">
        <v>0</v>
      </c>
      <c r="C56" s="97">
        <f t="shared" si="1"/>
        <v>0</v>
      </c>
      <c r="D56" s="98">
        <v>0</v>
      </c>
      <c r="E56" s="97">
        <f t="shared" si="2"/>
        <v>0</v>
      </c>
      <c r="F56" s="98">
        <v>25.2</v>
      </c>
      <c r="G56" s="97">
        <f t="shared" si="3"/>
        <v>143.18181818181819</v>
      </c>
      <c r="H56" s="99">
        <f>LARGE((C56,E56,G56),1)</f>
        <v>143.18181818181819</v>
      </c>
      <c r="I56" s="66">
        <v>40</v>
      </c>
    </row>
    <row r="57" spans="1:9">
      <c r="A57" s="86" t="s">
        <v>108</v>
      </c>
      <c r="B57" s="96">
        <v>0</v>
      </c>
      <c r="C57" s="97">
        <f t="shared" si="1"/>
        <v>0</v>
      </c>
      <c r="D57" s="98">
        <v>0</v>
      </c>
      <c r="E57" s="97">
        <f t="shared" si="2"/>
        <v>0</v>
      </c>
      <c r="F57" s="98">
        <v>11.6</v>
      </c>
      <c r="G57" s="97">
        <f t="shared" si="3"/>
        <v>65.909090909090907</v>
      </c>
      <c r="H57" s="99">
        <f>LARGE((C57,E57,G57),1)</f>
        <v>65.909090909090907</v>
      </c>
      <c r="I57" s="66">
        <v>41</v>
      </c>
    </row>
    <row r="58" spans="1:9">
      <c r="A58" s="86"/>
      <c r="B58" s="96">
        <v>0</v>
      </c>
      <c r="C58" s="97">
        <f t="shared" si="1"/>
        <v>0</v>
      </c>
      <c r="D58" s="98">
        <v>0</v>
      </c>
      <c r="E58" s="97">
        <f t="shared" si="2"/>
        <v>0</v>
      </c>
      <c r="F58" s="98">
        <v>0</v>
      </c>
      <c r="G58" s="97">
        <f t="shared" si="3"/>
        <v>0</v>
      </c>
      <c r="H58" s="99">
        <f>LARGE((C58,E58,G58),1)</f>
        <v>0</v>
      </c>
      <c r="I58" s="66"/>
    </row>
    <row r="59" spans="1:9">
      <c r="A59" s="86"/>
      <c r="B59" s="96">
        <v>0</v>
      </c>
      <c r="C59" s="97">
        <f t="shared" si="1"/>
        <v>0</v>
      </c>
      <c r="D59" s="98">
        <v>0</v>
      </c>
      <c r="E59" s="97">
        <f t="shared" si="2"/>
        <v>0</v>
      </c>
      <c r="F59" s="98">
        <v>0</v>
      </c>
      <c r="G59" s="97">
        <f t="shared" si="3"/>
        <v>0</v>
      </c>
      <c r="H59" s="99">
        <f>LARGE((C59,E59,G59),1)</f>
        <v>0</v>
      </c>
      <c r="I59" s="66"/>
    </row>
  </sheetData>
  <mergeCells count="5">
    <mergeCell ref="A1:A7"/>
    <mergeCell ref="B2:F2"/>
    <mergeCell ref="B4:F4"/>
    <mergeCell ref="B6:C6"/>
    <mergeCell ref="B10:C10"/>
  </mergeCells>
  <conditionalFormatting sqref="A17:A59">
    <cfRule type="duplicateValues" dxfId="555" priority="1"/>
  </conditionalFormatting>
  <conditionalFormatting sqref="A17:A59">
    <cfRule type="duplicateValues" dxfId="55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zoomScale="125" zoomScaleNormal="125" zoomScalePageLayoutView="125" workbookViewId="0">
      <selection activeCell="F33" sqref="F33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40"/>
      <c r="B1" s="101"/>
      <c r="C1" s="101"/>
      <c r="D1" s="101"/>
      <c r="E1" s="101"/>
      <c r="F1" s="101"/>
      <c r="G1" s="101"/>
      <c r="H1" s="101"/>
      <c r="I1" s="44"/>
    </row>
    <row r="2" spans="1:9">
      <c r="A2" s="140"/>
      <c r="B2" s="142" t="s">
        <v>41</v>
      </c>
      <c r="C2" s="142"/>
      <c r="D2" s="142"/>
      <c r="E2" s="142"/>
      <c r="F2" s="142"/>
      <c r="G2" s="101"/>
      <c r="H2" s="101"/>
      <c r="I2" s="44"/>
    </row>
    <row r="3" spans="1:9">
      <c r="A3" s="140"/>
      <c r="B3" s="101"/>
      <c r="C3" s="101"/>
      <c r="D3" s="101"/>
      <c r="E3" s="101"/>
      <c r="F3" s="101"/>
      <c r="G3" s="101"/>
      <c r="H3" s="101"/>
      <c r="I3" s="44"/>
    </row>
    <row r="4" spans="1:9">
      <c r="A4" s="140"/>
      <c r="B4" s="142" t="s">
        <v>34</v>
      </c>
      <c r="C4" s="142"/>
      <c r="D4" s="142"/>
      <c r="E4" s="142"/>
      <c r="F4" s="142"/>
      <c r="G4" s="101"/>
      <c r="H4" s="101"/>
      <c r="I4" s="44"/>
    </row>
    <row r="5" spans="1:9">
      <c r="A5" s="140"/>
      <c r="B5" s="101"/>
      <c r="C5" s="101"/>
      <c r="D5" s="101"/>
      <c r="E5" s="101"/>
      <c r="F5" s="101"/>
      <c r="G5" s="101"/>
      <c r="H5" s="101"/>
      <c r="I5" s="44"/>
    </row>
    <row r="6" spans="1:9">
      <c r="A6" s="140"/>
      <c r="B6" s="141"/>
      <c r="C6" s="141"/>
      <c r="D6" s="101"/>
      <c r="E6" s="101"/>
      <c r="F6" s="101"/>
      <c r="G6" s="101"/>
      <c r="H6" s="101"/>
      <c r="I6" s="44"/>
    </row>
    <row r="7" spans="1:9">
      <c r="A7" s="140"/>
      <c r="B7" s="101"/>
      <c r="C7" s="101"/>
      <c r="D7" s="101"/>
      <c r="E7" s="101"/>
      <c r="F7" s="101"/>
      <c r="G7" s="101"/>
      <c r="H7" s="101"/>
      <c r="I7" s="44"/>
    </row>
    <row r="8" spans="1:9">
      <c r="A8" s="45" t="s">
        <v>11</v>
      </c>
      <c r="B8" s="46" t="s">
        <v>124</v>
      </c>
      <c r="C8" s="46"/>
      <c r="D8" s="46"/>
      <c r="E8" s="46"/>
      <c r="F8" s="100"/>
      <c r="G8" s="100"/>
      <c r="H8" s="100"/>
      <c r="I8" s="44"/>
    </row>
    <row r="9" spans="1:9">
      <c r="A9" s="45" t="s">
        <v>0</v>
      </c>
      <c r="B9" s="46" t="s">
        <v>125</v>
      </c>
      <c r="C9" s="46"/>
      <c r="D9" s="46"/>
      <c r="E9" s="46"/>
      <c r="F9" s="100"/>
      <c r="G9" s="100"/>
      <c r="H9" s="100"/>
      <c r="I9" s="44"/>
    </row>
    <row r="10" spans="1:9">
      <c r="A10" s="45" t="s">
        <v>13</v>
      </c>
      <c r="B10" s="143" t="s">
        <v>126</v>
      </c>
      <c r="C10" s="14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101"/>
      <c r="E11" s="101"/>
      <c r="F11" s="101"/>
      <c r="G11" s="101"/>
      <c r="H11" s="101"/>
      <c r="I11" s="44"/>
    </row>
    <row r="12" spans="1:9">
      <c r="A12" s="45" t="s">
        <v>16</v>
      </c>
      <c r="B12" s="100" t="s">
        <v>52</v>
      </c>
      <c r="C12" s="101"/>
      <c r="D12" s="101"/>
      <c r="E12" s="101"/>
      <c r="F12" s="101"/>
      <c r="G12" s="101"/>
      <c r="H12" s="101"/>
      <c r="I12" s="44"/>
    </row>
    <row r="13" spans="1:9">
      <c r="A13" s="10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0" t="s">
        <v>15</v>
      </c>
      <c r="B14" s="122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100" t="s">
        <v>14</v>
      </c>
      <c r="B15" s="123">
        <v>92.22</v>
      </c>
      <c r="C15" s="60"/>
      <c r="D15" s="61">
        <v>1</v>
      </c>
      <c r="E15" s="60"/>
      <c r="F15" s="61">
        <v>90.6</v>
      </c>
      <c r="G15" s="60"/>
      <c r="H15" s="57" t="s">
        <v>19</v>
      </c>
      <c r="I15" s="58" t="s">
        <v>26</v>
      </c>
    </row>
    <row r="16" spans="1:9">
      <c r="A16" s="100"/>
      <c r="B16" s="124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58</v>
      </c>
    </row>
    <row r="17" spans="1:9">
      <c r="A17" s="86" t="s">
        <v>58</v>
      </c>
      <c r="B17" s="102">
        <v>79.2</v>
      </c>
      <c r="C17" s="103">
        <f>B17/B$15*1000*B$14</f>
        <v>601.17111255692907</v>
      </c>
      <c r="D17" s="79">
        <v>0</v>
      </c>
      <c r="E17" s="80">
        <f>D17/D$15*1000*D$14</f>
        <v>0</v>
      </c>
      <c r="F17" s="79">
        <v>87</v>
      </c>
      <c r="G17" s="80">
        <f>F17/F$15*1000*F$14</f>
        <v>768.21192052980132</v>
      </c>
      <c r="H17" s="67">
        <f>LARGE((C17,E17,G17),1)</f>
        <v>768.21192052980132</v>
      </c>
      <c r="I17" s="66">
        <v>2</v>
      </c>
    </row>
    <row r="18" spans="1:9">
      <c r="A18" s="86" t="s">
        <v>59</v>
      </c>
      <c r="B18" s="102">
        <v>91.8</v>
      </c>
      <c r="C18" s="103">
        <f>B18/B$15*1000*B$14</f>
        <v>696.81197137280412</v>
      </c>
      <c r="D18" s="79">
        <v>0</v>
      </c>
      <c r="E18" s="80">
        <f>D18/D$15*1000*D$14</f>
        <v>0</v>
      </c>
      <c r="F18" s="79">
        <v>82.2</v>
      </c>
      <c r="G18" s="80">
        <f>F18/F$15*1000*F$14</f>
        <v>725.8278145695366</v>
      </c>
      <c r="H18" s="67">
        <f>LARGE((C18,E18,G18),1)</f>
        <v>725.8278145695366</v>
      </c>
      <c r="I18" s="66">
        <v>6</v>
      </c>
    </row>
    <row r="19" spans="1:9">
      <c r="A19" s="86" t="s">
        <v>63</v>
      </c>
      <c r="B19" s="102">
        <v>71.2</v>
      </c>
      <c r="C19" s="103">
        <f>B19/B$15*1000*B$14</f>
        <v>540.44675775319888</v>
      </c>
      <c r="D19" s="79">
        <v>0</v>
      </c>
      <c r="E19" s="80">
        <f t="shared" ref="C19:G24" si="0">D19/D$15*1000*D$14</f>
        <v>0</v>
      </c>
      <c r="F19" s="79">
        <v>69.2</v>
      </c>
      <c r="G19" s="80">
        <f t="shared" si="0"/>
        <v>611.03752759381905</v>
      </c>
      <c r="H19" s="67">
        <f>LARGE((C19,E19,G19),1)</f>
        <v>611.03752759381905</v>
      </c>
      <c r="I19" s="66">
        <v>13</v>
      </c>
    </row>
    <row r="20" spans="1:9">
      <c r="A20" s="86" t="s">
        <v>60</v>
      </c>
      <c r="B20" s="102">
        <v>69.400000000000006</v>
      </c>
      <c r="C20" s="103">
        <f>B20/B$15*1000*B$14</f>
        <v>526.7837779223596</v>
      </c>
      <c r="D20" s="79">
        <v>0</v>
      </c>
      <c r="E20" s="80">
        <f t="shared" si="0"/>
        <v>0</v>
      </c>
      <c r="F20" s="79">
        <v>63.2</v>
      </c>
      <c r="G20" s="80">
        <f t="shared" si="0"/>
        <v>558.05739514348795</v>
      </c>
      <c r="H20" s="67">
        <f>LARGE((C20,E20,G20),1)</f>
        <v>558.05739514348795</v>
      </c>
      <c r="I20" s="66">
        <v>16</v>
      </c>
    </row>
    <row r="21" spans="1:9">
      <c r="A21" s="86" t="s">
        <v>56</v>
      </c>
      <c r="B21" s="102">
        <v>72.2</v>
      </c>
      <c r="C21" s="103">
        <f t="shared" si="0"/>
        <v>548.03730210366518</v>
      </c>
      <c r="D21" s="79">
        <v>0</v>
      </c>
      <c r="E21" s="80">
        <f t="shared" si="0"/>
        <v>0</v>
      </c>
      <c r="F21" s="79">
        <v>58.4</v>
      </c>
      <c r="G21" s="80">
        <f t="shared" si="0"/>
        <v>515.67328918322301</v>
      </c>
      <c r="H21" s="67">
        <f>LARGE((C21,E21,G21),1)</f>
        <v>548.03730210366518</v>
      </c>
      <c r="I21" s="66">
        <v>17</v>
      </c>
    </row>
    <row r="22" spans="1:9">
      <c r="A22" s="86" t="s">
        <v>55</v>
      </c>
      <c r="B22" s="102">
        <v>84.8</v>
      </c>
      <c r="C22" s="103">
        <f>B22/B$15*1000*B$14</f>
        <v>643.67816091954012</v>
      </c>
      <c r="D22" s="79">
        <v>0</v>
      </c>
      <c r="E22" s="80">
        <f>D22/D$15*1000*D$14</f>
        <v>0</v>
      </c>
      <c r="F22" s="79">
        <v>39</v>
      </c>
      <c r="G22" s="80">
        <f>F22/F$15*1000*F$14</f>
        <v>344.37086092715236</v>
      </c>
      <c r="H22" s="67">
        <f>LARGE((C22,E22,G22),1)</f>
        <v>643.67816091954012</v>
      </c>
      <c r="I22" s="66">
        <v>18</v>
      </c>
    </row>
    <row r="23" spans="1:9">
      <c r="A23" s="86" t="s">
        <v>62</v>
      </c>
      <c r="B23" s="78">
        <v>68.2</v>
      </c>
      <c r="C23" s="103">
        <f t="shared" si="0"/>
        <v>517.67512470179997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517.67512470179997</v>
      </c>
      <c r="I23" s="66">
        <v>25</v>
      </c>
    </row>
    <row r="24" spans="1:9">
      <c r="A24" s="86" t="s">
        <v>130</v>
      </c>
      <c r="B24" s="96">
        <v>58.4</v>
      </c>
      <c r="C24" s="104">
        <f t="shared" si="0"/>
        <v>443.28779006723056</v>
      </c>
      <c r="D24" s="98">
        <v>0</v>
      </c>
      <c r="E24" s="97">
        <f t="shared" si="0"/>
        <v>0</v>
      </c>
      <c r="F24" s="98">
        <v>0</v>
      </c>
      <c r="G24" s="97">
        <f t="shared" si="0"/>
        <v>0</v>
      </c>
      <c r="H24" s="99">
        <f>LARGE((C24,E24,G24),1)</f>
        <v>443.28779006723056</v>
      </c>
      <c r="I24" s="66">
        <v>33</v>
      </c>
    </row>
  </sheetData>
  <mergeCells count="5">
    <mergeCell ref="A1:A7"/>
    <mergeCell ref="B2:F2"/>
    <mergeCell ref="B4:F4"/>
    <mergeCell ref="B6:C6"/>
    <mergeCell ref="B10:C10"/>
  </mergeCells>
  <conditionalFormatting sqref="A17:A23">
    <cfRule type="duplicateValues" dxfId="553" priority="45"/>
  </conditionalFormatting>
  <conditionalFormatting sqref="A24">
    <cfRule type="duplicateValues" dxfId="55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RPA Caclulations</vt:lpstr>
      <vt:lpstr>Finish Order</vt:lpstr>
      <vt:lpstr>Mt. Sima Canada Cup SS</vt:lpstr>
      <vt:lpstr>Mt. Sima Canada Cup BA</vt:lpstr>
      <vt:lpstr>Waterville Rev Tour NorAm Day 1</vt:lpstr>
      <vt:lpstr>Waterville Rev Tour NorAm Day 2</vt:lpstr>
      <vt:lpstr>MSLM TT DAY 1</vt:lpstr>
      <vt:lpstr>MSLM TT DAY 2</vt:lpstr>
      <vt:lpstr>Silverstar Canada Cup</vt:lpstr>
      <vt:lpstr>Craigleith Groms</vt:lpstr>
      <vt:lpstr>Beaver Valley TT</vt:lpstr>
      <vt:lpstr>Calgary Nor AM SS</vt:lpstr>
      <vt:lpstr>Fortune Fz</vt:lpstr>
      <vt:lpstr>GEORGIAN PEAKS Groms</vt:lpstr>
      <vt:lpstr>Aspen Open SS</vt:lpstr>
      <vt:lpstr>Aspen Open 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2019-02-20T00:31:06Z</dcterms:modified>
</cp:coreProperties>
</file>