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G:\My Drive\High Performance Program Committee\2019_FO RPA Ranking\Moguls\Male\"/>
    </mc:Choice>
  </mc:AlternateContent>
  <xr:revisionPtr revIDLastSave="0" documentId="13_ncr:1_{005BBBC0-F0CE-4D93-8BAC-B7A7FC257828}" xr6:coauthVersionLast="40" xr6:coauthVersionMax="40" xr10:uidLastSave="{00000000-0000-0000-0000-000000000000}"/>
  <bookViews>
    <workbookView xWindow="-120" yWindow="-120" windowWidth="20730" windowHeight="11160" tabRatio="1000" xr2:uid="{00000000-000D-0000-FFFF-FFFF00000000}"/>
  </bookViews>
  <sheets>
    <sheet name="RPA Caclulations" sheetId="1" r:id="rId1"/>
    <sheet name="Finish Order" sheetId="71" r:id="rId2"/>
    <sheet name="Canadian Selections" sheetId="4" r:id="rId3"/>
    <sheet name="Val St Come Canada Cup MO" sheetId="85" r:id="rId4"/>
    <sheet name="Val St Come Canada Cup DM" sheetId="86" r:id="rId5"/>
    <sheet name="Caledon TT Day 1" sheetId="87" r:id="rId6"/>
    <sheet name="Caledon TT Day 2" sheetId="88" r:id="rId7"/>
  </sheets>
  <definedNames>
    <definedName name="_xlnm.Print_Titles" localSheetId="0">'RPA Caclulations'!$C:$C,'RPA Caclulations'!$1:$5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1" l="1"/>
  <c r="M8" i="1"/>
  <c r="N8" i="1"/>
  <c r="O8" i="1"/>
  <c r="P8" i="1"/>
  <c r="I8" i="1"/>
  <c r="L11" i="1"/>
  <c r="M11" i="1"/>
  <c r="N11" i="1"/>
  <c r="O11" i="1"/>
  <c r="P11" i="1"/>
  <c r="L12" i="1"/>
  <c r="M12" i="1"/>
  <c r="N12" i="1"/>
  <c r="O12" i="1"/>
  <c r="P12" i="1"/>
  <c r="L9" i="1"/>
  <c r="M9" i="1"/>
  <c r="N9" i="1"/>
  <c r="O9" i="1"/>
  <c r="P9" i="1"/>
  <c r="I9" i="1"/>
  <c r="L13" i="1"/>
  <c r="M13" i="1"/>
  <c r="N13" i="1"/>
  <c r="O13" i="1"/>
  <c r="P13" i="1"/>
  <c r="L14" i="1"/>
  <c r="M14" i="1"/>
  <c r="N14" i="1"/>
  <c r="O14" i="1"/>
  <c r="P14" i="1"/>
  <c r="L15" i="1"/>
  <c r="M15" i="1"/>
  <c r="N15" i="1"/>
  <c r="O15" i="1"/>
  <c r="P15" i="1"/>
  <c r="L10" i="1"/>
  <c r="M10" i="1"/>
  <c r="N10" i="1"/>
  <c r="O10" i="1"/>
  <c r="P10" i="1"/>
  <c r="I10" i="1"/>
  <c r="I42" i="71"/>
  <c r="H45" i="71"/>
  <c r="H9" i="71"/>
  <c r="H10" i="71"/>
  <c r="H11" i="71"/>
  <c r="H12" i="71"/>
  <c r="H13" i="71"/>
  <c r="H14" i="71"/>
  <c r="H15" i="71"/>
  <c r="H16" i="71"/>
  <c r="H17" i="71"/>
  <c r="H18" i="71"/>
  <c r="H19" i="71"/>
  <c r="H20" i="71"/>
  <c r="H21" i="71"/>
  <c r="H22" i="71"/>
  <c r="H23" i="71"/>
  <c r="H24" i="71"/>
  <c r="H25" i="71"/>
  <c r="H26" i="71"/>
  <c r="H27" i="71"/>
  <c r="H28" i="71"/>
  <c r="H29" i="71"/>
  <c r="H30" i="71"/>
  <c r="H31" i="71"/>
  <c r="H32" i="71"/>
  <c r="H33" i="71"/>
  <c r="H34" i="71"/>
  <c r="H35" i="71"/>
  <c r="H36" i="71"/>
  <c r="H37" i="71"/>
  <c r="H38" i="71"/>
  <c r="H39" i="71"/>
  <c r="H40" i="71"/>
  <c r="H41" i="71"/>
  <c r="H42" i="71"/>
  <c r="H43" i="71"/>
  <c r="H44" i="71"/>
  <c r="H8" i="71"/>
  <c r="I9" i="71"/>
  <c r="I10" i="71"/>
  <c r="I11" i="71"/>
  <c r="I12" i="71"/>
  <c r="I13" i="71"/>
  <c r="I14" i="71"/>
  <c r="I15" i="71"/>
  <c r="I16" i="71"/>
  <c r="I17" i="71"/>
  <c r="I18" i="71"/>
  <c r="I19" i="71"/>
  <c r="I20" i="71"/>
  <c r="I21" i="71"/>
  <c r="I22" i="71"/>
  <c r="I23" i="71"/>
  <c r="I24" i="71"/>
  <c r="I25" i="71"/>
  <c r="I26" i="71"/>
  <c r="I27" i="71"/>
  <c r="I28" i="71"/>
  <c r="I29" i="71"/>
  <c r="I30" i="71"/>
  <c r="I31" i="71"/>
  <c r="I32" i="71"/>
  <c r="I33" i="71"/>
  <c r="I34" i="71"/>
  <c r="I35" i="71"/>
  <c r="I36" i="71"/>
  <c r="I37" i="71"/>
  <c r="I38" i="71"/>
  <c r="I39" i="71"/>
  <c r="I40" i="71"/>
  <c r="I41" i="71"/>
  <c r="I43" i="71"/>
  <c r="I44" i="71"/>
  <c r="I45" i="71"/>
  <c r="I8" i="71"/>
  <c r="C21" i="87"/>
  <c r="E21" i="87"/>
  <c r="G21" i="87"/>
  <c r="H21" i="87"/>
  <c r="C24" i="88"/>
  <c r="E24" i="88"/>
  <c r="G24" i="88"/>
  <c r="H24" i="88"/>
  <c r="G13" i="1"/>
  <c r="H13" i="1"/>
  <c r="J13" i="1"/>
  <c r="C17" i="4"/>
  <c r="E17" i="4"/>
  <c r="G17" i="4"/>
  <c r="H17" i="4"/>
  <c r="L6" i="1"/>
  <c r="C17" i="85"/>
  <c r="E17" i="85"/>
  <c r="G17" i="85"/>
  <c r="H17" i="85"/>
  <c r="M6" i="1"/>
  <c r="C17" i="86"/>
  <c r="E17" i="86"/>
  <c r="G17" i="86"/>
  <c r="H17" i="86"/>
  <c r="N6" i="1"/>
  <c r="O6" i="1"/>
  <c r="C17" i="88"/>
  <c r="E17" i="88"/>
  <c r="G17" i="88"/>
  <c r="H17" i="88"/>
  <c r="P6" i="1"/>
  <c r="G6" i="1"/>
  <c r="H6" i="1"/>
  <c r="I6" i="1"/>
  <c r="J6" i="1"/>
  <c r="C18" i="4"/>
  <c r="E18" i="4"/>
  <c r="G18" i="4"/>
  <c r="H18" i="4"/>
  <c r="L7" i="1"/>
  <c r="C18" i="85"/>
  <c r="E18" i="85"/>
  <c r="G18" i="85"/>
  <c r="H18" i="85"/>
  <c r="M7" i="1"/>
  <c r="C18" i="86"/>
  <c r="E18" i="86"/>
  <c r="G18" i="86"/>
  <c r="H18" i="86"/>
  <c r="N7" i="1"/>
  <c r="O7" i="1"/>
  <c r="P7" i="1"/>
  <c r="G7" i="1"/>
  <c r="H7" i="1"/>
  <c r="I7" i="1"/>
  <c r="J7" i="1"/>
  <c r="C19" i="85"/>
  <c r="H19" i="85"/>
  <c r="C17" i="87"/>
  <c r="E17" i="87"/>
  <c r="G17" i="87"/>
  <c r="H17" i="87"/>
  <c r="C18" i="88"/>
  <c r="E18" i="88"/>
  <c r="G18" i="88"/>
  <c r="H18" i="88"/>
  <c r="G8" i="1"/>
  <c r="H8" i="1"/>
  <c r="J8" i="1"/>
  <c r="C18" i="87"/>
  <c r="E18" i="87"/>
  <c r="G18" i="87"/>
  <c r="H18" i="87"/>
  <c r="C20" i="88"/>
  <c r="E20" i="88"/>
  <c r="G20" i="88"/>
  <c r="H20" i="88"/>
  <c r="G11" i="1"/>
  <c r="H11" i="1"/>
  <c r="J11" i="1"/>
  <c r="C20" i="87"/>
  <c r="E20" i="87"/>
  <c r="G20" i="87"/>
  <c r="H20" i="87"/>
  <c r="C21" i="88"/>
  <c r="E21" i="88"/>
  <c r="G21" i="88"/>
  <c r="H21" i="88"/>
  <c r="G12" i="1"/>
  <c r="H12" i="1"/>
  <c r="J12" i="1"/>
  <c r="C21" i="85"/>
  <c r="H21" i="85"/>
  <c r="C19" i="87"/>
  <c r="E19" i="87"/>
  <c r="G19" i="87"/>
  <c r="H19" i="87"/>
  <c r="C23" i="88"/>
  <c r="E23" i="88"/>
  <c r="G23" i="88"/>
  <c r="H23" i="88"/>
  <c r="G9" i="1"/>
  <c r="H9" i="1"/>
  <c r="J9" i="1"/>
  <c r="C23" i="87"/>
  <c r="E23" i="87"/>
  <c r="G23" i="87"/>
  <c r="H23" i="87"/>
  <c r="C22" i="88"/>
  <c r="E22" i="88"/>
  <c r="G22" i="88"/>
  <c r="H22" i="88"/>
  <c r="G14" i="1"/>
  <c r="H14" i="1"/>
  <c r="J14" i="1"/>
  <c r="C25" i="87"/>
  <c r="E25" i="87"/>
  <c r="G25" i="87"/>
  <c r="H25" i="87"/>
  <c r="C19" i="88"/>
  <c r="E19" i="88"/>
  <c r="G19" i="88"/>
  <c r="H19" i="88"/>
  <c r="G15" i="1"/>
  <c r="H15" i="1"/>
  <c r="J15" i="1"/>
  <c r="C20" i="85"/>
  <c r="H20" i="85"/>
  <c r="C22" i="87"/>
  <c r="E22" i="87"/>
  <c r="G22" i="87"/>
  <c r="H22" i="87"/>
  <c r="C28" i="88"/>
  <c r="E28" i="88"/>
  <c r="G28" i="88"/>
  <c r="H28" i="88"/>
  <c r="G10" i="1"/>
  <c r="H10" i="1"/>
  <c r="J10" i="1"/>
  <c r="L16" i="1"/>
  <c r="M16" i="1"/>
  <c r="N16" i="1"/>
  <c r="C27" i="87"/>
  <c r="E27" i="87"/>
  <c r="G27" i="87"/>
  <c r="H27" i="87"/>
  <c r="O16" i="1"/>
  <c r="C25" i="88"/>
  <c r="E25" i="88"/>
  <c r="G25" i="88"/>
  <c r="H25" i="88"/>
  <c r="P16" i="1"/>
  <c r="G16" i="1"/>
  <c r="H16" i="1"/>
  <c r="J16" i="1"/>
  <c r="L17" i="1"/>
  <c r="M17" i="1"/>
  <c r="N17" i="1"/>
  <c r="C28" i="87"/>
  <c r="E28" i="87"/>
  <c r="G28" i="87"/>
  <c r="H28" i="87"/>
  <c r="O17" i="1"/>
  <c r="C26" i="88"/>
  <c r="E26" i="88"/>
  <c r="G26" i="88"/>
  <c r="H26" i="88"/>
  <c r="P17" i="1"/>
  <c r="G17" i="1"/>
  <c r="H17" i="1"/>
  <c r="J17" i="1"/>
  <c r="L18" i="1"/>
  <c r="M18" i="1"/>
  <c r="N18" i="1"/>
  <c r="C24" i="87"/>
  <c r="E24" i="87"/>
  <c r="G24" i="87"/>
  <c r="H24" i="87"/>
  <c r="O18" i="1"/>
  <c r="C29" i="88"/>
  <c r="E29" i="88"/>
  <c r="G29" i="88"/>
  <c r="H29" i="88"/>
  <c r="P18" i="1"/>
  <c r="G18" i="1"/>
  <c r="H18" i="1"/>
  <c r="J18" i="1"/>
  <c r="L19" i="1"/>
  <c r="M19" i="1"/>
  <c r="N19" i="1"/>
  <c r="C26" i="87"/>
  <c r="E26" i="87"/>
  <c r="G26" i="87"/>
  <c r="H26" i="87"/>
  <c r="O19" i="1"/>
  <c r="C27" i="88"/>
  <c r="E27" i="88"/>
  <c r="G27" i="88"/>
  <c r="H27" i="88"/>
  <c r="P19" i="1"/>
  <c r="G19" i="1"/>
  <c r="H19" i="1"/>
  <c r="J19" i="1"/>
  <c r="L20" i="1"/>
  <c r="M20" i="1"/>
  <c r="N20" i="1"/>
  <c r="C29" i="87"/>
  <c r="E29" i="87"/>
  <c r="G29" i="87"/>
  <c r="H29" i="87"/>
  <c r="O20" i="1"/>
  <c r="C30" i="88"/>
  <c r="E30" i="88"/>
  <c r="G30" i="88"/>
  <c r="H30" i="88"/>
  <c r="P20" i="1"/>
  <c r="G20" i="1"/>
  <c r="H20" i="1"/>
  <c r="J20" i="1"/>
  <c r="L21" i="1"/>
  <c r="M21" i="1"/>
  <c r="N21" i="1"/>
  <c r="C30" i="87"/>
  <c r="E30" i="87"/>
  <c r="G30" i="87"/>
  <c r="H30" i="87"/>
  <c r="O21" i="1"/>
  <c r="C31" i="88"/>
  <c r="E31" i="88"/>
  <c r="G31" i="88"/>
  <c r="H31" i="88"/>
  <c r="P21" i="1"/>
  <c r="G21" i="1"/>
  <c r="H21" i="1"/>
  <c r="J21" i="1"/>
  <c r="L22" i="1"/>
  <c r="M22" i="1"/>
  <c r="N22" i="1"/>
  <c r="C31" i="87"/>
  <c r="E31" i="87"/>
  <c r="G31" i="87"/>
  <c r="H31" i="87"/>
  <c r="O22" i="1"/>
  <c r="C32" i="88"/>
  <c r="E32" i="88"/>
  <c r="G32" i="88"/>
  <c r="H32" i="88"/>
  <c r="P22" i="1"/>
  <c r="G22" i="1"/>
  <c r="H22" i="1"/>
  <c r="J22" i="1"/>
  <c r="L23" i="1"/>
  <c r="M23" i="1"/>
  <c r="N23" i="1"/>
  <c r="C32" i="87"/>
  <c r="E32" i="87"/>
  <c r="G32" i="87"/>
  <c r="H32" i="87"/>
  <c r="O23" i="1"/>
  <c r="C33" i="88"/>
  <c r="E33" i="88"/>
  <c r="G33" i="88"/>
  <c r="H33" i="88"/>
  <c r="P23" i="1"/>
  <c r="G23" i="1"/>
  <c r="H23" i="1"/>
  <c r="J23" i="1"/>
  <c r="L24" i="1"/>
  <c r="M24" i="1"/>
  <c r="N24" i="1"/>
  <c r="C34" i="87"/>
  <c r="E34" i="87"/>
  <c r="G34" i="87"/>
  <c r="H34" i="87"/>
  <c r="O24" i="1"/>
  <c r="C34" i="88"/>
  <c r="E34" i="88"/>
  <c r="G34" i="88"/>
  <c r="H34" i="88"/>
  <c r="P24" i="1"/>
  <c r="G24" i="1"/>
  <c r="H24" i="1"/>
  <c r="J24" i="1"/>
  <c r="L25" i="1"/>
  <c r="M25" i="1"/>
  <c r="N25" i="1"/>
  <c r="C33" i="87"/>
  <c r="E33" i="87"/>
  <c r="G33" i="87"/>
  <c r="H33" i="87"/>
  <c r="O25" i="1"/>
  <c r="C36" i="88"/>
  <c r="E36" i="88"/>
  <c r="G36" i="88"/>
  <c r="H36" i="88"/>
  <c r="P25" i="1"/>
  <c r="G25" i="1"/>
  <c r="H25" i="1"/>
  <c r="J25" i="1"/>
  <c r="L26" i="1"/>
  <c r="M26" i="1"/>
  <c r="N26" i="1"/>
  <c r="C37" i="87"/>
  <c r="E37" i="87"/>
  <c r="G37" i="87"/>
  <c r="H37" i="87"/>
  <c r="O26" i="1"/>
  <c r="C37" i="88"/>
  <c r="E37" i="88"/>
  <c r="G37" i="88"/>
  <c r="H37" i="88"/>
  <c r="P26" i="1"/>
  <c r="G26" i="1"/>
  <c r="H26" i="1"/>
  <c r="J26" i="1"/>
  <c r="L27" i="1"/>
  <c r="M27" i="1"/>
  <c r="N27" i="1"/>
  <c r="C38" i="87"/>
  <c r="E38" i="87"/>
  <c r="G38" i="87"/>
  <c r="H38" i="87"/>
  <c r="O27" i="1"/>
  <c r="C40" i="88"/>
  <c r="E40" i="88"/>
  <c r="G40" i="88"/>
  <c r="H40" i="88"/>
  <c r="P27" i="1"/>
  <c r="G27" i="1"/>
  <c r="H27" i="1"/>
  <c r="J27" i="1"/>
  <c r="L28" i="1"/>
  <c r="M28" i="1"/>
  <c r="N28" i="1"/>
  <c r="C42" i="87"/>
  <c r="E42" i="87"/>
  <c r="G42" i="87"/>
  <c r="H42" i="87"/>
  <c r="O28" i="1"/>
  <c r="C35" i="88"/>
  <c r="E35" i="88"/>
  <c r="G35" i="88"/>
  <c r="H35" i="88"/>
  <c r="P28" i="1"/>
  <c r="G28" i="1"/>
  <c r="H28" i="1"/>
  <c r="J28" i="1"/>
  <c r="L29" i="1"/>
  <c r="M29" i="1"/>
  <c r="N29" i="1"/>
  <c r="C40" i="87"/>
  <c r="E40" i="87"/>
  <c r="G40" i="87"/>
  <c r="H40" i="87"/>
  <c r="O29" i="1"/>
  <c r="C38" i="88"/>
  <c r="E38" i="88"/>
  <c r="G38" i="88"/>
  <c r="H38" i="88"/>
  <c r="P29" i="1"/>
  <c r="G29" i="1"/>
  <c r="H29" i="1"/>
  <c r="J29" i="1"/>
  <c r="L30" i="1"/>
  <c r="M30" i="1"/>
  <c r="N30" i="1"/>
  <c r="C41" i="87"/>
  <c r="E41" i="87"/>
  <c r="G41" i="87"/>
  <c r="H41" i="87"/>
  <c r="O30" i="1"/>
  <c r="C39" i="88"/>
  <c r="E39" i="88"/>
  <c r="G39" i="88"/>
  <c r="H39" i="88"/>
  <c r="P30" i="1"/>
  <c r="G30" i="1"/>
  <c r="H30" i="1"/>
  <c r="J30" i="1"/>
  <c r="L31" i="1"/>
  <c r="M31" i="1"/>
  <c r="N31" i="1"/>
  <c r="C36" i="87"/>
  <c r="E36" i="87"/>
  <c r="G36" i="87"/>
  <c r="H36" i="87"/>
  <c r="O31" i="1"/>
  <c r="C48" i="88"/>
  <c r="E48" i="88"/>
  <c r="G48" i="88"/>
  <c r="H48" i="88"/>
  <c r="P31" i="1"/>
  <c r="G31" i="1"/>
  <c r="H31" i="1"/>
  <c r="J31" i="1"/>
  <c r="L32" i="1"/>
  <c r="M32" i="1"/>
  <c r="N32" i="1"/>
  <c r="C39" i="87"/>
  <c r="E39" i="87"/>
  <c r="G39" i="87"/>
  <c r="H39" i="87"/>
  <c r="O32" i="1"/>
  <c r="C46" i="88"/>
  <c r="E46" i="88"/>
  <c r="G46" i="88"/>
  <c r="H46" i="88"/>
  <c r="P32" i="1"/>
  <c r="G32" i="1"/>
  <c r="H32" i="1"/>
  <c r="J32" i="1"/>
  <c r="L33" i="1"/>
  <c r="M33" i="1"/>
  <c r="N33" i="1"/>
  <c r="C45" i="87"/>
  <c r="E45" i="87"/>
  <c r="G45" i="87"/>
  <c r="H45" i="87"/>
  <c r="O33" i="1"/>
  <c r="C43" i="88"/>
  <c r="E43" i="88"/>
  <c r="G43" i="88"/>
  <c r="H43" i="88"/>
  <c r="P33" i="1"/>
  <c r="G33" i="1"/>
  <c r="H33" i="1"/>
  <c r="J33" i="1"/>
  <c r="L34" i="1"/>
  <c r="M34" i="1"/>
  <c r="N34" i="1"/>
  <c r="C46" i="87"/>
  <c r="E46" i="87"/>
  <c r="G46" i="87"/>
  <c r="H46" i="87"/>
  <c r="O34" i="1"/>
  <c r="C41" i="88"/>
  <c r="E41" i="88"/>
  <c r="G41" i="88"/>
  <c r="H41" i="88"/>
  <c r="P34" i="1"/>
  <c r="G34" i="1"/>
  <c r="H34" i="1"/>
  <c r="J34" i="1"/>
  <c r="L35" i="1"/>
  <c r="M35" i="1"/>
  <c r="N35" i="1"/>
  <c r="C44" i="87"/>
  <c r="E44" i="87"/>
  <c r="G44" i="87"/>
  <c r="H44" i="87"/>
  <c r="O35" i="1"/>
  <c r="C45" i="88"/>
  <c r="E45" i="88"/>
  <c r="G45" i="88"/>
  <c r="H45" i="88"/>
  <c r="P35" i="1"/>
  <c r="G35" i="1"/>
  <c r="H35" i="1"/>
  <c r="J35" i="1"/>
  <c r="L36" i="1"/>
  <c r="M36" i="1"/>
  <c r="N36" i="1"/>
  <c r="C47" i="87"/>
  <c r="E47" i="87"/>
  <c r="G47" i="87"/>
  <c r="H47" i="87"/>
  <c r="O36" i="1"/>
  <c r="C42" i="88"/>
  <c r="E42" i="88"/>
  <c r="G42" i="88"/>
  <c r="H42" i="88"/>
  <c r="P36" i="1"/>
  <c r="G36" i="1"/>
  <c r="H36" i="1"/>
  <c r="J36" i="1"/>
  <c r="L37" i="1"/>
  <c r="M37" i="1"/>
  <c r="N37" i="1"/>
  <c r="C49" i="87"/>
  <c r="E49" i="87"/>
  <c r="G49" i="87"/>
  <c r="H49" i="87"/>
  <c r="O37" i="1"/>
  <c r="C44" i="88"/>
  <c r="E44" i="88"/>
  <c r="G44" i="88"/>
  <c r="H44" i="88"/>
  <c r="P37" i="1"/>
  <c r="G37" i="1"/>
  <c r="H37" i="1"/>
  <c r="J37" i="1"/>
  <c r="L38" i="1"/>
  <c r="M38" i="1"/>
  <c r="N38" i="1"/>
  <c r="C48" i="87"/>
  <c r="E48" i="87"/>
  <c r="G48" i="87"/>
  <c r="H48" i="87"/>
  <c r="O38" i="1"/>
  <c r="C47" i="88"/>
  <c r="E47" i="88"/>
  <c r="G47" i="88"/>
  <c r="H47" i="88"/>
  <c r="P38" i="1"/>
  <c r="G38" i="1"/>
  <c r="H38" i="1"/>
  <c r="J38" i="1"/>
  <c r="L39" i="1"/>
  <c r="M39" i="1"/>
  <c r="N39" i="1"/>
  <c r="C35" i="87"/>
  <c r="E35" i="87"/>
  <c r="G35" i="87"/>
  <c r="H35" i="87"/>
  <c r="O39" i="1"/>
  <c r="P39" i="1"/>
  <c r="G39" i="1"/>
  <c r="J39" i="1"/>
  <c r="L40" i="1"/>
  <c r="M40" i="1"/>
  <c r="N40" i="1"/>
  <c r="C43" i="87"/>
  <c r="E43" i="87"/>
  <c r="G43" i="87"/>
  <c r="H43" i="87"/>
  <c r="O40" i="1"/>
  <c r="P40" i="1"/>
  <c r="G40" i="1"/>
  <c r="J40" i="1"/>
  <c r="L41" i="1"/>
  <c r="M41" i="1"/>
  <c r="N41" i="1"/>
  <c r="C50" i="87"/>
  <c r="E50" i="87"/>
  <c r="G50" i="87"/>
  <c r="H50" i="87"/>
  <c r="O41" i="1"/>
  <c r="C49" i="88"/>
  <c r="E49" i="88"/>
  <c r="G49" i="88"/>
  <c r="H49" i="88"/>
  <c r="P41" i="1"/>
  <c r="G41" i="1"/>
  <c r="H41" i="1"/>
  <c r="J41" i="1"/>
  <c r="L42" i="1"/>
  <c r="M42" i="1"/>
  <c r="N42" i="1"/>
  <c r="C51" i="87"/>
  <c r="E51" i="87"/>
  <c r="G51" i="87"/>
  <c r="H51" i="87"/>
  <c r="O42" i="1"/>
  <c r="C50" i="88"/>
  <c r="E50" i="88"/>
  <c r="G50" i="88"/>
  <c r="H50" i="88"/>
  <c r="P42" i="1"/>
  <c r="G42" i="1"/>
  <c r="H42" i="1"/>
  <c r="J42" i="1"/>
  <c r="L43" i="1"/>
  <c r="M43" i="1"/>
  <c r="N43" i="1"/>
  <c r="C52" i="87"/>
  <c r="E52" i="87"/>
  <c r="G52" i="87"/>
  <c r="H52" i="87"/>
  <c r="O43" i="1"/>
  <c r="P43" i="1"/>
  <c r="G43" i="1"/>
  <c r="J43" i="1"/>
  <c r="F13" i="1"/>
  <c r="F6" i="1"/>
  <c r="F21" i="1"/>
  <c r="F8" i="1"/>
  <c r="F11" i="1"/>
  <c r="F9" i="1"/>
  <c r="F12" i="1"/>
  <c r="F10" i="1"/>
  <c r="F14" i="1"/>
  <c r="F15" i="1"/>
  <c r="F18" i="1"/>
  <c r="F16" i="1"/>
  <c r="F19" i="1"/>
  <c r="F17" i="1"/>
  <c r="F20" i="1"/>
  <c r="F22" i="1"/>
  <c r="F23" i="1"/>
  <c r="F25" i="1"/>
  <c r="F24" i="1"/>
  <c r="F39" i="1"/>
  <c r="F31" i="1"/>
  <c r="F26" i="1"/>
  <c r="F27" i="1"/>
  <c r="F29" i="1"/>
  <c r="F28" i="1"/>
  <c r="F32" i="1"/>
  <c r="F30" i="1"/>
  <c r="F35" i="1"/>
  <c r="F33" i="1"/>
  <c r="F40" i="1"/>
  <c r="F34" i="1"/>
  <c r="F36" i="1"/>
  <c r="F38" i="1"/>
  <c r="F37" i="1"/>
  <c r="F41" i="1"/>
  <c r="F42" i="1"/>
  <c r="F43" i="1"/>
  <c r="F7" i="1"/>
  <c r="E37" i="1"/>
  <c r="D42" i="71"/>
  <c r="D43" i="71"/>
  <c r="D44" i="71"/>
  <c r="D45" i="71"/>
  <c r="I7" i="71"/>
  <c r="H7" i="71"/>
  <c r="G8" i="71"/>
  <c r="G9" i="71"/>
  <c r="C58" i="88"/>
  <c r="E58" i="88"/>
  <c r="G58" i="88"/>
  <c r="H58" i="88"/>
  <c r="C57" i="88"/>
  <c r="E57" i="88"/>
  <c r="G57" i="88"/>
  <c r="H57" i="88"/>
  <c r="C56" i="88"/>
  <c r="E56" i="88"/>
  <c r="G56" i="88"/>
  <c r="H56" i="88"/>
  <c r="C55" i="88"/>
  <c r="E55" i="88"/>
  <c r="G55" i="88"/>
  <c r="H55" i="88"/>
  <c r="C54" i="88"/>
  <c r="E54" i="88"/>
  <c r="G54" i="88"/>
  <c r="H54" i="88"/>
  <c r="C53" i="88"/>
  <c r="E53" i="88"/>
  <c r="G53" i="88"/>
  <c r="H53" i="88"/>
  <c r="C52" i="88"/>
  <c r="E52" i="88"/>
  <c r="G52" i="88"/>
  <c r="H52" i="88"/>
  <c r="C51" i="88"/>
  <c r="E51" i="88"/>
  <c r="G51" i="88"/>
  <c r="H51" i="88"/>
  <c r="C58" i="87"/>
  <c r="E58" i="87"/>
  <c r="G58" i="87"/>
  <c r="H58" i="87"/>
  <c r="C57" i="87"/>
  <c r="E57" i="87"/>
  <c r="G57" i="87"/>
  <c r="H57" i="87"/>
  <c r="C56" i="87"/>
  <c r="E56" i="87"/>
  <c r="G56" i="87"/>
  <c r="H56" i="87"/>
  <c r="C55" i="87"/>
  <c r="E55" i="87"/>
  <c r="G55" i="87"/>
  <c r="H55" i="87"/>
  <c r="C54" i="87"/>
  <c r="E54" i="87"/>
  <c r="G54" i="87"/>
  <c r="H54" i="87"/>
  <c r="C53" i="87"/>
  <c r="E53" i="87"/>
  <c r="G53" i="87"/>
  <c r="H53" i="87"/>
  <c r="E11" i="1"/>
  <c r="E9" i="1"/>
  <c r="E12" i="1"/>
  <c r="E13" i="1"/>
  <c r="E10" i="1"/>
  <c r="E14" i="1"/>
  <c r="E18" i="1"/>
  <c r="E15" i="1"/>
  <c r="E19" i="1"/>
  <c r="E16" i="1"/>
  <c r="E17" i="1"/>
  <c r="E20" i="1"/>
  <c r="E21" i="1"/>
  <c r="E22" i="1"/>
  <c r="E23" i="1"/>
  <c r="E25" i="1"/>
  <c r="E24" i="1"/>
  <c r="E39" i="1"/>
  <c r="E31" i="1"/>
  <c r="E26" i="1"/>
  <c r="E27" i="1"/>
  <c r="E32" i="1"/>
  <c r="E29" i="1"/>
  <c r="E30" i="1"/>
  <c r="E28" i="1"/>
  <c r="E40" i="1"/>
  <c r="E35" i="1"/>
  <c r="E33" i="1"/>
  <c r="E34" i="1"/>
  <c r="E36" i="1"/>
  <c r="E38" i="1"/>
  <c r="E41" i="1"/>
  <c r="E42" i="1"/>
  <c r="E43" i="1"/>
  <c r="E8" i="1"/>
  <c r="G10" i="71"/>
  <c r="G11" i="71"/>
  <c r="G12" i="71"/>
  <c r="G13" i="71"/>
  <c r="G14" i="71"/>
  <c r="G15" i="71"/>
  <c r="G16" i="71"/>
  <c r="G17" i="71"/>
  <c r="G18" i="71"/>
  <c r="G19" i="71"/>
  <c r="G20" i="71"/>
  <c r="G21" i="71"/>
  <c r="G7" i="71"/>
  <c r="G45" i="71"/>
  <c r="G44" i="71"/>
  <c r="G43" i="71"/>
  <c r="G42" i="71"/>
  <c r="G41" i="71"/>
  <c r="G40" i="71"/>
  <c r="G39" i="71"/>
  <c r="G38" i="71"/>
  <c r="G37" i="71"/>
  <c r="G36" i="71"/>
  <c r="G35" i="71"/>
  <c r="G34" i="71"/>
  <c r="G33" i="71"/>
  <c r="G32" i="71"/>
  <c r="G31" i="71"/>
  <c r="G30" i="71"/>
  <c r="G29" i="71"/>
  <c r="G28" i="71"/>
  <c r="G27" i="71"/>
  <c r="G26" i="71"/>
  <c r="G25" i="71"/>
  <c r="G24" i="71"/>
  <c r="G23" i="71"/>
  <c r="G22" i="71"/>
  <c r="F9" i="71"/>
  <c r="F10" i="71"/>
  <c r="F11" i="71"/>
  <c r="F12" i="71"/>
  <c r="F13" i="71"/>
  <c r="F14" i="71"/>
  <c r="F15" i="71"/>
  <c r="F16" i="71"/>
  <c r="F17" i="71"/>
  <c r="F18" i="71"/>
  <c r="F19" i="71"/>
  <c r="F20" i="71"/>
  <c r="F21" i="71"/>
  <c r="F22" i="71"/>
  <c r="F23" i="71"/>
  <c r="F24" i="71"/>
  <c r="F25" i="71"/>
  <c r="F8" i="71"/>
  <c r="F7" i="71"/>
  <c r="F45" i="71"/>
  <c r="F44" i="71"/>
  <c r="F43" i="71"/>
  <c r="F42" i="71"/>
  <c r="F41" i="71"/>
  <c r="F40" i="71"/>
  <c r="F39" i="71"/>
  <c r="F38" i="71"/>
  <c r="F37" i="71"/>
  <c r="F36" i="71"/>
  <c r="F35" i="71"/>
  <c r="F34" i="71"/>
  <c r="F33" i="71"/>
  <c r="F32" i="71"/>
  <c r="F31" i="71"/>
  <c r="F30" i="71"/>
  <c r="F29" i="71"/>
  <c r="F28" i="71"/>
  <c r="F27" i="71"/>
  <c r="F26" i="71"/>
  <c r="C58" i="86"/>
  <c r="E58" i="86"/>
  <c r="G58" i="86"/>
  <c r="H58" i="86"/>
  <c r="C57" i="86"/>
  <c r="E57" i="86"/>
  <c r="G57" i="86"/>
  <c r="H57" i="86"/>
  <c r="C56" i="86"/>
  <c r="E56" i="86"/>
  <c r="G56" i="86"/>
  <c r="H56" i="86"/>
  <c r="C55" i="86"/>
  <c r="E55" i="86"/>
  <c r="G55" i="86"/>
  <c r="H55" i="86"/>
  <c r="C54" i="86"/>
  <c r="E54" i="86"/>
  <c r="G54" i="86"/>
  <c r="H54" i="86"/>
  <c r="C53" i="86"/>
  <c r="E53" i="86"/>
  <c r="G53" i="86"/>
  <c r="H53" i="86"/>
  <c r="C52" i="86"/>
  <c r="E52" i="86"/>
  <c r="G52" i="86"/>
  <c r="H52" i="86"/>
  <c r="C51" i="86"/>
  <c r="E51" i="86"/>
  <c r="G51" i="86"/>
  <c r="H51" i="86"/>
  <c r="C50" i="86"/>
  <c r="E50" i="86"/>
  <c r="G50" i="86"/>
  <c r="H50" i="86"/>
  <c r="C49" i="86"/>
  <c r="E49" i="86"/>
  <c r="G49" i="86"/>
  <c r="H49" i="86"/>
  <c r="C48" i="86"/>
  <c r="E48" i="86"/>
  <c r="G48" i="86"/>
  <c r="H48" i="86"/>
  <c r="C47" i="86"/>
  <c r="E47" i="86"/>
  <c r="G47" i="86"/>
  <c r="H47" i="86"/>
  <c r="C46" i="86"/>
  <c r="E46" i="86"/>
  <c r="G46" i="86"/>
  <c r="H46" i="86"/>
  <c r="C45" i="86"/>
  <c r="E45" i="86"/>
  <c r="G45" i="86"/>
  <c r="H45" i="86"/>
  <c r="C44" i="86"/>
  <c r="E44" i="86"/>
  <c r="G44" i="86"/>
  <c r="H44" i="86"/>
  <c r="C43" i="86"/>
  <c r="E43" i="86"/>
  <c r="G43" i="86"/>
  <c r="H43" i="86"/>
  <c r="C42" i="86"/>
  <c r="E42" i="86"/>
  <c r="G42" i="86"/>
  <c r="H42" i="86"/>
  <c r="C41" i="86"/>
  <c r="E41" i="86"/>
  <c r="G41" i="86"/>
  <c r="H41" i="86"/>
  <c r="C40" i="86"/>
  <c r="E40" i="86"/>
  <c r="G40" i="86"/>
  <c r="H40" i="86"/>
  <c r="C39" i="86"/>
  <c r="E39" i="86"/>
  <c r="G39" i="86"/>
  <c r="H39" i="86"/>
  <c r="C38" i="86"/>
  <c r="E38" i="86"/>
  <c r="G38" i="86"/>
  <c r="H38" i="86"/>
  <c r="C37" i="86"/>
  <c r="E37" i="86"/>
  <c r="G37" i="86"/>
  <c r="H37" i="86"/>
  <c r="C36" i="86"/>
  <c r="E36" i="86"/>
  <c r="G36" i="86"/>
  <c r="H36" i="86"/>
  <c r="C35" i="86"/>
  <c r="E35" i="86"/>
  <c r="G35" i="86"/>
  <c r="H35" i="86"/>
  <c r="C34" i="86"/>
  <c r="E34" i="86"/>
  <c r="G34" i="86"/>
  <c r="H34" i="86"/>
  <c r="C33" i="86"/>
  <c r="E33" i="86"/>
  <c r="G33" i="86"/>
  <c r="H33" i="86"/>
  <c r="C32" i="86"/>
  <c r="E32" i="86"/>
  <c r="G32" i="86"/>
  <c r="H32" i="86"/>
  <c r="C31" i="86"/>
  <c r="E31" i="86"/>
  <c r="G31" i="86"/>
  <c r="H31" i="86"/>
  <c r="C30" i="86"/>
  <c r="E30" i="86"/>
  <c r="G30" i="86"/>
  <c r="H30" i="86"/>
  <c r="C29" i="86"/>
  <c r="E29" i="86"/>
  <c r="G29" i="86"/>
  <c r="H29" i="86"/>
  <c r="C28" i="86"/>
  <c r="E28" i="86"/>
  <c r="G28" i="86"/>
  <c r="H28" i="86"/>
  <c r="C27" i="86"/>
  <c r="E27" i="86"/>
  <c r="G27" i="86"/>
  <c r="H27" i="86"/>
  <c r="C26" i="86"/>
  <c r="E26" i="86"/>
  <c r="G26" i="86"/>
  <c r="H26" i="86"/>
  <c r="C25" i="86"/>
  <c r="E25" i="86"/>
  <c r="G25" i="86"/>
  <c r="H25" i="86"/>
  <c r="C24" i="86"/>
  <c r="E24" i="86"/>
  <c r="G24" i="86"/>
  <c r="H24" i="86"/>
  <c r="C23" i="86"/>
  <c r="E23" i="86"/>
  <c r="G23" i="86"/>
  <c r="H23" i="86"/>
  <c r="C22" i="86"/>
  <c r="E22" i="86"/>
  <c r="G22" i="86"/>
  <c r="H22" i="86"/>
  <c r="C21" i="86"/>
  <c r="E21" i="86"/>
  <c r="G21" i="86"/>
  <c r="H21" i="86"/>
  <c r="C20" i="86"/>
  <c r="E20" i="86"/>
  <c r="G20" i="86"/>
  <c r="H20" i="86"/>
  <c r="C19" i="86"/>
  <c r="E19" i="86"/>
  <c r="G19" i="86"/>
  <c r="H19" i="86"/>
  <c r="C58" i="85"/>
  <c r="E58" i="85"/>
  <c r="G58" i="85"/>
  <c r="H58" i="85"/>
  <c r="C57" i="85"/>
  <c r="E57" i="85"/>
  <c r="G57" i="85"/>
  <c r="H57" i="85"/>
  <c r="C56" i="85"/>
  <c r="E56" i="85"/>
  <c r="G56" i="85"/>
  <c r="H56" i="85"/>
  <c r="C55" i="85"/>
  <c r="E55" i="85"/>
  <c r="G55" i="85"/>
  <c r="H55" i="85"/>
  <c r="C54" i="85"/>
  <c r="E54" i="85"/>
  <c r="G54" i="85"/>
  <c r="H54" i="85"/>
  <c r="C53" i="85"/>
  <c r="E53" i="85"/>
  <c r="G53" i="85"/>
  <c r="H53" i="85"/>
  <c r="C52" i="85"/>
  <c r="E52" i="85"/>
  <c r="G52" i="85"/>
  <c r="H52" i="85"/>
  <c r="C51" i="85"/>
  <c r="E51" i="85"/>
  <c r="G51" i="85"/>
  <c r="H51" i="85"/>
  <c r="C50" i="85"/>
  <c r="E50" i="85"/>
  <c r="G50" i="85"/>
  <c r="H50" i="85"/>
  <c r="C49" i="85"/>
  <c r="E49" i="85"/>
  <c r="G49" i="85"/>
  <c r="H49" i="85"/>
  <c r="C48" i="85"/>
  <c r="E48" i="85"/>
  <c r="G48" i="85"/>
  <c r="H48" i="85"/>
  <c r="C47" i="85"/>
  <c r="E47" i="85"/>
  <c r="G47" i="85"/>
  <c r="H47" i="85"/>
  <c r="C46" i="85"/>
  <c r="E46" i="85"/>
  <c r="G46" i="85"/>
  <c r="H46" i="85"/>
  <c r="C45" i="85"/>
  <c r="E45" i="85"/>
  <c r="G45" i="85"/>
  <c r="H45" i="85"/>
  <c r="C44" i="85"/>
  <c r="E44" i="85"/>
  <c r="G44" i="85"/>
  <c r="H44" i="85"/>
  <c r="C43" i="85"/>
  <c r="E43" i="85"/>
  <c r="G43" i="85"/>
  <c r="H43" i="85"/>
  <c r="C42" i="85"/>
  <c r="E42" i="85"/>
  <c r="G42" i="85"/>
  <c r="H42" i="85"/>
  <c r="C41" i="85"/>
  <c r="E41" i="85"/>
  <c r="G41" i="85"/>
  <c r="H41" i="85"/>
  <c r="C40" i="85"/>
  <c r="E40" i="85"/>
  <c r="G40" i="85"/>
  <c r="H40" i="85"/>
  <c r="C39" i="85"/>
  <c r="E39" i="85"/>
  <c r="G39" i="85"/>
  <c r="H39" i="85"/>
  <c r="C38" i="85"/>
  <c r="E38" i="85"/>
  <c r="G38" i="85"/>
  <c r="H38" i="85"/>
  <c r="C37" i="85"/>
  <c r="E37" i="85"/>
  <c r="G37" i="85"/>
  <c r="H37" i="85"/>
  <c r="C36" i="85"/>
  <c r="E36" i="85"/>
  <c r="G36" i="85"/>
  <c r="H36" i="85"/>
  <c r="C35" i="85"/>
  <c r="E35" i="85"/>
  <c r="G35" i="85"/>
  <c r="H35" i="85"/>
  <c r="C34" i="85"/>
  <c r="E34" i="85"/>
  <c r="G34" i="85"/>
  <c r="H34" i="85"/>
  <c r="C33" i="85"/>
  <c r="E33" i="85"/>
  <c r="G33" i="85"/>
  <c r="H33" i="85"/>
  <c r="C32" i="85"/>
  <c r="E32" i="85"/>
  <c r="G32" i="85"/>
  <c r="H32" i="85"/>
  <c r="C31" i="85"/>
  <c r="E31" i="85"/>
  <c r="G31" i="85"/>
  <c r="H31" i="85"/>
  <c r="C30" i="85"/>
  <c r="E30" i="85"/>
  <c r="G30" i="85"/>
  <c r="H30" i="85"/>
  <c r="C29" i="85"/>
  <c r="E29" i="85"/>
  <c r="G29" i="85"/>
  <c r="H29" i="85"/>
  <c r="C28" i="85"/>
  <c r="E28" i="85"/>
  <c r="G28" i="85"/>
  <c r="H28" i="85"/>
  <c r="C27" i="85"/>
  <c r="E27" i="85"/>
  <c r="G27" i="85"/>
  <c r="H27" i="85"/>
  <c r="C26" i="85"/>
  <c r="E26" i="85"/>
  <c r="G26" i="85"/>
  <c r="H26" i="85"/>
  <c r="C25" i="85"/>
  <c r="E25" i="85"/>
  <c r="G25" i="85"/>
  <c r="H25" i="85"/>
  <c r="C24" i="85"/>
  <c r="E24" i="85"/>
  <c r="G24" i="85"/>
  <c r="H24" i="85"/>
  <c r="C23" i="85"/>
  <c r="E23" i="85"/>
  <c r="G23" i="85"/>
  <c r="H23" i="85"/>
  <c r="C22" i="85"/>
  <c r="E22" i="85"/>
  <c r="G22" i="85"/>
  <c r="H22" i="85"/>
  <c r="E21" i="85"/>
  <c r="G21" i="85"/>
  <c r="E20" i="85"/>
  <c r="G20" i="85"/>
  <c r="E19" i="85"/>
  <c r="G19" i="85"/>
  <c r="E6" i="1"/>
  <c r="D18" i="71"/>
  <c r="E18" i="71"/>
  <c r="D19" i="71"/>
  <c r="E19" i="71"/>
  <c r="D20" i="71"/>
  <c r="E20" i="71"/>
  <c r="D21" i="71"/>
  <c r="E21" i="71"/>
  <c r="D22" i="71"/>
  <c r="E22" i="71"/>
  <c r="D23" i="71"/>
  <c r="E23" i="71"/>
  <c r="D24" i="71"/>
  <c r="E24" i="71"/>
  <c r="D25" i="71"/>
  <c r="E25" i="71"/>
  <c r="D26" i="71"/>
  <c r="E26" i="71"/>
  <c r="D27" i="71"/>
  <c r="E27" i="71"/>
  <c r="D28" i="71"/>
  <c r="E28" i="71"/>
  <c r="D29" i="71"/>
  <c r="E29" i="71"/>
  <c r="D30" i="71"/>
  <c r="E30" i="71"/>
  <c r="D31" i="71"/>
  <c r="E31" i="71"/>
  <c r="D32" i="71"/>
  <c r="E32" i="71"/>
  <c r="D33" i="71"/>
  <c r="E33" i="71"/>
  <c r="D34" i="71"/>
  <c r="E34" i="71"/>
  <c r="D35" i="71"/>
  <c r="E35" i="71"/>
  <c r="D36" i="71"/>
  <c r="E36" i="71"/>
  <c r="D37" i="71"/>
  <c r="E37" i="71"/>
  <c r="D38" i="71"/>
  <c r="E38" i="71"/>
  <c r="D39" i="71"/>
  <c r="E39" i="71"/>
  <c r="D40" i="71"/>
  <c r="E40" i="71"/>
  <c r="D41" i="71"/>
  <c r="E41" i="71"/>
  <c r="E42" i="71"/>
  <c r="E43" i="71"/>
  <c r="E44" i="71"/>
  <c r="E45" i="71"/>
  <c r="D17" i="71"/>
  <c r="E15" i="71"/>
  <c r="D15" i="71"/>
  <c r="E8" i="71"/>
  <c r="E11" i="71"/>
  <c r="E17" i="71"/>
  <c r="E16" i="71"/>
  <c r="G19" i="4"/>
  <c r="C19" i="4"/>
  <c r="E19" i="4"/>
  <c r="H19" i="4"/>
  <c r="G23" i="4"/>
  <c r="C23" i="4"/>
  <c r="E23" i="4"/>
  <c r="H23" i="4"/>
  <c r="G21" i="4"/>
  <c r="C21" i="4"/>
  <c r="E21" i="4"/>
  <c r="H21" i="4"/>
  <c r="C20" i="4"/>
  <c r="G20" i="4"/>
  <c r="E20" i="4"/>
  <c r="H20" i="4"/>
  <c r="C22" i="4"/>
  <c r="G22" i="4"/>
  <c r="E22" i="4"/>
  <c r="H22" i="4"/>
  <c r="G24" i="4"/>
  <c r="C24" i="4"/>
  <c r="E24" i="4"/>
  <c r="H24" i="4"/>
  <c r="E14" i="71"/>
  <c r="E13" i="71"/>
  <c r="E10" i="71"/>
  <c r="E9" i="71"/>
  <c r="E12" i="71"/>
  <c r="E7" i="71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C58" i="4"/>
  <c r="C57" i="4"/>
  <c r="H57" i="4"/>
  <c r="C56" i="4"/>
  <c r="H56" i="4"/>
  <c r="C55" i="4"/>
  <c r="C54" i="4"/>
  <c r="C53" i="4"/>
  <c r="H53" i="4"/>
  <c r="C52" i="4"/>
  <c r="H52" i="4"/>
  <c r="C51" i="4"/>
  <c r="C50" i="4"/>
  <c r="C49" i="4"/>
  <c r="H49" i="4"/>
  <c r="C48" i="4"/>
  <c r="H48" i="4"/>
  <c r="C47" i="4"/>
  <c r="C46" i="4"/>
  <c r="C45" i="4"/>
  <c r="H45" i="4"/>
  <c r="C44" i="4"/>
  <c r="H44" i="4"/>
  <c r="C43" i="4"/>
  <c r="C42" i="4"/>
  <c r="C41" i="4"/>
  <c r="H41" i="4"/>
  <c r="C40" i="4"/>
  <c r="H40" i="4"/>
  <c r="C39" i="4"/>
  <c r="C38" i="4"/>
  <c r="C37" i="4"/>
  <c r="H37" i="4"/>
  <c r="C36" i="4"/>
  <c r="H36" i="4"/>
  <c r="C35" i="4"/>
  <c r="C34" i="4"/>
  <c r="C33" i="4"/>
  <c r="H33" i="4"/>
  <c r="C32" i="4"/>
  <c r="H32" i="4"/>
  <c r="C31" i="4"/>
  <c r="C30" i="4"/>
  <c r="C29" i="4"/>
  <c r="H29" i="4"/>
  <c r="C28" i="4"/>
  <c r="H28" i="4"/>
  <c r="C27" i="4"/>
  <c r="C26" i="4"/>
  <c r="C25" i="4"/>
  <c r="H25" i="4"/>
  <c r="H58" i="4"/>
  <c r="H55" i="4"/>
  <c r="H54" i="4"/>
  <c r="H51" i="4"/>
  <c r="H50" i="4"/>
  <c r="H47" i="4"/>
  <c r="H46" i="4"/>
  <c r="H43" i="4"/>
  <c r="H42" i="4"/>
  <c r="H39" i="4"/>
  <c r="H38" i="4"/>
  <c r="H35" i="4"/>
  <c r="H34" i="4"/>
  <c r="H31" i="4"/>
  <c r="H30" i="4"/>
  <c r="H27" i="4"/>
  <c r="H26" i="4"/>
  <c r="D16" i="71"/>
  <c r="D10" i="71"/>
  <c r="D13" i="71"/>
  <c r="D14" i="71"/>
  <c r="D11" i="71"/>
  <c r="D12" i="71"/>
  <c r="D8" i="71"/>
  <c r="E7" i="1"/>
  <c r="D9" i="71"/>
</calcChain>
</file>

<file path=xl/sharedStrings.xml><?xml version="1.0" encoding="utf-8"?>
<sst xmlns="http://schemas.openxmlformats.org/spreadsheetml/2006/main" count="519" uniqueCount="109">
  <si>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</si>
  <si>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</si>
  <si>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</si>
  <si>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</si>
  <si>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</si>
  <si>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</si>
  <si>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</si>
  <si>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</si>
  <si>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SUM OF </t>
  </si>
  <si>
    <t>TOP 3 RPA</t>
  </si>
  <si>
    <t>ATHLETE</t>
  </si>
  <si>
    <t>Competition:</t>
  </si>
  <si>
    <t>Round:</t>
  </si>
  <si>
    <t>Date:</t>
  </si>
  <si>
    <t>Hi Score:</t>
  </si>
  <si>
    <t>Weighting:</t>
  </si>
  <si>
    <t>Gender:</t>
  </si>
  <si>
    <t>Semi-Finals</t>
  </si>
  <si>
    <t>BEST</t>
  </si>
  <si>
    <t>EVENT</t>
  </si>
  <si>
    <t>TOP</t>
  </si>
  <si>
    <t>RPA 3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</si>
  <si>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</si>
  <si>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</si>
  <si>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</si>
  <si>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</si>
  <si>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</si>
  <si>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</si>
  <si>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</si>
  <si>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</si>
  <si>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</si>
  <si>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</si>
  <si>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</si>
  <si>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</si>
  <si>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 xml:space="preserve">EVENT RATING POINT AVERAGE (RPA) </t>
  </si>
  <si>
    <t>GENDER</t>
  </si>
  <si>
    <t>Age Category</t>
  </si>
  <si>
    <t>Club/Team</t>
  </si>
  <si>
    <t>FREESTYLE  ONTARIO</t>
  </si>
  <si>
    <t xml:space="preserve">FREESTYLE ONTARIO </t>
  </si>
  <si>
    <t>2018 RPA RANKINGS</t>
  </si>
  <si>
    <t>Female</t>
  </si>
  <si>
    <t>Canada Cup</t>
  </si>
  <si>
    <t>2019 FO Park &amp; Pipe RPA Rankings</t>
  </si>
  <si>
    <t>OMT</t>
  </si>
  <si>
    <t>Canadian Selections</t>
  </si>
  <si>
    <t>Apex</t>
  </si>
  <si>
    <t>MO</t>
  </si>
  <si>
    <t>male</t>
  </si>
  <si>
    <t>MYSKO Alex</t>
  </si>
  <si>
    <t>U16</t>
  </si>
  <si>
    <t>U18</t>
  </si>
  <si>
    <t>MATTHEWS Aidan</t>
  </si>
  <si>
    <t>Val St Come</t>
  </si>
  <si>
    <t>Janaury 19</t>
  </si>
  <si>
    <t>M</t>
  </si>
  <si>
    <t>Canada cup</t>
  </si>
  <si>
    <t>Val Ste Come</t>
  </si>
  <si>
    <t>DM</t>
  </si>
  <si>
    <t>Candian Selections</t>
  </si>
  <si>
    <t>VSC</t>
  </si>
  <si>
    <t>Val St. Come</t>
  </si>
  <si>
    <t>CASHMORE Cole</t>
  </si>
  <si>
    <t>NGUYEN Matthew</t>
  </si>
  <si>
    <t>GRYSPEERDT Max</t>
  </si>
  <si>
    <t>MCDERMID Nicholas</t>
  </si>
  <si>
    <t>LADOUCEUR Quinn</t>
  </si>
  <si>
    <t>CLOWATER Dylan</t>
  </si>
  <si>
    <t>NGUYEN Jason</t>
  </si>
  <si>
    <t>HILBORN Luke</t>
  </si>
  <si>
    <t>HARLEY Noah</t>
  </si>
  <si>
    <t>TURNAU Aaron</t>
  </si>
  <si>
    <t>HANSEN Drew</t>
  </si>
  <si>
    <t>STRICKLAND Luke</t>
  </si>
  <si>
    <t>HARLEY Jacob</t>
  </si>
  <si>
    <t>GORMELY Owen</t>
  </si>
  <si>
    <t>GRIESBACH Adam</t>
  </si>
  <si>
    <t>CLOWATER Nathan</t>
  </si>
  <si>
    <t>MOORE Maxwell</t>
  </si>
  <si>
    <t>RYAN Maguire</t>
  </si>
  <si>
    <t>KOCZIJ Darius</t>
  </si>
  <si>
    <t>JARVIS Jake</t>
  </si>
  <si>
    <t>BIZZARRI Alexander</t>
  </si>
  <si>
    <t>TOMALTY Gerry</t>
  </si>
  <si>
    <t>CAMSELL-POWER Joshua</t>
  </si>
  <si>
    <t>FRANKS Grayson</t>
  </si>
  <si>
    <t>SEDGWICK Dax</t>
  </si>
  <si>
    <t>NESBITT Matthew</t>
  </si>
  <si>
    <t>LECLERC Noah</t>
  </si>
  <si>
    <t>CUNNINGHAM Rowan</t>
  </si>
  <si>
    <t>YATES Ethan</t>
  </si>
  <si>
    <t>LAYTON Yannick</t>
  </si>
  <si>
    <t>ATHERTON Christopher</t>
  </si>
  <si>
    <t>WATSON Evan</t>
  </si>
  <si>
    <t>JOHNSON Alexander</t>
  </si>
  <si>
    <t>DORSAY Lawrence</t>
  </si>
  <si>
    <t>JARVIS Dylan</t>
  </si>
  <si>
    <t>BECK Mitchell</t>
  </si>
  <si>
    <t>NB</t>
  </si>
  <si>
    <t>BOG</t>
  </si>
  <si>
    <t>CAL</t>
  </si>
  <si>
    <t>U14</t>
  </si>
  <si>
    <t>FOR</t>
  </si>
  <si>
    <t>BVSC</t>
  </si>
  <si>
    <t>U12</t>
  </si>
  <si>
    <t>Caledon TT</t>
  </si>
  <si>
    <t>Caledon Ski Club</t>
  </si>
  <si>
    <t>Feb 2 2019</t>
  </si>
  <si>
    <t>Feb 3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</si>
</sst>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15">
    <font>
      <sz val="11"/>
      <color indexed="8"/>
      <name val="Helvetica Neue"/>
    </font>
    <font>
      <sz val="8"/>
      <name val="Helvetica Neue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</font>
    <font>
      <u/>
      <sz val="11"/>
      <color theme="11"/>
      <name val="Helvetica Neue"/>
    </font>
    <font>
      <sz val="8"/>
      <color indexed="8"/>
      <name val="Helvetica Neue"/>
    </font>
    <font>
      <sz val="8"/>
      <color indexed="8"/>
      <name val="Helvetica"/>
    </font>
  </fonts>
  <fills count="12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BBCBDA"/>
        <bgColor indexed="64"/>
      </patternFill>
    </fill>
    <fill>
      <patternFill patternType="solid">
        <fgColor rgb="FFBBCBDA"/>
        <bgColor rgb="FF000000"/>
      </patternFill>
    </fill>
    <fill>
      <patternFill patternType="solid">
        <fgColor rgb="FFAFBFD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rgb="FFCDCDCD"/>
      </right>
      <top/>
      <bottom style="thin">
        <color rgb="FFCDCDCD"/>
      </bottom>
      <diagonal/>
    </border>
    <border>
      <left/>
      <right style="thin">
        <color auto="1"/>
      </right>
      <top/>
      <bottom style="thin">
        <color rgb="FFCDCDCD"/>
      </bottom>
      <diagonal/>
    </border>
    <border>
      <left/>
      <right style="thin">
        <color rgb="FFCDCDCD"/>
      </right>
      <top/>
      <bottom style="thin">
        <color rgb="FFCDCDCD"/>
      </bottom>
      <diagonal/>
    </border>
    <border>
      <left/>
      <right/>
      <top/>
      <bottom style="thin">
        <color rgb="FFCDCDCD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775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</cellStyleXfs>
  <cellXfs count="113">
    <xf numFmtId="0" fontId="0" fillId="0" borderId="0" xfId="0" applyAlignment="1"/>
    <xf numFmtId="1" fontId="2" fillId="0" borderId="0" xfId="0" applyNumberFormat="1" applyFont="1" applyAlignment="1"/>
    <xf numFmtId="1" fontId="2" fillId="0" borderId="0" xfId="0" applyNumberFormat="1" applyFont="1" applyAlignment="1">
      <alignment wrapText="1"/>
    </xf>
    <xf numFmtId="1" fontId="3" fillId="2" borderId="0" xfId="0" applyNumberFormat="1" applyFont="1" applyFill="1" applyBorder="1" applyAlignment="1">
      <alignment horizontal="right" wrapText="1"/>
    </xf>
    <xf numFmtId="1" fontId="7" fillId="4" borderId="1" xfId="0" applyNumberFormat="1" applyFont="1" applyFill="1" applyBorder="1" applyAlignment="1"/>
    <xf numFmtId="1" fontId="7" fillId="4" borderId="3" xfId="0" applyNumberFormat="1" applyFont="1" applyFill="1" applyBorder="1" applyAlignment="1"/>
    <xf numFmtId="1" fontId="7" fillId="4" borderId="2" xfId="0" applyNumberFormat="1" applyFont="1" applyFill="1" applyBorder="1" applyAlignment="1"/>
    <xf numFmtId="1" fontId="7" fillId="4" borderId="5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Continuous"/>
    </xf>
    <xf numFmtId="1" fontId="7" fillId="4" borderId="0" xfId="0" applyNumberFormat="1" applyFont="1" applyFill="1" applyBorder="1" applyAlignment="1">
      <alignment horizontal="centerContinuous"/>
    </xf>
    <xf numFmtId="1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Continuous"/>
    </xf>
    <xf numFmtId="1" fontId="7" fillId="4" borderId="11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right"/>
    </xf>
    <xf numFmtId="1" fontId="7" fillId="4" borderId="6" xfId="0" applyNumberFormat="1" applyFont="1" applyFill="1" applyBorder="1" applyAlignment="1"/>
    <xf numFmtId="1" fontId="7" fillId="4" borderId="8" xfId="0" applyNumberFormat="1" applyFont="1" applyFill="1" applyBorder="1" applyAlignment="1"/>
    <xf numFmtId="1" fontId="7" fillId="4" borderId="7" xfId="0" applyNumberFormat="1" applyFont="1" applyFill="1" applyBorder="1" applyAlignment="1"/>
    <xf numFmtId="1" fontId="7" fillId="4" borderId="12" xfId="0" applyNumberFormat="1" applyFont="1" applyFill="1" applyBorder="1" applyAlignment="1">
      <alignment horizontal="center"/>
    </xf>
    <xf numFmtId="1" fontId="7" fillId="4" borderId="0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/>
    <xf numFmtId="1" fontId="2" fillId="0" borderId="9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left"/>
    </xf>
    <xf numFmtId="1" fontId="7" fillId="4" borderId="1" xfId="0" applyNumberFormat="1" applyFont="1" applyFill="1" applyBorder="1" applyAlignment="1">
      <alignment horizontal="left" wrapText="1"/>
    </xf>
    <xf numFmtId="1" fontId="7" fillId="4" borderId="3" xfId="0" applyNumberFormat="1" applyFont="1" applyFill="1" applyBorder="1" applyAlignment="1">
      <alignment horizontal="left" wrapText="1"/>
    </xf>
    <xf numFmtId="1" fontId="7" fillId="4" borderId="2" xfId="0" applyNumberFormat="1" applyFont="1" applyFill="1" applyBorder="1" applyAlignment="1">
      <alignment horizontal="left" wrapText="1"/>
    </xf>
    <xf numFmtId="1" fontId="7" fillId="4" borderId="14" xfId="0" applyNumberFormat="1" applyFont="1" applyFill="1" applyBorder="1" applyAlignment="1">
      <alignment horizontal="left" wrapText="1"/>
    </xf>
    <xf numFmtId="1" fontId="2" fillId="5" borderId="0" xfId="0" applyNumberFormat="1" applyFont="1" applyFill="1" applyAlignment="1"/>
    <xf numFmtId="0" fontId="4" fillId="5" borderId="0" xfId="0" applyFont="1" applyFill="1" applyAlignment="1"/>
    <xf numFmtId="1" fontId="2" fillId="5" borderId="0" xfId="0" applyNumberFormat="1" applyFont="1" applyFill="1" applyAlignment="1">
      <alignment wrapText="1"/>
    </xf>
    <xf numFmtId="1" fontId="9" fillId="5" borderId="0" xfId="0" applyNumberFormat="1" applyFont="1" applyFill="1" applyAlignment="1">
      <alignment wrapText="1"/>
    </xf>
    <xf numFmtId="1" fontId="5" fillId="4" borderId="14" xfId="0" applyNumberFormat="1" applyFont="1" applyFill="1" applyBorder="1" applyAlignment="1">
      <alignment horizontal="left" wrapText="1"/>
    </xf>
    <xf numFmtId="1" fontId="5" fillId="4" borderId="10" xfId="0" applyNumberFormat="1" applyFont="1" applyFill="1" applyBorder="1" applyAlignment="1">
      <alignment horizontal="left" wrapText="1"/>
    </xf>
    <xf numFmtId="1" fontId="5" fillId="4" borderId="13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2" fillId="4" borderId="4" xfId="0" applyNumberFormat="1" applyFont="1" applyFill="1" applyBorder="1" applyAlignment="1"/>
    <xf numFmtId="1" fontId="2" fillId="4" borderId="11" xfId="0" applyNumberFormat="1" applyFont="1" applyFill="1" applyBorder="1" applyAlignment="1"/>
    <xf numFmtId="1" fontId="2" fillId="4" borderId="5" xfId="0" applyNumberFormat="1" applyFont="1" applyFill="1" applyBorder="1" applyAlignment="1"/>
    <xf numFmtId="0" fontId="4" fillId="0" borderId="0" xfId="0" applyFont="1" applyAlignment="1"/>
    <xf numFmtId="1" fontId="2" fillId="4" borderId="7" xfId="0" applyNumberFormat="1" applyFont="1" applyFill="1" applyBorder="1" applyAlignment="1"/>
    <xf numFmtId="1" fontId="2" fillId="4" borderId="6" xfId="0" applyNumberFormat="1" applyFont="1" applyFill="1" applyBorder="1" applyAlignment="1"/>
    <xf numFmtId="1" fontId="2" fillId="4" borderId="12" xfId="0" applyNumberFormat="1" applyFont="1" applyFill="1" applyBorder="1" applyAlignment="1"/>
    <xf numFmtId="1" fontId="2" fillId="4" borderId="8" xfId="0" applyNumberFormat="1" applyFont="1" applyFill="1" applyBorder="1" applyAlignme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3" fillId="3" borderId="0" xfId="0" applyNumberFormat="1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1" fontId="8" fillId="0" borderId="1" xfId="0" applyNumberFormat="1" applyFont="1" applyBorder="1" applyAlignment="1">
      <alignment horizontal="left"/>
    </xf>
    <xf numFmtId="1" fontId="8" fillId="0" borderId="2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49" fontId="8" fillId="6" borderId="2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9" fontId="8" fillId="6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8" fillId="6" borderId="0" xfId="0" applyNumberFormat="1" applyFont="1" applyFill="1" applyAlignment="1">
      <alignment horizontal="center"/>
    </xf>
    <xf numFmtId="49" fontId="8" fillId="6" borderId="5" xfId="0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8" fillId="6" borderId="8" xfId="0" applyNumberFormat="1" applyFont="1" applyFill="1" applyBorder="1" applyAlignment="1">
      <alignment horizontal="center"/>
    </xf>
    <xf numFmtId="1" fontId="8" fillId="6" borderId="12" xfId="0" applyNumberFormat="1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49" fontId="8" fillId="6" borderId="7" xfId="0" applyNumberFormat="1" applyFont="1" applyFill="1" applyBorder="1" applyAlignment="1">
      <alignment horizontal="center" wrapText="1"/>
    </xf>
    <xf numFmtId="1" fontId="3" fillId="6" borderId="7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8" fillId="7" borderId="19" xfId="0" applyNumberFormat="1" applyFont="1" applyFill="1" applyBorder="1" applyAlignment="1">
      <alignment horizontal="center"/>
    </xf>
    <xf numFmtId="1" fontId="2" fillId="8" borderId="9" xfId="0" applyNumberFormat="1" applyFont="1" applyFill="1" applyBorder="1" applyAlignment="1">
      <alignment horizontal="right"/>
    </xf>
    <xf numFmtId="0" fontId="3" fillId="7" borderId="20" xfId="0" applyFont="1" applyFill="1" applyBorder="1" applyAlignment="1">
      <alignment horizontal="left"/>
    </xf>
    <xf numFmtId="0" fontId="8" fillId="7" borderId="12" xfId="0" applyFont="1" applyFill="1" applyBorder="1" applyAlignment="1"/>
    <xf numFmtId="0" fontId="3" fillId="7" borderId="12" xfId="0" applyFont="1" applyFill="1" applyBorder="1" applyAlignment="1">
      <alignment horizontal="left"/>
    </xf>
    <xf numFmtId="0" fontId="4" fillId="8" borderId="12" xfId="0" applyFont="1" applyFill="1" applyBorder="1" applyAlignment="1"/>
    <xf numFmtId="0" fontId="8" fillId="7" borderId="9" xfId="0" applyFont="1" applyFill="1" applyBorder="1" applyAlignment="1"/>
    <xf numFmtId="0" fontId="3" fillId="7" borderId="9" xfId="0" applyFont="1" applyFill="1" applyBorder="1" applyAlignment="1">
      <alignment horizontal="left"/>
    </xf>
    <xf numFmtId="0" fontId="2" fillId="8" borderId="7" xfId="0" applyNumberFormat="1" applyFont="1" applyFill="1" applyBorder="1" applyAlignment="1">
      <alignment horizontal="center"/>
    </xf>
    <xf numFmtId="0" fontId="3" fillId="10" borderId="9" xfId="0" applyFont="1" applyFill="1" applyBorder="1" applyAlignment="1">
      <alignment horizontal="left"/>
    </xf>
    <xf numFmtId="0" fontId="8" fillId="10" borderId="20" xfId="0" applyFont="1" applyFill="1" applyBorder="1" applyAlignment="1"/>
    <xf numFmtId="2" fontId="8" fillId="3" borderId="16" xfId="0" applyNumberFormat="1" applyFont="1" applyFill="1" applyBorder="1" applyAlignment="1">
      <alignment horizontal="center"/>
    </xf>
    <xf numFmtId="2" fontId="8" fillId="3" borderId="18" xfId="0" applyNumberFormat="1" applyFont="1" applyFill="1" applyBorder="1" applyAlignment="1">
      <alignment horizontal="center"/>
    </xf>
    <xf numFmtId="1" fontId="8" fillId="3" borderId="17" xfId="0" applyNumberFormat="1" applyFont="1" applyFill="1" applyBorder="1" applyAlignment="1">
      <alignment horizontal="center"/>
    </xf>
    <xf numFmtId="1" fontId="2" fillId="9" borderId="9" xfId="0" applyNumberFormat="1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3" fillId="0" borderId="0" xfId="0" applyFont="1" applyAlignment="1"/>
    <xf numFmtId="1" fontId="2" fillId="11" borderId="9" xfId="0" applyNumberFormat="1" applyFont="1" applyFill="1" applyBorder="1" applyAlignment="1">
      <alignment horizontal="right"/>
    </xf>
    <xf numFmtId="0" fontId="14" fillId="11" borderId="9" xfId="0" applyFont="1" applyFill="1" applyBorder="1" applyAlignment="1"/>
    <xf numFmtId="0" fontId="14" fillId="11" borderId="0" xfId="0" applyFont="1" applyFill="1" applyAlignment="1"/>
    <xf numFmtId="1" fontId="2" fillId="5" borderId="15" xfId="0" applyNumberFormat="1" applyFont="1" applyFill="1" applyBorder="1" applyAlignment="1"/>
    <xf numFmtId="0" fontId="4" fillId="5" borderId="0" xfId="0" applyFont="1" applyFill="1" applyAlignment="1">
      <alignment wrapText="1"/>
    </xf>
    <xf numFmtId="0" fontId="4" fillId="5" borderId="0" xfId="0" applyFont="1" applyFill="1" applyAlignment="1">
      <alignment horizontal="right"/>
    </xf>
    <xf numFmtId="0" fontId="6" fillId="5" borderId="23" xfId="0" applyNumberFormat="1" applyFont="1" applyFill="1" applyBorder="1" applyAlignment="1">
      <alignment horizontal="center" wrapText="1"/>
    </xf>
    <xf numFmtId="16" fontId="6" fillId="5" borderId="21" xfId="0" applyNumberFormat="1" applyFont="1" applyFill="1" applyBorder="1" applyAlignment="1">
      <alignment horizontal="center"/>
    </xf>
    <xf numFmtId="16" fontId="6" fillId="5" borderId="22" xfId="0" applyNumberFormat="1" applyFont="1" applyFill="1" applyBorder="1" applyAlignment="1">
      <alignment horizontal="center"/>
    </xf>
    <xf numFmtId="0" fontId="6" fillId="5" borderId="21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2" fillId="0" borderId="0" xfId="0" applyNumberFormat="1" applyFont="1" applyFill="1" applyBorder="1" applyAlignment="1"/>
    <xf numFmtId="1" fontId="2" fillId="0" borderId="12" xfId="0" applyNumberFormat="1" applyFont="1" applyFill="1" applyBorder="1" applyAlignment="1">
      <alignment horizontal="right"/>
    </xf>
    <xf numFmtId="1" fontId="2" fillId="0" borderId="9" xfId="0" applyNumberFormat="1" applyFont="1" applyFill="1" applyBorder="1" applyAlignment="1"/>
    <xf numFmtId="0" fontId="6" fillId="0" borderId="9" xfId="0" applyNumberFormat="1" applyFont="1" applyFill="1" applyBorder="1" applyAlignment="1">
      <alignment horizontal="center" wrapText="1"/>
    </xf>
    <xf numFmtId="16" fontId="6" fillId="0" borderId="9" xfId="0" applyNumberFormat="1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 wrapText="1"/>
    </xf>
    <xf numFmtId="1" fontId="7" fillId="4" borderId="1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10" xfId="0" applyNumberFormat="1" applyFont="1" applyFill="1" applyBorder="1" applyAlignment="1">
      <alignment horizontal="left"/>
    </xf>
  </cellXfs>
  <cellStyles count="7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Normal" xfId="0" builtinId="0"/>
  </cellStyles>
  <dxfs count="1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showGridLines="0" tabSelected="1" workbookViewId="0">
      <selection activeCell="Q7" sqref="Q7"/>
    </sheetView>
  </sheetViews>
  <sheetFormatPr defaultColWidth="17.75" defaultRowHeight="20.100000000000001" customHeight="1"/>
  <cols>
    <col min="1" max="1" width="11.75" customWidth="1"/>
    <col min="2" max="2" width="10.75" customWidth="1"/>
    <col min="3" max="3" width="21.375" customWidth="1"/>
    <col min="4" max="4" width="0.875" hidden="1" customWidth="1"/>
    <col min="5" max="5" width="4.375" bestFit="1" customWidth="1"/>
    <col min="6" max="6" width="5.875" customWidth="1"/>
    <col min="7" max="9" width="5.75" customWidth="1"/>
    <col min="10" max="10" width="7.25" customWidth="1"/>
    <col min="11" max="11" width="5.125" hidden="1" customWidth="1"/>
    <col min="12" max="13" width="4.875" customWidth="1"/>
    <col min="14" max="16" width="5" customWidth="1"/>
  </cols>
  <sheetData>
    <row r="1" spans="1:16" ht="33.75" customHeight="1">
      <c r="A1" s="1" t="s">
        <v>43</v>
      </c>
      <c r="B1" s="1"/>
      <c r="C1" s="1"/>
      <c r="D1" s="1"/>
      <c r="E1" s="1"/>
      <c r="F1" s="23" t="s">
        <v>38</v>
      </c>
      <c r="G1" s="1"/>
      <c r="H1" s="1"/>
      <c r="I1" s="1"/>
      <c r="J1" s="1"/>
      <c r="K1" s="1"/>
      <c r="L1" s="104">
        <v>2018</v>
      </c>
      <c r="M1" s="102">
        <v>2019</v>
      </c>
      <c r="N1" s="102"/>
      <c r="O1" s="102"/>
      <c r="P1" s="102"/>
    </row>
    <row r="2" spans="1:16" ht="38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29</v>
      </c>
      <c r="L2" s="105" t="s">
        <v>59</v>
      </c>
      <c r="M2" s="105" t="s">
        <v>42</v>
      </c>
      <c r="N2" s="105" t="s">
        <v>42</v>
      </c>
      <c r="O2" s="105" t="s">
        <v>105</v>
      </c>
      <c r="P2" s="105" t="s">
        <v>105</v>
      </c>
    </row>
    <row r="3" spans="1:16" ht="36" customHeight="1">
      <c r="A3" s="24" t="s">
        <v>35</v>
      </c>
      <c r="B3" s="25" t="s">
        <v>41</v>
      </c>
      <c r="C3" s="25"/>
      <c r="D3" s="26"/>
      <c r="E3" s="27"/>
      <c r="F3" s="107" t="s">
        <v>40</v>
      </c>
      <c r="G3" s="107"/>
      <c r="H3" s="107"/>
      <c r="I3" s="107"/>
      <c r="J3" s="108"/>
      <c r="K3" s="3" t="s">
        <v>30</v>
      </c>
      <c r="L3" s="105" t="s">
        <v>46</v>
      </c>
      <c r="M3" s="105" t="s">
        <v>60</v>
      </c>
      <c r="N3" s="105" t="s">
        <v>60</v>
      </c>
      <c r="O3" s="105" t="s">
        <v>106</v>
      </c>
      <c r="P3" s="105" t="s">
        <v>106</v>
      </c>
    </row>
    <row r="4" spans="1:16" ht="15" customHeight="1">
      <c r="A4" s="4"/>
      <c r="B4" s="5"/>
      <c r="C4" s="5"/>
      <c r="D4" s="6"/>
      <c r="E4" s="7" t="s">
        <v>4</v>
      </c>
      <c r="F4" s="8" t="s">
        <v>3</v>
      </c>
      <c r="G4" s="9" t="s">
        <v>20</v>
      </c>
      <c r="H4" s="10" t="s">
        <v>20</v>
      </c>
      <c r="I4" s="11" t="s">
        <v>20</v>
      </c>
      <c r="J4" s="12" t="s">
        <v>8</v>
      </c>
      <c r="K4" s="13" t="s">
        <v>31</v>
      </c>
      <c r="L4" s="106">
        <v>42352</v>
      </c>
      <c r="M4" s="106">
        <v>42022</v>
      </c>
      <c r="N4" s="106">
        <v>42023</v>
      </c>
      <c r="O4" s="106">
        <v>42036</v>
      </c>
      <c r="P4" s="106">
        <v>42037</v>
      </c>
    </row>
    <row r="5" spans="1:16" ht="15" customHeight="1">
      <c r="A5" s="14" t="s">
        <v>37</v>
      </c>
      <c r="B5" s="15" t="s">
        <v>36</v>
      </c>
      <c r="C5" s="15" t="s">
        <v>10</v>
      </c>
      <c r="D5" s="16"/>
      <c r="E5" s="7" t="s">
        <v>3</v>
      </c>
      <c r="F5" s="17" t="s">
        <v>27</v>
      </c>
      <c r="G5" s="18" t="s">
        <v>7</v>
      </c>
      <c r="H5" s="10" t="s">
        <v>6</v>
      </c>
      <c r="I5" s="10" t="s">
        <v>21</v>
      </c>
      <c r="J5" s="12" t="s">
        <v>9</v>
      </c>
      <c r="K5" s="13" t="s">
        <v>32</v>
      </c>
      <c r="L5" s="106" t="s">
        <v>47</v>
      </c>
      <c r="M5" s="106" t="s">
        <v>47</v>
      </c>
      <c r="N5" s="106" t="s">
        <v>47</v>
      </c>
      <c r="O5" s="106" t="s">
        <v>47</v>
      </c>
      <c r="P5" s="106" t="s">
        <v>47</v>
      </c>
    </row>
    <row r="6" spans="1:16" ht="15" customHeight="1">
      <c r="A6" s="82" t="s">
        <v>44</v>
      </c>
      <c r="B6" s="82" t="s">
        <v>50</v>
      </c>
      <c r="C6" s="87" t="s">
        <v>49</v>
      </c>
      <c r="D6" s="82"/>
      <c r="E6" s="82">
        <f>F6</f>
        <v>1</v>
      </c>
      <c r="F6" s="19">
        <f>RANK(J6,$J$6:$J$43,0)</f>
        <v>1</v>
      </c>
      <c r="G6" s="20">
        <f>LARGE(($L6:$X6),1)</f>
        <v>755.69294178258622</v>
      </c>
      <c r="H6" s="20">
        <f>LARGE(($L6:$X6),2)</f>
        <v>673.46082665021595</v>
      </c>
      <c r="I6" s="20">
        <f>LARGE(($L6:$X6),3)</f>
        <v>500</v>
      </c>
      <c r="J6" s="19">
        <f>SUM(G6+H6+I6)</f>
        <v>1929.1537684328023</v>
      </c>
      <c r="K6" s="21"/>
      <c r="L6" s="103">
        <f>IF(ISNA(VLOOKUP($C6,'Canadian Selections'!$A$17:$H$100,8,FALSE))=TRUE,"0",VLOOKUP($C6,'Canadian Selections'!$A$17:$H$100,8,FALSE))</f>
        <v>755.69294178258622</v>
      </c>
      <c r="M6" s="103">
        <f>IF(ISNA(VLOOKUP($C6,'Val St Come Canada Cup MO'!$A$17:$H$100,8,FALSE))=TRUE,"0",VLOOKUP($C6,'Val St Come Canada Cup MO'!$A$17:$H$100,8,FALSE))</f>
        <v>673.46082665021595</v>
      </c>
      <c r="N6" s="103">
        <f>IF(ISNA(VLOOKUP($C6,'Val St Come Canada Cup DM'!$A$17:$H$100,8,FALSE))=TRUE,"0",VLOOKUP($C6,'Val St Come Canada Cup DM'!$A$17:$H$100,8,FALSE))</f>
        <v>332.80000000000007</v>
      </c>
      <c r="O6" s="103" t="str">
        <f>IF(ISNA(VLOOKUP($C6,'Caledon TT Day 1'!$A$17:$H$100,8,FALSE))=TRUE,"0",VLOOKUP($C6,'Caledon TT Day 1'!$A$17:$H$100,8,FALSE))</f>
        <v>0</v>
      </c>
      <c r="P6" s="103">
        <f>IF(ISNA(VLOOKUP($C6,'Caledon TT Day 2'!$A$17:$H$100,8,FALSE))=TRUE,"0",VLOOKUP($C6,'Caledon TT Day 2'!$A$17:$H$100,8,FALSE))</f>
        <v>500</v>
      </c>
    </row>
    <row r="7" spans="1:16" ht="20.100000000000001" customHeight="1">
      <c r="A7" s="82" t="s">
        <v>44</v>
      </c>
      <c r="B7" s="82" t="s">
        <v>51</v>
      </c>
      <c r="C7" s="87" t="s">
        <v>52</v>
      </c>
      <c r="D7" s="82"/>
      <c r="E7" s="82">
        <f>F7</f>
        <v>2</v>
      </c>
      <c r="F7" s="19">
        <f>RANK(J7,J$6:$J43,0)</f>
        <v>2</v>
      </c>
      <c r="G7" s="20">
        <f>LARGE(($L7:$X7),1)</f>
        <v>649.24008243173614</v>
      </c>
      <c r="H7" s="20">
        <f>LARGE(($L7:$X7),2)</f>
        <v>555.23002119436478</v>
      </c>
      <c r="I7" s="20">
        <f>LARGE(($L7:$X7),3)</f>
        <v>332.80000000000007</v>
      </c>
      <c r="J7" s="19">
        <f>SUM(G7+H7+I7)</f>
        <v>1537.270103626101</v>
      </c>
      <c r="K7" s="21"/>
      <c r="L7" s="22">
        <f>IF(ISNA(VLOOKUP($C7,'Canadian Selections'!$A$17:$H$100,8,FALSE))=TRUE,"0",VLOOKUP($C7,'Canadian Selections'!$A$17:$H$100,8,FALSE))</f>
        <v>649.24008243173614</v>
      </c>
      <c r="M7" s="22">
        <f>IF(ISNA(VLOOKUP($C7,'Val St Come Canada Cup MO'!$A$17:$H$100,8,FALSE))=TRUE,"0",VLOOKUP($C7,'Val St Come Canada Cup MO'!$A$17:$H$100,8,FALSE))</f>
        <v>555.23002119436478</v>
      </c>
      <c r="N7" s="22">
        <f>IF(ISNA(VLOOKUP($C7,'Val St Come Canada Cup DM'!$A$17:$H$100,8,FALSE))=TRUE,"0",VLOOKUP($C7,'Val St Come Canada Cup DM'!$A$17:$H$100,8,FALSE))</f>
        <v>332.80000000000007</v>
      </c>
      <c r="O7" s="22" t="str">
        <f>IF(ISNA(VLOOKUP($C7,'Caledon TT Day 1'!$A$17:$H$100,8,FALSE))=TRUE,"0",VLOOKUP($C7,'Caledon TT Day 1'!$A$17:$H$100,8,FALSE))</f>
        <v>0</v>
      </c>
      <c r="P7" s="22" t="str">
        <f>IF(ISNA(VLOOKUP($C7,'Caledon TT Day 2'!$A$17:$H$100,8,FALSE))=TRUE,"0",VLOOKUP($C7,'Caledon TT Day 2'!$A$17:$H$100,8,FALSE))</f>
        <v>0</v>
      </c>
    </row>
    <row r="8" spans="1:16" ht="20.100000000000001" customHeight="1">
      <c r="A8" s="82" t="s">
        <v>98</v>
      </c>
      <c r="B8" s="82" t="s">
        <v>50</v>
      </c>
      <c r="C8" s="87" t="s">
        <v>62</v>
      </c>
      <c r="D8" s="82"/>
      <c r="E8" s="82">
        <f>F8</f>
        <v>3</v>
      </c>
      <c r="F8" s="19">
        <f>RANK(J8,J$6:$J44,0)</f>
        <v>3</v>
      </c>
      <c r="G8" s="20">
        <f>LARGE(($L8:$X8),1)</f>
        <v>500</v>
      </c>
      <c r="H8" s="20">
        <f>LARGE(($L8:$X8),2)</f>
        <v>437.44977230109828</v>
      </c>
      <c r="I8" s="20">
        <f>LARGE(($L8:$X8),3)</f>
        <v>395.80476249844151</v>
      </c>
      <c r="J8" s="19">
        <f>SUM(G8+H8+I8)</f>
        <v>1333.2545347995397</v>
      </c>
      <c r="K8" s="21"/>
      <c r="L8" s="22" t="str">
        <f>IF(ISNA(VLOOKUP($C8,'Canadian Selections'!$A$17:$H$100,8,FALSE))=TRUE,"0",VLOOKUP($C8,'Canadian Selections'!$A$17:$H$100,8,FALSE))</f>
        <v>0</v>
      </c>
      <c r="M8" s="22">
        <f>IF(ISNA(VLOOKUP($C8,'Val St Come Canada Cup MO'!$A$17:$H$100,8,FALSE))=TRUE,"0",VLOOKUP($C8,'Val St Come Canada Cup MO'!$A$17:$H$100,8,FALSE))</f>
        <v>395.80476249844151</v>
      </c>
      <c r="N8" s="22" t="str">
        <f>IF(ISNA(VLOOKUP($C8,'Val St Come Canada Cup DM'!$A$17:$H$100,8,FALSE))=TRUE,"0",VLOOKUP($C8,'Val St Come Canada Cup DM'!$A$17:$H$100,8,FALSE))</f>
        <v>0</v>
      </c>
      <c r="O8" s="22">
        <f>IF(ISNA(VLOOKUP($C8,'Caledon TT Day 1'!$A$17:$H$100,8,FALSE))=TRUE,"0",VLOOKUP($C8,'Caledon TT Day 1'!$A$17:$H$100,8,FALSE))</f>
        <v>500</v>
      </c>
      <c r="P8" s="22">
        <f>IF(ISNA(VLOOKUP($C8,'Caledon TT Day 2'!$A$17:$H$100,8,FALSE))=TRUE,"0",VLOOKUP($C8,'Caledon TT Day 2'!$A$17:$H$100,8,FALSE))</f>
        <v>437.44977230109828</v>
      </c>
    </row>
    <row r="9" spans="1:16" ht="20.100000000000001" customHeight="1">
      <c r="A9" s="82" t="s">
        <v>100</v>
      </c>
      <c r="B9" s="82" t="s">
        <v>101</v>
      </c>
      <c r="C9" s="87" t="s">
        <v>64</v>
      </c>
      <c r="D9" s="82"/>
      <c r="E9" s="82">
        <f>F9</f>
        <v>4</v>
      </c>
      <c r="F9" s="19">
        <f>RANK(J9,J$6:$J45,0)</f>
        <v>4</v>
      </c>
      <c r="G9" s="20">
        <f>LARGE(($L9:$X9),1)</f>
        <v>473.48645966255498</v>
      </c>
      <c r="H9" s="20">
        <f>LARGE(($L9:$X9),2)</f>
        <v>399.34369140101802</v>
      </c>
      <c r="I9" s="20">
        <f>LARGE(($L9:$X9),3)</f>
        <v>335.02680463782571</v>
      </c>
      <c r="J9" s="19">
        <f>SUM(G9+H9+I9)</f>
        <v>1207.8569557013986</v>
      </c>
      <c r="K9" s="21"/>
      <c r="L9" s="22" t="str">
        <f>IF(ISNA(VLOOKUP($C9,'Canadian Selections'!$A$17:$H$100,8,FALSE))=TRUE,"0",VLOOKUP($C9,'Canadian Selections'!$A$17:$H$100,8,FALSE))</f>
        <v>0</v>
      </c>
      <c r="M9" s="22">
        <f>IF(ISNA(VLOOKUP($C9,'Val St Come Canada Cup MO'!$A$17:$H$100,8,FALSE))=TRUE,"0",VLOOKUP($C9,'Val St Come Canada Cup MO'!$A$17:$H$100,8,FALSE))</f>
        <v>335.02680463782571</v>
      </c>
      <c r="N9" s="22" t="str">
        <f>IF(ISNA(VLOOKUP($C9,'Val St Come Canada Cup DM'!$A$17:$H$100,8,FALSE))=TRUE,"0",VLOOKUP($C9,'Val St Come Canada Cup DM'!$A$17:$H$100,8,FALSE))</f>
        <v>0</v>
      </c>
      <c r="O9" s="22">
        <f>IF(ISNA(VLOOKUP($C9,'Caledon TT Day 1'!$A$17:$H$100,8,FALSE))=TRUE,"0",VLOOKUP($C9,'Caledon TT Day 1'!$A$17:$H$100,8,FALSE))</f>
        <v>473.48645966255498</v>
      </c>
      <c r="P9" s="22">
        <f>IF(ISNA(VLOOKUP($C9,'Caledon TT Day 2'!$A$17:$H$100,8,FALSE))=TRUE,"0",VLOOKUP($C9,'Caledon TT Day 2'!$A$17:$H$100,8,FALSE))</f>
        <v>399.34369140101802</v>
      </c>
    </row>
    <row r="10" spans="1:16" ht="20.100000000000001" customHeight="1">
      <c r="A10" s="82" t="s">
        <v>98</v>
      </c>
      <c r="B10" s="82" t="s">
        <v>101</v>
      </c>
      <c r="C10" s="87" t="s">
        <v>67</v>
      </c>
      <c r="D10" s="82"/>
      <c r="E10" s="82">
        <f>F10</f>
        <v>5</v>
      </c>
      <c r="F10" s="19">
        <f>RANK(J10,J$6:$J46,0)</f>
        <v>5</v>
      </c>
      <c r="G10" s="20">
        <f>LARGE(($L10:$X10),1)</f>
        <v>462.21466042818662</v>
      </c>
      <c r="H10" s="20">
        <f>LARGE(($L10:$X10),2)</f>
        <v>389.53995761127044</v>
      </c>
      <c r="I10" s="20">
        <f>LARGE(($L10:$X10),3)</f>
        <v>344.09322260916161</v>
      </c>
      <c r="J10" s="19">
        <f>SUM(G10+H10+I10)</f>
        <v>1195.8478406486186</v>
      </c>
      <c r="K10" s="21"/>
      <c r="L10" s="22" t="str">
        <f>IF(ISNA(VLOOKUP($C10,'Canadian Selections'!$A$17:$H$100,8,FALSE))=TRUE,"0",VLOOKUP($C10,'Canadian Selections'!$A$17:$H$100,8,FALSE))</f>
        <v>0</v>
      </c>
      <c r="M10" s="22">
        <f>IF(ISNA(VLOOKUP($C10,'Val St Come Canada Cup MO'!$A$17:$H$100,8,FALSE))=TRUE,"0",VLOOKUP($C10,'Val St Come Canada Cup MO'!$A$17:$H$100,8,FALSE))</f>
        <v>389.53995761127044</v>
      </c>
      <c r="N10" s="22" t="str">
        <f>IF(ISNA(VLOOKUP($C10,'Val St Come Canada Cup DM'!$A$17:$H$100,8,FALSE))=TRUE,"0",VLOOKUP($C10,'Val St Come Canada Cup DM'!$A$17:$H$100,8,FALSE))</f>
        <v>0</v>
      </c>
      <c r="O10" s="22">
        <f>IF(ISNA(VLOOKUP($C10,'Caledon TT Day 1'!$A$17:$H$100,8,FALSE))=TRUE,"0",VLOOKUP($C10,'Caledon TT Day 1'!$A$17:$H$100,8,FALSE))</f>
        <v>462.21466042818662</v>
      </c>
      <c r="P10" s="22">
        <f>IF(ISNA(VLOOKUP($C10,'Caledon TT Day 2'!$A$17:$H$100,8,FALSE))=TRUE,"0",VLOOKUP($C10,'Caledon TT Day 2'!$A$17:$H$100,8,FALSE))</f>
        <v>344.09322260916161</v>
      </c>
    </row>
    <row r="11" spans="1:16" ht="20.100000000000001" customHeight="1">
      <c r="A11" s="82" t="s">
        <v>99</v>
      </c>
      <c r="B11" s="82" t="s">
        <v>51</v>
      </c>
      <c r="C11" s="87" t="s">
        <v>63</v>
      </c>
      <c r="D11" s="82"/>
      <c r="E11" s="82">
        <f>F11</f>
        <v>6</v>
      </c>
      <c r="F11" s="19">
        <f>RANK(J11,J$6:$J47,0)</f>
        <v>6</v>
      </c>
      <c r="G11" s="20">
        <f>LARGE(($L11:$X11),1)</f>
        <v>480.15029065645825</v>
      </c>
      <c r="H11" s="20">
        <f>LARGE(($L11:$X11),2)</f>
        <v>423.72086793463706</v>
      </c>
      <c r="I11" s="20">
        <v>0</v>
      </c>
      <c r="J11" s="19">
        <f>SUM(G11+H11+I11)</f>
        <v>903.87115859109531</v>
      </c>
      <c r="K11" s="21"/>
      <c r="L11" s="22" t="str">
        <f>IF(ISNA(VLOOKUP($C11,'Canadian Selections'!$A$17:$H$100,8,FALSE))=TRUE,"0",VLOOKUP($C11,'Canadian Selections'!$A$17:$H$100,8,FALSE))</f>
        <v>0</v>
      </c>
      <c r="M11" s="22" t="str">
        <f>IF(ISNA(VLOOKUP($C11,'Val St Come Canada Cup MO'!$A$17:$H$100,8,FALSE))=TRUE,"0",VLOOKUP($C11,'Val St Come Canada Cup MO'!$A$17:$H$100,8,FALSE))</f>
        <v>0</v>
      </c>
      <c r="N11" s="22" t="str">
        <f>IF(ISNA(VLOOKUP($C11,'Val St Come Canada Cup DM'!$A$17:$H$100,8,FALSE))=TRUE,"0",VLOOKUP($C11,'Val St Come Canada Cup DM'!$A$17:$H$100,8,FALSE))</f>
        <v>0</v>
      </c>
      <c r="O11" s="22">
        <f>IF(ISNA(VLOOKUP($C11,'Caledon TT Day 1'!$A$17:$H$100,8,FALSE))=TRUE,"0",VLOOKUP($C11,'Caledon TT Day 1'!$A$17:$H$100,8,FALSE))</f>
        <v>480.15029065645825</v>
      </c>
      <c r="P11" s="22">
        <f>IF(ISNA(VLOOKUP($C11,'Caledon TT Day 2'!$A$17:$H$100,8,FALSE))=TRUE,"0",VLOOKUP($C11,'Caledon TT Day 2'!$A$17:$H$100,8,FALSE))</f>
        <v>423.72086793463706</v>
      </c>
    </row>
    <row r="12" spans="1:16" ht="20.100000000000001" customHeight="1">
      <c r="A12" s="82" t="s">
        <v>99</v>
      </c>
      <c r="B12" s="82" t="s">
        <v>50</v>
      </c>
      <c r="C12" s="87" t="s">
        <v>65</v>
      </c>
      <c r="D12" s="82"/>
      <c r="E12" s="82">
        <f>F12</f>
        <v>7</v>
      </c>
      <c r="F12" s="19">
        <f>RANK(J12,J$6:$J48,0)</f>
        <v>7</v>
      </c>
      <c r="G12" s="20">
        <f>LARGE(($L12:$X12),1)</f>
        <v>469.94186870835108</v>
      </c>
      <c r="H12" s="20">
        <f>LARGE(($L12:$X12),2)</f>
        <v>422.38146263059207</v>
      </c>
      <c r="I12" s="20">
        <v>0</v>
      </c>
      <c r="J12" s="19">
        <f>SUM(G12+H12+I12)</f>
        <v>892.32333133894315</v>
      </c>
      <c r="K12" s="21"/>
      <c r="L12" s="22" t="str">
        <f>IF(ISNA(VLOOKUP($C12,'Canadian Selections'!$A$17:$H$100,8,FALSE))=TRUE,"0",VLOOKUP($C12,'Canadian Selections'!$A$17:$H$100,8,FALSE))</f>
        <v>0</v>
      </c>
      <c r="M12" s="22" t="str">
        <f>IF(ISNA(VLOOKUP($C12,'Val St Come Canada Cup MO'!$A$17:$H$100,8,FALSE))=TRUE,"0",VLOOKUP($C12,'Val St Come Canada Cup MO'!$A$17:$H$100,8,FALSE))</f>
        <v>0</v>
      </c>
      <c r="N12" s="22" t="str">
        <f>IF(ISNA(VLOOKUP($C12,'Val St Come Canada Cup DM'!$A$17:$H$100,8,FALSE))=TRUE,"0",VLOOKUP($C12,'Val St Come Canada Cup DM'!$A$17:$H$100,8,FALSE))</f>
        <v>0</v>
      </c>
      <c r="O12" s="22">
        <f>IF(ISNA(VLOOKUP($C12,'Caledon TT Day 1'!$A$17:$H$100,8,FALSE))=TRUE,"0",VLOOKUP($C12,'Caledon TT Day 1'!$A$17:$H$100,8,FALSE))</f>
        <v>469.94186870835108</v>
      </c>
      <c r="P12" s="22">
        <f>IF(ISNA(VLOOKUP($C12,'Caledon TT Day 2'!$A$17:$H$100,8,FALSE))=TRUE,"0",VLOOKUP($C12,'Caledon TT Day 2'!$A$17:$H$100,8,FALSE))</f>
        <v>422.38146263059207</v>
      </c>
    </row>
    <row r="13" spans="1:16" ht="20.100000000000001" customHeight="1">
      <c r="A13" s="82" t="s">
        <v>102</v>
      </c>
      <c r="B13" s="82" t="s">
        <v>101</v>
      </c>
      <c r="C13" s="87" t="s">
        <v>66</v>
      </c>
      <c r="D13" s="82"/>
      <c r="E13" s="82">
        <f>F13</f>
        <v>8</v>
      </c>
      <c r="F13" s="19">
        <f>RANK(J13,J$6:$J49,0)</f>
        <v>8</v>
      </c>
      <c r="G13" s="20">
        <f>LARGE(($L13:$X13),1)</f>
        <v>467.03530412590385</v>
      </c>
      <c r="H13" s="20">
        <f>LARGE(($L13:$X13),2)</f>
        <v>386.95419233860167</v>
      </c>
      <c r="I13" s="20">
        <v>0</v>
      </c>
      <c r="J13" s="19">
        <f>SUM(G13+H13+I13)</f>
        <v>853.98949646450546</v>
      </c>
      <c r="K13" s="21"/>
      <c r="L13" s="22" t="str">
        <f>IF(ISNA(VLOOKUP($C13,'Canadian Selections'!$A$17:$H$100,8,FALSE))=TRUE,"0",VLOOKUP($C13,'Canadian Selections'!$A$17:$H$100,8,FALSE))</f>
        <v>0</v>
      </c>
      <c r="M13" s="22" t="str">
        <f>IF(ISNA(VLOOKUP($C13,'Val St Come Canada Cup MO'!$A$17:$H$100,8,FALSE))=TRUE,"0",VLOOKUP($C13,'Val St Come Canada Cup MO'!$A$17:$H$100,8,FALSE))</f>
        <v>0</v>
      </c>
      <c r="N13" s="22" t="str">
        <f>IF(ISNA(VLOOKUP($C13,'Val St Come Canada Cup DM'!$A$17:$H$100,8,FALSE))=TRUE,"0",VLOOKUP($C13,'Val St Come Canada Cup DM'!$A$17:$H$100,8,FALSE))</f>
        <v>0</v>
      </c>
      <c r="O13" s="22">
        <f>IF(ISNA(VLOOKUP($C13,'Caledon TT Day 1'!$A$17:$H$100,8,FALSE))=TRUE,"0",VLOOKUP($C13,'Caledon TT Day 1'!$A$17:$H$100,8,FALSE))</f>
        <v>467.03530412590385</v>
      </c>
      <c r="P13" s="22">
        <f>IF(ISNA(VLOOKUP($C13,'Caledon TT Day 2'!$A$17:$H$100,8,FALSE))=TRUE,"0",VLOOKUP($C13,'Caledon TT Day 2'!$A$17:$H$100,8,FALSE))</f>
        <v>386.95419233860167</v>
      </c>
    </row>
    <row r="14" spans="1:16" ht="20.100000000000001" customHeight="1">
      <c r="A14" s="82" t="s">
        <v>99</v>
      </c>
      <c r="B14" s="82" t="s">
        <v>51</v>
      </c>
      <c r="C14" s="87" t="s">
        <v>68</v>
      </c>
      <c r="D14" s="82"/>
      <c r="E14" s="82">
        <f>F14</f>
        <v>9</v>
      </c>
      <c r="F14" s="19">
        <f>RANK(J14,J$6:$J50,0)</f>
        <v>9</v>
      </c>
      <c r="G14" s="20">
        <f>LARGE(($L14:$X14),1)</f>
        <v>449.95037572664114</v>
      </c>
      <c r="H14" s="20">
        <f>LARGE(($L14:$X14),2)</f>
        <v>400.75006697026521</v>
      </c>
      <c r="I14" s="20">
        <v>0</v>
      </c>
      <c r="J14" s="19">
        <f>SUM(G14+H14+I14)</f>
        <v>850.70044269690629</v>
      </c>
      <c r="K14" s="21"/>
      <c r="L14" s="22" t="str">
        <f>IF(ISNA(VLOOKUP($C14,'Canadian Selections'!$A$17:$H$100,8,FALSE))=TRUE,"0",VLOOKUP($C14,'Canadian Selections'!$A$17:$H$100,8,FALSE))</f>
        <v>0</v>
      </c>
      <c r="M14" s="22" t="str">
        <f>IF(ISNA(VLOOKUP($C14,'Val St Come Canada Cup MO'!$A$17:$H$100,8,FALSE))=TRUE,"0",VLOOKUP($C14,'Val St Come Canada Cup MO'!$A$17:$H$100,8,FALSE))</f>
        <v>0</v>
      </c>
      <c r="N14" s="22" t="str">
        <f>IF(ISNA(VLOOKUP($C14,'Val St Come Canada Cup DM'!$A$17:$H$100,8,FALSE))=TRUE,"0",VLOOKUP($C14,'Val St Come Canada Cup DM'!$A$17:$H$100,8,FALSE))</f>
        <v>0</v>
      </c>
      <c r="O14" s="22">
        <f>IF(ISNA(VLOOKUP($C14,'Caledon TT Day 1'!$A$17:$H$100,8,FALSE))=TRUE,"0",VLOOKUP($C14,'Caledon TT Day 1'!$A$17:$H$100,8,FALSE))</f>
        <v>449.95037572664114</v>
      </c>
      <c r="P14" s="22">
        <f>IF(ISNA(VLOOKUP($C14,'Caledon TT Day 2'!$A$17:$H$100,8,FALSE))=TRUE,"0",VLOOKUP($C14,'Caledon TT Day 2'!$A$17:$H$100,8,FALSE))</f>
        <v>400.75006697026521</v>
      </c>
    </row>
    <row r="15" spans="1:16" ht="20.100000000000001" customHeight="1">
      <c r="A15" s="82" t="s">
        <v>102</v>
      </c>
      <c r="B15" s="82" t="s">
        <v>50</v>
      </c>
      <c r="C15" s="87" t="s">
        <v>70</v>
      </c>
      <c r="D15" s="82"/>
      <c r="E15" s="82">
        <f>F15</f>
        <v>10</v>
      </c>
      <c r="F15" s="19">
        <f>RANK(J15,J$6:$J51,0)</f>
        <v>10</v>
      </c>
      <c r="G15" s="20">
        <f>LARGE(($L15:$X15),1)</f>
        <v>427.73908384677208</v>
      </c>
      <c r="H15" s="20">
        <f>LARGE(($L15:$X15),2)</f>
        <v>422.7988090174394</v>
      </c>
      <c r="I15" s="20">
        <v>0</v>
      </c>
      <c r="J15" s="19">
        <f>SUM(G15+H15+I15)</f>
        <v>850.53789286421147</v>
      </c>
      <c r="K15" s="21"/>
      <c r="L15" s="22" t="str">
        <f>IF(ISNA(VLOOKUP($C15,'Canadian Selections'!$A$17:$H$100,8,FALSE))=TRUE,"0",VLOOKUP($C15,'Canadian Selections'!$A$17:$H$100,8,FALSE))</f>
        <v>0</v>
      </c>
      <c r="M15" s="22" t="str">
        <f>IF(ISNA(VLOOKUP($C15,'Val St Come Canada Cup MO'!$A$17:$H$100,8,FALSE))=TRUE,"0",VLOOKUP($C15,'Val St Come Canada Cup MO'!$A$17:$H$100,8,FALSE))</f>
        <v>0</v>
      </c>
      <c r="N15" s="22" t="str">
        <f>IF(ISNA(VLOOKUP($C15,'Val St Come Canada Cup DM'!$A$17:$H$100,8,FALSE))=TRUE,"0",VLOOKUP($C15,'Val St Come Canada Cup DM'!$A$17:$H$100,8,FALSE))</f>
        <v>0</v>
      </c>
      <c r="O15" s="22">
        <f>IF(ISNA(VLOOKUP($C15,'Caledon TT Day 1'!$A$17:$H$100,8,FALSE))=TRUE,"0",VLOOKUP($C15,'Caledon TT Day 1'!$A$17:$H$100,8,FALSE))</f>
        <v>422.7988090174394</v>
      </c>
      <c r="P15" s="22">
        <f>IF(ISNA(VLOOKUP($C15,'Caledon TT Day 2'!$A$17:$H$100,8,FALSE))=TRUE,"0",VLOOKUP($C15,'Caledon TT Day 2'!$A$17:$H$100,8,FALSE))</f>
        <v>427.73908384677208</v>
      </c>
    </row>
    <row r="16" spans="1:16" ht="20.100000000000001" customHeight="1">
      <c r="A16" s="82" t="s">
        <v>99</v>
      </c>
      <c r="B16" s="82" t="s">
        <v>50</v>
      </c>
      <c r="C16" s="87" t="s">
        <v>72</v>
      </c>
      <c r="D16" s="82"/>
      <c r="E16" s="82">
        <f>F16</f>
        <v>11</v>
      </c>
      <c r="F16" s="19">
        <f>RANK(J16,J$6:$J52,0)</f>
        <v>11</v>
      </c>
      <c r="G16" s="20">
        <f>LARGE(($L16:$X16),1)</f>
        <v>401.95661420672059</v>
      </c>
      <c r="H16" s="20">
        <f>LARGE(($L16:$X16),2)</f>
        <v>383.47173854808466</v>
      </c>
      <c r="I16" s="20">
        <v>0</v>
      </c>
      <c r="J16" s="19">
        <f>SUM(G16+H16+I16)</f>
        <v>785.42835275480525</v>
      </c>
      <c r="K16" s="21"/>
      <c r="L16" s="22" t="str">
        <f>IF(ISNA(VLOOKUP($C16,'Canadian Selections'!$A$17:$H$100,8,FALSE))=TRUE,"0",VLOOKUP($C16,'Canadian Selections'!$A$17:$H$100,8,FALSE))</f>
        <v>0</v>
      </c>
      <c r="M16" s="22" t="str">
        <f>IF(ISNA(VLOOKUP($C16,'Val St Come Canada Cup MO'!$A$17:$H$100,8,FALSE))=TRUE,"0",VLOOKUP($C16,'Val St Come Canada Cup MO'!$A$17:$H$100,8,FALSE))</f>
        <v>0</v>
      </c>
      <c r="N16" s="22" t="str">
        <f>IF(ISNA(VLOOKUP($C16,'Val St Come Canada Cup DM'!$A$17:$H$100,8,FALSE))=TRUE,"0",VLOOKUP($C16,'Val St Come Canada Cup DM'!$A$17:$H$100,8,FALSE))</f>
        <v>0</v>
      </c>
      <c r="O16" s="22">
        <f>IF(ISNA(VLOOKUP($C16,'Caledon TT Day 1'!$A$17:$H$100,8,FALSE))=TRUE,"0",VLOOKUP($C16,'Caledon TT Day 1'!$A$17:$H$100,8,FALSE))</f>
        <v>401.95661420672059</v>
      </c>
      <c r="P16" s="22">
        <f>IF(ISNA(VLOOKUP($C16,'Caledon TT Day 2'!$A$17:$H$100,8,FALSE))=TRUE,"0",VLOOKUP($C16,'Caledon TT Day 2'!$A$17:$H$100,8,FALSE))</f>
        <v>383.47173854808466</v>
      </c>
    </row>
    <row r="17" spans="1:16" ht="20.100000000000001" customHeight="1">
      <c r="A17" s="82" t="s">
        <v>99</v>
      </c>
      <c r="B17" s="82" t="s">
        <v>50</v>
      </c>
      <c r="C17" s="87" t="s">
        <v>73</v>
      </c>
      <c r="D17" s="82"/>
      <c r="E17" s="82">
        <f>F17</f>
        <v>12</v>
      </c>
      <c r="F17" s="19">
        <f>RANK(J17,J$6:$J53,0)</f>
        <v>12</v>
      </c>
      <c r="G17" s="20">
        <f>LARGE(($L17:$X17),1)</f>
        <v>401.60215511130014</v>
      </c>
      <c r="H17" s="20">
        <f>LARGE(($L17:$X17),2)</f>
        <v>366.5952317171176</v>
      </c>
      <c r="I17" s="20">
        <v>0</v>
      </c>
      <c r="J17" s="19">
        <f>SUM(G17+H17+I17)</f>
        <v>768.19738682841773</v>
      </c>
      <c r="K17" s="21"/>
      <c r="L17" s="22" t="str">
        <f>IF(ISNA(VLOOKUP($C17,'Canadian Selections'!$A$17:$H$100,8,FALSE))=TRUE,"0",VLOOKUP($C17,'Canadian Selections'!$A$17:$H$100,8,FALSE))</f>
        <v>0</v>
      </c>
      <c r="M17" s="22" t="str">
        <f>IF(ISNA(VLOOKUP($C17,'Val St Come Canada Cup MO'!$A$17:$H$100,8,FALSE))=TRUE,"0",VLOOKUP($C17,'Val St Come Canada Cup MO'!$A$17:$H$100,8,FALSE))</f>
        <v>0</v>
      </c>
      <c r="N17" s="22" t="str">
        <f>IF(ISNA(VLOOKUP($C17,'Val St Come Canada Cup DM'!$A$17:$H$100,8,FALSE))=TRUE,"0",VLOOKUP($C17,'Val St Come Canada Cup DM'!$A$17:$H$100,8,FALSE))</f>
        <v>0</v>
      </c>
      <c r="O17" s="22">
        <f>IF(ISNA(VLOOKUP($C17,'Caledon TT Day 1'!$A$17:$H$100,8,FALSE))=TRUE,"0",VLOOKUP($C17,'Caledon TT Day 1'!$A$17:$H$100,8,FALSE))</f>
        <v>401.60215511130014</v>
      </c>
      <c r="P17" s="22">
        <f>IF(ISNA(VLOOKUP($C17,'Caledon TT Day 2'!$A$17:$H$100,8,FALSE))=TRUE,"0",VLOOKUP($C17,'Caledon TT Day 2'!$A$17:$H$100,8,FALSE))</f>
        <v>366.5952317171176</v>
      </c>
    </row>
    <row r="18" spans="1:16" ht="20.100000000000001" customHeight="1">
      <c r="A18" s="82" t="s">
        <v>100</v>
      </c>
      <c r="B18" s="82" t="s">
        <v>101</v>
      </c>
      <c r="C18" s="87" t="s">
        <v>69</v>
      </c>
      <c r="D18" s="82"/>
      <c r="E18" s="82">
        <f>F18</f>
        <v>13</v>
      </c>
      <c r="F18" s="19">
        <f>RANK(J18,J$6:$J54,0)</f>
        <v>13</v>
      </c>
      <c r="G18" s="20">
        <f>LARGE(($L18:$X18),1)</f>
        <v>433.85793279455555</v>
      </c>
      <c r="H18" s="20">
        <f>LARGE(($L18:$X18),2)</f>
        <v>331.43584248593629</v>
      </c>
      <c r="I18" s="20">
        <v>0</v>
      </c>
      <c r="J18" s="19">
        <f>SUM(G18+H18+I18)</f>
        <v>765.2937752804919</v>
      </c>
      <c r="K18" s="21"/>
      <c r="L18" s="22" t="str">
        <f>IF(ISNA(VLOOKUP($C18,'Canadian Selections'!$A$17:$H$100,8,FALSE))=TRUE,"0",VLOOKUP($C18,'Canadian Selections'!$A$17:$H$100,8,FALSE))</f>
        <v>0</v>
      </c>
      <c r="M18" s="22" t="str">
        <f>IF(ISNA(VLOOKUP($C18,'Val St Come Canada Cup MO'!$A$17:$H$100,8,FALSE))=TRUE,"0",VLOOKUP($C18,'Val St Come Canada Cup MO'!$A$17:$H$100,8,FALSE))</f>
        <v>0</v>
      </c>
      <c r="N18" s="22" t="str">
        <f>IF(ISNA(VLOOKUP($C18,'Val St Come Canada Cup DM'!$A$17:$H$100,8,FALSE))=TRUE,"0",VLOOKUP($C18,'Val St Come Canada Cup DM'!$A$17:$H$100,8,FALSE))</f>
        <v>0</v>
      </c>
      <c r="O18" s="22">
        <f>IF(ISNA(VLOOKUP($C18,'Caledon TT Day 1'!$A$17:$H$100,8,FALSE))=TRUE,"0",VLOOKUP($C18,'Caledon TT Day 1'!$A$17:$H$100,8,FALSE))</f>
        <v>433.85793279455555</v>
      </c>
      <c r="P18" s="22">
        <f>IF(ISNA(VLOOKUP($C18,'Caledon TT Day 2'!$A$17:$H$100,8,FALSE))=TRUE,"0",VLOOKUP($C18,'Caledon TT Day 2'!$A$17:$H$100,8,FALSE))</f>
        <v>331.43584248593629</v>
      </c>
    </row>
    <row r="19" spans="1:16" ht="20.100000000000001" customHeight="1">
      <c r="A19" s="82" t="s">
        <v>102</v>
      </c>
      <c r="B19" s="82" t="s">
        <v>50</v>
      </c>
      <c r="C19" s="87" t="s">
        <v>71</v>
      </c>
      <c r="D19" s="82"/>
      <c r="E19" s="82">
        <f>F19</f>
        <v>14</v>
      </c>
      <c r="F19" s="19">
        <f>RANK(J19,J$6:$J55,0)</f>
        <v>14</v>
      </c>
      <c r="G19" s="20">
        <f>LARGE(($L19:$X19),1)</f>
        <v>412.87395434566855</v>
      </c>
      <c r="H19" s="20">
        <f>LARGE(($L19:$X19),2)</f>
        <v>344.56201446557731</v>
      </c>
      <c r="I19" s="20">
        <v>0</v>
      </c>
      <c r="J19" s="19">
        <f>SUM(G19+H19+I19)</f>
        <v>757.43596881124586</v>
      </c>
      <c r="K19" s="21"/>
      <c r="L19" s="22" t="str">
        <f>IF(ISNA(VLOOKUP($C19,'Canadian Selections'!$A$17:$H$100,8,FALSE))=TRUE,"0",VLOOKUP($C19,'Canadian Selections'!$A$17:$H$100,8,FALSE))</f>
        <v>0</v>
      </c>
      <c r="M19" s="22" t="str">
        <f>IF(ISNA(VLOOKUP($C19,'Val St Come Canada Cup MO'!$A$17:$H$100,8,FALSE))=TRUE,"0",VLOOKUP($C19,'Val St Come Canada Cup MO'!$A$17:$H$100,8,FALSE))</f>
        <v>0</v>
      </c>
      <c r="N19" s="22" t="str">
        <f>IF(ISNA(VLOOKUP($C19,'Val St Come Canada Cup DM'!$A$17:$H$100,8,FALSE))=TRUE,"0",VLOOKUP($C19,'Val St Come Canada Cup DM'!$A$17:$H$100,8,FALSE))</f>
        <v>0</v>
      </c>
      <c r="O19" s="22">
        <f>IF(ISNA(VLOOKUP($C19,'Caledon TT Day 1'!$A$17:$H$100,8,FALSE))=TRUE,"0",VLOOKUP($C19,'Caledon TT Day 1'!$A$17:$H$100,8,FALSE))</f>
        <v>412.87395434566855</v>
      </c>
      <c r="P19" s="22">
        <f>IF(ISNA(VLOOKUP($C19,'Caledon TT Day 2'!$A$17:$H$100,8,FALSE))=TRUE,"0",VLOOKUP($C19,'Caledon TT Day 2'!$A$17:$H$100,8,FALSE))</f>
        <v>344.56201446557731</v>
      </c>
    </row>
    <row r="20" spans="1:16" ht="20.100000000000001" customHeight="1">
      <c r="A20" s="82" t="s">
        <v>102</v>
      </c>
      <c r="B20" s="82" t="s">
        <v>101</v>
      </c>
      <c r="C20" s="87" t="s">
        <v>74</v>
      </c>
      <c r="D20" s="82"/>
      <c r="E20" s="82">
        <f>F20</f>
        <v>15</v>
      </c>
      <c r="F20" s="19">
        <f>RANK(J20,J$6:$J56,0)</f>
        <v>15</v>
      </c>
      <c r="G20" s="20">
        <f>LARGE(($L20:$X20),1)</f>
        <v>386.57308946547568</v>
      </c>
      <c r="H20" s="20">
        <f>LARGE(($L20:$X20),2)</f>
        <v>322.9975890704527</v>
      </c>
      <c r="I20" s="20">
        <v>0</v>
      </c>
      <c r="J20" s="19">
        <f>SUM(G20+H20+I20)</f>
        <v>709.57067853592844</v>
      </c>
      <c r="K20" s="21"/>
      <c r="L20" s="22" t="str">
        <f>IF(ISNA(VLOOKUP($C20,'Canadian Selections'!$A$17:$H$100,8,FALSE))=TRUE,"0",VLOOKUP($C20,'Canadian Selections'!$A$17:$H$100,8,FALSE))</f>
        <v>0</v>
      </c>
      <c r="M20" s="22" t="str">
        <f>IF(ISNA(VLOOKUP($C20,'Val St Come Canada Cup MO'!$A$17:$H$100,8,FALSE))=TRUE,"0",VLOOKUP($C20,'Val St Come Canada Cup MO'!$A$17:$H$100,8,FALSE))</f>
        <v>0</v>
      </c>
      <c r="N20" s="22" t="str">
        <f>IF(ISNA(VLOOKUP($C20,'Val St Come Canada Cup DM'!$A$17:$H$100,8,FALSE))=TRUE,"0",VLOOKUP($C20,'Val St Come Canada Cup DM'!$A$17:$H$100,8,FALSE))</f>
        <v>0</v>
      </c>
      <c r="O20" s="22">
        <f>IF(ISNA(VLOOKUP($C20,'Caledon TT Day 1'!$A$17:$H$100,8,FALSE))=TRUE,"0",VLOOKUP($C20,'Caledon TT Day 1'!$A$17:$H$100,8,FALSE))</f>
        <v>386.57308946547568</v>
      </c>
      <c r="P20" s="22">
        <f>IF(ISNA(VLOOKUP($C20,'Caledon TT Day 2'!$A$17:$H$100,8,FALSE))=TRUE,"0",VLOOKUP($C20,'Caledon TT Day 2'!$A$17:$H$100,8,FALSE))</f>
        <v>322.9975890704527</v>
      </c>
    </row>
    <row r="21" spans="1:16" ht="20.100000000000001" customHeight="1">
      <c r="A21" s="82" t="s">
        <v>103</v>
      </c>
      <c r="B21" s="82" t="s">
        <v>101</v>
      </c>
      <c r="C21" s="87" t="s">
        <v>75</v>
      </c>
      <c r="D21" s="82"/>
      <c r="E21" s="82">
        <f>F21</f>
        <v>16</v>
      </c>
      <c r="F21" s="19">
        <f>RANK(J21,J$6:$J57,0)</f>
        <v>16</v>
      </c>
      <c r="G21" s="20">
        <f>LARGE(($L21:$X21),1)</f>
        <v>369.55905288529704</v>
      </c>
      <c r="H21" s="20">
        <f>LARGE(($L21:$X21),2)</f>
        <v>304.24591481382271</v>
      </c>
      <c r="I21" s="20">
        <v>0</v>
      </c>
      <c r="J21" s="19">
        <f>SUM(G21+H21+I21)</f>
        <v>673.80496769911974</v>
      </c>
      <c r="K21" s="21"/>
      <c r="L21" s="22" t="str">
        <f>IF(ISNA(VLOOKUP($C21,'Canadian Selections'!$A$17:$H$100,8,FALSE))=TRUE,"0",VLOOKUP($C21,'Canadian Selections'!$A$17:$H$100,8,FALSE))</f>
        <v>0</v>
      </c>
      <c r="M21" s="22" t="str">
        <f>IF(ISNA(VLOOKUP($C21,'Val St Come Canada Cup MO'!$A$17:$H$100,8,FALSE))=TRUE,"0",VLOOKUP($C21,'Val St Come Canada Cup MO'!$A$17:$H$100,8,FALSE))</f>
        <v>0</v>
      </c>
      <c r="N21" s="22" t="str">
        <f>IF(ISNA(VLOOKUP($C21,'Val St Come Canada Cup DM'!$A$17:$H$100,8,FALSE))=TRUE,"0",VLOOKUP($C21,'Val St Come Canada Cup DM'!$A$17:$H$100,8,FALSE))</f>
        <v>0</v>
      </c>
      <c r="O21" s="22">
        <f>IF(ISNA(VLOOKUP($C21,'Caledon TT Day 1'!$A$17:$H$100,8,FALSE))=TRUE,"0",VLOOKUP($C21,'Caledon TT Day 1'!$A$17:$H$100,8,FALSE))</f>
        <v>369.55905288529704</v>
      </c>
      <c r="P21" s="22">
        <f>IF(ISNA(VLOOKUP($C21,'Caledon TT Day 2'!$A$17:$H$100,8,FALSE))=TRUE,"0",VLOOKUP($C21,'Caledon TT Day 2'!$A$17:$H$100,8,FALSE))</f>
        <v>304.24591481382271</v>
      </c>
    </row>
    <row r="22" spans="1:16" ht="20.100000000000001" customHeight="1">
      <c r="A22" s="82" t="s">
        <v>99</v>
      </c>
      <c r="B22" s="82" t="s">
        <v>50</v>
      </c>
      <c r="C22" s="87" t="s">
        <v>76</v>
      </c>
      <c r="D22" s="82"/>
      <c r="E22" s="82">
        <f>F22</f>
        <v>17</v>
      </c>
      <c r="F22" s="19">
        <f>RANK(J22,J$6:$J58,0)</f>
        <v>17</v>
      </c>
      <c r="G22" s="20">
        <f>LARGE(($L22:$X22),1)</f>
        <v>348.78774989366229</v>
      </c>
      <c r="H22" s="20">
        <f>LARGE(($L22:$X22),2)</f>
        <v>303.24136083578895</v>
      </c>
      <c r="I22" s="20">
        <v>0</v>
      </c>
      <c r="J22" s="19">
        <f>SUM(G22+H22+I22)</f>
        <v>652.0291107294513</v>
      </c>
      <c r="K22" s="21"/>
      <c r="L22" s="22" t="str">
        <f>IF(ISNA(VLOOKUP($C22,'Canadian Selections'!$A$17:$H$100,8,FALSE))=TRUE,"0",VLOOKUP($C22,'Canadian Selections'!$A$17:$H$100,8,FALSE))</f>
        <v>0</v>
      </c>
      <c r="M22" s="22" t="str">
        <f>IF(ISNA(VLOOKUP($C22,'Val St Come Canada Cup MO'!$A$17:$H$100,8,FALSE))=TRUE,"0",VLOOKUP($C22,'Val St Come Canada Cup MO'!$A$17:$H$100,8,FALSE))</f>
        <v>0</v>
      </c>
      <c r="N22" s="22" t="str">
        <f>IF(ISNA(VLOOKUP($C22,'Val St Come Canada Cup DM'!$A$17:$H$100,8,FALSE))=TRUE,"0",VLOOKUP($C22,'Val St Come Canada Cup DM'!$A$17:$H$100,8,FALSE))</f>
        <v>0</v>
      </c>
      <c r="O22" s="22">
        <f>IF(ISNA(VLOOKUP($C22,'Caledon TT Day 1'!$A$17:$H$100,8,FALSE))=TRUE,"0",VLOOKUP($C22,'Caledon TT Day 1'!$A$17:$H$100,8,FALSE))</f>
        <v>348.78774989366229</v>
      </c>
      <c r="P22" s="22">
        <f>IF(ISNA(VLOOKUP($C22,'Caledon TT Day 2'!$A$17:$H$100,8,FALSE))=TRUE,"0",VLOOKUP($C22,'Caledon TT Day 2'!$A$17:$H$100,8,FALSE))</f>
        <v>303.24136083578895</v>
      </c>
    </row>
    <row r="23" spans="1:16" ht="20.100000000000001" customHeight="1">
      <c r="A23" s="82" t="s">
        <v>98</v>
      </c>
      <c r="B23" s="82" t="s">
        <v>104</v>
      </c>
      <c r="C23" s="87" t="s">
        <v>77</v>
      </c>
      <c r="D23" s="82"/>
      <c r="E23" s="82">
        <f>F23</f>
        <v>18</v>
      </c>
      <c r="F23" s="19">
        <f>RANK(J23,J$6:$J59,0)</f>
        <v>18</v>
      </c>
      <c r="G23" s="20">
        <f>LARGE(($L23:$X23),1)</f>
        <v>340.56429887990924</v>
      </c>
      <c r="H23" s="20">
        <f>LARGE(($L23:$X23),2)</f>
        <v>285.29332976158588</v>
      </c>
      <c r="I23" s="20">
        <v>0</v>
      </c>
      <c r="J23" s="19">
        <f>SUM(G23+H23+I23)</f>
        <v>625.85762864149513</v>
      </c>
      <c r="K23" s="21"/>
      <c r="L23" s="22" t="str">
        <f>IF(ISNA(VLOOKUP($C23,'Canadian Selections'!$A$17:$H$100,8,FALSE))=TRUE,"0",VLOOKUP($C23,'Canadian Selections'!$A$17:$H$100,8,FALSE))</f>
        <v>0</v>
      </c>
      <c r="M23" s="22" t="str">
        <f>IF(ISNA(VLOOKUP($C23,'Val St Come Canada Cup MO'!$A$17:$H$100,8,FALSE))=TRUE,"0",VLOOKUP($C23,'Val St Come Canada Cup MO'!$A$17:$H$100,8,FALSE))</f>
        <v>0</v>
      </c>
      <c r="N23" s="22" t="str">
        <f>IF(ISNA(VLOOKUP($C23,'Val St Come Canada Cup DM'!$A$17:$H$100,8,FALSE))=TRUE,"0",VLOOKUP($C23,'Val St Come Canada Cup DM'!$A$17:$H$100,8,FALSE))</f>
        <v>0</v>
      </c>
      <c r="O23" s="22">
        <f>IF(ISNA(VLOOKUP($C23,'Caledon TT Day 1'!$A$17:$H$100,8,FALSE))=TRUE,"0",VLOOKUP($C23,'Caledon TT Day 1'!$A$17:$H$100,8,FALSE))</f>
        <v>340.56429887990924</v>
      </c>
      <c r="P23" s="22">
        <f>IF(ISNA(VLOOKUP($C23,'Caledon TT Day 2'!$A$17:$H$100,8,FALSE))=TRUE,"0",VLOOKUP($C23,'Caledon TT Day 2'!$A$17:$H$100,8,FALSE))</f>
        <v>285.29332976158588</v>
      </c>
    </row>
    <row r="24" spans="1:16" ht="20.100000000000001" customHeight="1">
      <c r="A24" s="82" t="s">
        <v>100</v>
      </c>
      <c r="B24" s="82" t="s">
        <v>101</v>
      </c>
      <c r="C24" s="87" t="s">
        <v>79</v>
      </c>
      <c r="D24" s="82"/>
      <c r="E24" s="82">
        <f>F24</f>
        <v>19</v>
      </c>
      <c r="F24" s="19">
        <f>RANK(J24,J$6:$J60,0)</f>
        <v>19</v>
      </c>
      <c r="G24" s="20">
        <f>LARGE(($L24:$X24),1)</f>
        <v>311.00241032184886</v>
      </c>
      <c r="H24" s="20">
        <f>LARGE(($L24:$X24),2)</f>
        <v>277.52477899812482</v>
      </c>
      <c r="I24" s="20">
        <v>0</v>
      </c>
      <c r="J24" s="19">
        <f>SUM(G24+H24+I24)</f>
        <v>588.52718931997367</v>
      </c>
      <c r="K24" s="21"/>
      <c r="L24" s="22" t="str">
        <f>IF(ISNA(VLOOKUP($C24,'Canadian Selections'!$A$17:$H$100,8,FALSE))=TRUE,"0",VLOOKUP($C24,'Canadian Selections'!$A$17:$H$100,8,FALSE))</f>
        <v>0</v>
      </c>
      <c r="M24" s="22" t="str">
        <f>IF(ISNA(VLOOKUP($C24,'Val St Come Canada Cup MO'!$A$17:$H$100,8,FALSE))=TRUE,"0",VLOOKUP($C24,'Val St Come Canada Cup MO'!$A$17:$H$100,8,FALSE))</f>
        <v>0</v>
      </c>
      <c r="N24" s="22" t="str">
        <f>IF(ISNA(VLOOKUP($C24,'Val St Come Canada Cup DM'!$A$17:$H$100,8,FALSE))=TRUE,"0",VLOOKUP($C24,'Val St Come Canada Cup DM'!$A$17:$H$100,8,FALSE))</f>
        <v>0</v>
      </c>
      <c r="O24" s="22">
        <f>IF(ISNA(VLOOKUP($C24,'Caledon TT Day 1'!$A$17:$H$100,8,FALSE))=TRUE,"0",VLOOKUP($C24,'Caledon TT Day 1'!$A$17:$H$100,8,FALSE))</f>
        <v>311.00241032184886</v>
      </c>
      <c r="P24" s="22">
        <f>IF(ISNA(VLOOKUP($C24,'Caledon TT Day 2'!$A$17:$H$100,8,FALSE))=TRUE,"0",VLOOKUP($C24,'Caledon TT Day 2'!$A$17:$H$100,8,FALSE))</f>
        <v>277.52477899812482</v>
      </c>
    </row>
    <row r="25" spans="1:16" ht="20.100000000000001" customHeight="1">
      <c r="A25" s="82" t="s">
        <v>102</v>
      </c>
      <c r="B25" s="82" t="s">
        <v>101</v>
      </c>
      <c r="C25" s="87" t="s">
        <v>78</v>
      </c>
      <c r="D25" s="82"/>
      <c r="E25" s="82">
        <f>F25</f>
        <v>20</v>
      </c>
      <c r="F25" s="19">
        <f>RANK(J25,J$6:$J61,0)</f>
        <v>20</v>
      </c>
      <c r="G25" s="20">
        <f>LARGE(($L25:$X25),1)</f>
        <v>322.13242591804902</v>
      </c>
      <c r="H25" s="20">
        <f>LARGE(($L25:$X25),2)</f>
        <v>263.19314224484333</v>
      </c>
      <c r="I25" s="20">
        <v>0</v>
      </c>
      <c r="J25" s="19">
        <f>SUM(G25+H25+I25)</f>
        <v>585.3255681628923</v>
      </c>
      <c r="K25" s="21"/>
      <c r="L25" s="22" t="str">
        <f>IF(ISNA(VLOOKUP($C25,'Canadian Selections'!$A$17:$H$100,8,FALSE))=TRUE,"0",VLOOKUP($C25,'Canadian Selections'!$A$17:$H$100,8,FALSE))</f>
        <v>0</v>
      </c>
      <c r="M25" s="22" t="str">
        <f>IF(ISNA(VLOOKUP($C25,'Val St Come Canada Cup MO'!$A$17:$H$100,8,FALSE))=TRUE,"0",VLOOKUP($C25,'Val St Come Canada Cup MO'!$A$17:$H$100,8,FALSE))</f>
        <v>0</v>
      </c>
      <c r="N25" s="22" t="str">
        <f>IF(ISNA(VLOOKUP($C25,'Val St Come Canada Cup DM'!$A$17:$H$100,8,FALSE))=TRUE,"0",VLOOKUP($C25,'Val St Come Canada Cup DM'!$A$17:$H$100,8,FALSE))</f>
        <v>0</v>
      </c>
      <c r="O25" s="22">
        <f>IF(ISNA(VLOOKUP($C25,'Caledon TT Day 1'!$A$17:$H$100,8,FALSE))=TRUE,"0",VLOOKUP($C25,'Caledon TT Day 1'!$A$17:$H$100,8,FALSE))</f>
        <v>322.13242591804902</v>
      </c>
      <c r="P25" s="22">
        <f>IF(ISNA(VLOOKUP($C25,'Caledon TT Day 2'!$A$17:$H$100,8,FALSE))=TRUE,"0",VLOOKUP($C25,'Caledon TT Day 2'!$A$17:$H$100,8,FALSE))</f>
        <v>263.19314224484333</v>
      </c>
    </row>
    <row r="26" spans="1:16" ht="20.100000000000001" customHeight="1">
      <c r="A26" s="82" t="s">
        <v>100</v>
      </c>
      <c r="B26" s="82" t="s">
        <v>104</v>
      </c>
      <c r="C26" s="87" t="s">
        <v>82</v>
      </c>
      <c r="D26" s="82"/>
      <c r="E26" s="82">
        <f>F26</f>
        <v>21</v>
      </c>
      <c r="F26" s="19">
        <f>RANK(J26,J$6:$J62,0)</f>
        <v>21</v>
      </c>
      <c r="G26" s="20">
        <f>LARGE(($L26:$X26),1)</f>
        <v>297.81653197221038</v>
      </c>
      <c r="H26" s="20">
        <f>LARGE(($L26:$X26),2)</f>
        <v>262.99223144923656</v>
      </c>
      <c r="I26" s="20">
        <v>0</v>
      </c>
      <c r="J26" s="19">
        <f>SUM(G26+H26+I26)</f>
        <v>560.80876342144688</v>
      </c>
      <c r="K26" s="21"/>
      <c r="L26" s="22" t="str">
        <f>IF(ISNA(VLOOKUP($C26,'Canadian Selections'!$A$17:$H$100,8,FALSE))=TRUE,"0",VLOOKUP($C26,'Canadian Selections'!$A$17:$H$100,8,FALSE))</f>
        <v>0</v>
      </c>
      <c r="M26" s="22" t="str">
        <f>IF(ISNA(VLOOKUP($C26,'Val St Come Canada Cup MO'!$A$17:$H$100,8,FALSE))=TRUE,"0",VLOOKUP($C26,'Val St Come Canada Cup MO'!$A$17:$H$100,8,FALSE))</f>
        <v>0</v>
      </c>
      <c r="N26" s="22" t="str">
        <f>IF(ISNA(VLOOKUP($C26,'Val St Come Canada Cup DM'!$A$17:$H$100,8,FALSE))=TRUE,"0",VLOOKUP($C26,'Val St Come Canada Cup DM'!$A$17:$H$100,8,FALSE))</f>
        <v>0</v>
      </c>
      <c r="O26" s="22">
        <f>IF(ISNA(VLOOKUP($C26,'Caledon TT Day 1'!$A$17:$H$100,8,FALSE))=TRUE,"0",VLOOKUP($C26,'Caledon TT Day 1'!$A$17:$H$100,8,FALSE))</f>
        <v>297.81653197221038</v>
      </c>
      <c r="P26" s="22">
        <f>IF(ISNA(VLOOKUP($C26,'Caledon TT Day 2'!$A$17:$H$100,8,FALSE))=TRUE,"0",VLOOKUP($C26,'Caledon TT Day 2'!$A$17:$H$100,8,FALSE))</f>
        <v>262.99223144923656</v>
      </c>
    </row>
    <row r="27" spans="1:16" ht="20.100000000000001" customHeight="1">
      <c r="A27" s="82" t="s">
        <v>102</v>
      </c>
      <c r="B27" s="82" t="s">
        <v>101</v>
      </c>
      <c r="C27" s="87" t="s">
        <v>83</v>
      </c>
      <c r="D27" s="82"/>
      <c r="E27" s="82">
        <f>F27</f>
        <v>22</v>
      </c>
      <c r="F27" s="19">
        <f>RANK(J27,J$6:$J63,0)</f>
        <v>22</v>
      </c>
      <c r="G27" s="20">
        <f>LARGE(($L27:$X27),1)</f>
        <v>297.60385651495812</v>
      </c>
      <c r="H27" s="20">
        <f>LARGE(($L27:$X27),2)</f>
        <v>233.99410661666221</v>
      </c>
      <c r="I27" s="20">
        <v>0</v>
      </c>
      <c r="J27" s="19">
        <f>SUM(G27+H27+I27)</f>
        <v>531.5979631316203</v>
      </c>
      <c r="K27" s="21"/>
      <c r="L27" s="22" t="str">
        <f>IF(ISNA(VLOOKUP($C27,'Canadian Selections'!$A$17:$H$100,8,FALSE))=TRUE,"0",VLOOKUP($C27,'Canadian Selections'!$A$17:$H$100,8,FALSE))</f>
        <v>0</v>
      </c>
      <c r="M27" s="22" t="str">
        <f>IF(ISNA(VLOOKUP($C27,'Val St Come Canada Cup MO'!$A$17:$H$100,8,FALSE))=TRUE,"0",VLOOKUP($C27,'Val St Come Canada Cup MO'!$A$17:$H$100,8,FALSE))</f>
        <v>0</v>
      </c>
      <c r="N27" s="22" t="str">
        <f>IF(ISNA(VLOOKUP($C27,'Val St Come Canada Cup DM'!$A$17:$H$100,8,FALSE))=TRUE,"0",VLOOKUP($C27,'Val St Come Canada Cup DM'!$A$17:$H$100,8,FALSE))</f>
        <v>0</v>
      </c>
      <c r="O27" s="22">
        <f>IF(ISNA(VLOOKUP($C27,'Caledon TT Day 1'!$A$17:$H$100,8,FALSE))=TRUE,"0",VLOOKUP($C27,'Caledon TT Day 1'!$A$17:$H$100,8,FALSE))</f>
        <v>297.60385651495812</v>
      </c>
      <c r="P27" s="22">
        <f>IF(ISNA(VLOOKUP($C27,'Caledon TT Day 2'!$A$17:$H$100,8,FALSE))=TRUE,"0",VLOOKUP($C27,'Caledon TT Day 2'!$A$17:$H$100,8,FALSE))</f>
        <v>233.99410661666221</v>
      </c>
    </row>
    <row r="28" spans="1:16" ht="20.100000000000001" customHeight="1">
      <c r="A28" s="82" t="s">
        <v>98</v>
      </c>
      <c r="B28" s="82" t="s">
        <v>50</v>
      </c>
      <c r="C28" s="87" t="s">
        <v>87</v>
      </c>
      <c r="D28" s="82"/>
      <c r="E28" s="82">
        <f>F28</f>
        <v>23</v>
      </c>
      <c r="F28" s="19">
        <f>RANK(J28,J$6:$J64,0)</f>
        <v>23</v>
      </c>
      <c r="G28" s="20">
        <f>LARGE(($L28:$X28),1)</f>
        <v>268.34985266541656</v>
      </c>
      <c r="H28" s="20">
        <f>LARGE(($L28:$X28),2)</f>
        <v>249.25563589961718</v>
      </c>
      <c r="I28" s="20">
        <v>0</v>
      </c>
      <c r="J28" s="19">
        <f>SUM(G28+H28+I28)</f>
        <v>517.60548856503374</v>
      </c>
      <c r="K28" s="21"/>
      <c r="L28" s="22" t="str">
        <f>IF(ISNA(VLOOKUP($C28,'Canadian Selections'!$A$17:$H$100,8,FALSE))=TRUE,"0",VLOOKUP($C28,'Canadian Selections'!$A$17:$H$100,8,FALSE))</f>
        <v>0</v>
      </c>
      <c r="M28" s="22" t="str">
        <f>IF(ISNA(VLOOKUP($C28,'Val St Come Canada Cup MO'!$A$17:$H$100,8,FALSE))=TRUE,"0",VLOOKUP($C28,'Val St Come Canada Cup MO'!$A$17:$H$100,8,FALSE))</f>
        <v>0</v>
      </c>
      <c r="N28" s="22" t="str">
        <f>IF(ISNA(VLOOKUP($C28,'Val St Come Canada Cup DM'!$A$17:$H$100,8,FALSE))=TRUE,"0",VLOOKUP($C28,'Val St Come Canada Cup DM'!$A$17:$H$100,8,FALSE))</f>
        <v>0</v>
      </c>
      <c r="O28" s="22">
        <f>IF(ISNA(VLOOKUP($C28,'Caledon TT Day 1'!$A$17:$H$100,8,FALSE))=TRUE,"0",VLOOKUP($C28,'Caledon TT Day 1'!$A$17:$H$100,8,FALSE))</f>
        <v>249.25563589961718</v>
      </c>
      <c r="P28" s="22">
        <f>IF(ISNA(VLOOKUP($C28,'Caledon TT Day 2'!$A$17:$H$100,8,FALSE))=TRUE,"0",VLOOKUP($C28,'Caledon TT Day 2'!$A$17:$H$100,8,FALSE))</f>
        <v>268.34985266541656</v>
      </c>
    </row>
    <row r="29" spans="1:16" ht="20.100000000000001" customHeight="1">
      <c r="A29" s="82" t="s">
        <v>98</v>
      </c>
      <c r="B29" s="82" t="s">
        <v>104</v>
      </c>
      <c r="C29" s="87" t="s">
        <v>85</v>
      </c>
      <c r="D29" s="82"/>
      <c r="E29" s="82">
        <f>F29</f>
        <v>24</v>
      </c>
      <c r="F29" s="19">
        <f>RANK(J29,J$6:$J65,0)</f>
        <v>24</v>
      </c>
      <c r="G29" s="20">
        <f>LARGE(($L29:$X29),1)</f>
        <v>257.83354600879056</v>
      </c>
      <c r="H29" s="20">
        <f>LARGE(($L29:$X29),2)</f>
        <v>246.65148673988747</v>
      </c>
      <c r="I29" s="20">
        <v>0</v>
      </c>
      <c r="J29" s="19">
        <f>SUM(G29+H29+I29)</f>
        <v>504.48503274867801</v>
      </c>
      <c r="K29" s="21"/>
      <c r="L29" s="22" t="str">
        <f>IF(ISNA(VLOOKUP($C29,'Canadian Selections'!$A$17:$H$100,8,FALSE))=TRUE,"0",VLOOKUP($C29,'Canadian Selections'!$A$17:$H$100,8,FALSE))</f>
        <v>0</v>
      </c>
      <c r="M29" s="22" t="str">
        <f>IF(ISNA(VLOOKUP($C29,'Val St Come Canada Cup MO'!$A$17:$H$100,8,FALSE))=TRUE,"0",VLOOKUP($C29,'Val St Come Canada Cup MO'!$A$17:$H$100,8,FALSE))</f>
        <v>0</v>
      </c>
      <c r="N29" s="22" t="str">
        <f>IF(ISNA(VLOOKUP($C29,'Val St Come Canada Cup DM'!$A$17:$H$100,8,FALSE))=TRUE,"0",VLOOKUP($C29,'Val St Come Canada Cup DM'!$A$17:$H$100,8,FALSE))</f>
        <v>0</v>
      </c>
      <c r="O29" s="22">
        <f>IF(ISNA(VLOOKUP($C29,'Caledon TT Day 1'!$A$17:$H$100,8,FALSE))=TRUE,"0",VLOOKUP($C29,'Caledon TT Day 1'!$A$17:$H$100,8,FALSE))</f>
        <v>257.83354600879056</v>
      </c>
      <c r="P29" s="22">
        <f>IF(ISNA(VLOOKUP($C29,'Caledon TT Day 2'!$A$17:$H$100,8,FALSE))=TRUE,"0",VLOOKUP($C29,'Caledon TT Day 2'!$A$17:$H$100,8,FALSE))</f>
        <v>246.65148673988747</v>
      </c>
    </row>
    <row r="30" spans="1:16" ht="20.100000000000001" customHeight="1">
      <c r="A30" s="82" t="s">
        <v>100</v>
      </c>
      <c r="B30" s="82" t="s">
        <v>50</v>
      </c>
      <c r="C30" s="87" t="s">
        <v>86</v>
      </c>
      <c r="D30" s="82"/>
      <c r="E30" s="82">
        <f>F30</f>
        <v>25</v>
      </c>
      <c r="F30" s="19">
        <f>RANK(J30,J$6:$J66,0)</f>
        <v>25</v>
      </c>
      <c r="G30" s="20">
        <f>LARGE(($L30:$X30),1)</f>
        <v>255.21054870267972</v>
      </c>
      <c r="H30" s="20">
        <f>LARGE(($L30:$X30),2)</f>
        <v>240.35628181087597</v>
      </c>
      <c r="I30" s="20">
        <v>0</v>
      </c>
      <c r="J30" s="19">
        <f>SUM(G30+H30+I30)</f>
        <v>495.56683051355571</v>
      </c>
      <c r="K30" s="21"/>
      <c r="L30" s="22" t="str">
        <f>IF(ISNA(VLOOKUP($C30,'Canadian Selections'!$A$17:$H$100,8,FALSE))=TRUE,"0",VLOOKUP($C30,'Canadian Selections'!$A$17:$H$100,8,FALSE))</f>
        <v>0</v>
      </c>
      <c r="M30" s="22" t="str">
        <f>IF(ISNA(VLOOKUP($C30,'Val St Come Canada Cup MO'!$A$17:$H$100,8,FALSE))=TRUE,"0",VLOOKUP($C30,'Val St Come Canada Cup MO'!$A$17:$H$100,8,FALSE))</f>
        <v>0</v>
      </c>
      <c r="N30" s="22" t="str">
        <f>IF(ISNA(VLOOKUP($C30,'Val St Come Canada Cup DM'!$A$17:$H$100,8,FALSE))=TRUE,"0",VLOOKUP($C30,'Val St Come Canada Cup DM'!$A$17:$H$100,8,FALSE))</f>
        <v>0</v>
      </c>
      <c r="O30" s="22">
        <f>IF(ISNA(VLOOKUP($C30,'Caledon TT Day 1'!$A$17:$H$100,8,FALSE))=TRUE,"0",VLOOKUP($C30,'Caledon TT Day 1'!$A$17:$H$100,8,FALSE))</f>
        <v>255.21054870267972</v>
      </c>
      <c r="P30" s="22">
        <f>IF(ISNA(VLOOKUP($C30,'Caledon TT Day 2'!$A$17:$H$100,8,FALSE))=TRUE,"0",VLOOKUP($C30,'Caledon TT Day 2'!$A$17:$H$100,8,FALSE))</f>
        <v>240.35628181087597</v>
      </c>
    </row>
    <row r="31" spans="1:16" ht="20.100000000000001" customHeight="1">
      <c r="A31" s="82" t="s">
        <v>99</v>
      </c>
      <c r="B31" s="82" t="s">
        <v>50</v>
      </c>
      <c r="C31" s="87" t="s">
        <v>81</v>
      </c>
      <c r="D31" s="82"/>
      <c r="E31" s="82">
        <f>F31</f>
        <v>26</v>
      </c>
      <c r="F31" s="19">
        <f>RANK(J31,J$6:$J67,0)</f>
        <v>26</v>
      </c>
      <c r="G31" s="20">
        <f>LARGE(($L31:$X31),1)</f>
        <v>306.81979299588829</v>
      </c>
      <c r="H31" s="20">
        <f>LARGE(($L31:$X31),2)</f>
        <v>174.39057058665952</v>
      </c>
      <c r="I31" s="20">
        <v>0</v>
      </c>
      <c r="J31" s="19">
        <f>SUM(G31+H31+I31)</f>
        <v>481.21036358254781</v>
      </c>
      <c r="K31" s="21"/>
      <c r="L31" s="22" t="str">
        <f>IF(ISNA(VLOOKUP($C31,'Canadian Selections'!$A$17:$H$100,8,FALSE))=TRUE,"0",VLOOKUP($C31,'Canadian Selections'!$A$17:$H$100,8,FALSE))</f>
        <v>0</v>
      </c>
      <c r="M31" s="22" t="str">
        <f>IF(ISNA(VLOOKUP($C31,'Val St Come Canada Cup MO'!$A$17:$H$100,8,FALSE))=TRUE,"0",VLOOKUP($C31,'Val St Come Canada Cup MO'!$A$17:$H$100,8,FALSE))</f>
        <v>0</v>
      </c>
      <c r="N31" s="22" t="str">
        <f>IF(ISNA(VLOOKUP($C31,'Val St Come Canada Cup DM'!$A$17:$H$100,8,FALSE))=TRUE,"0",VLOOKUP($C31,'Val St Come Canada Cup DM'!$A$17:$H$100,8,FALSE))</f>
        <v>0</v>
      </c>
      <c r="O31" s="22">
        <f>IF(ISNA(VLOOKUP($C31,'Caledon TT Day 1'!$A$17:$H$100,8,FALSE))=TRUE,"0",VLOOKUP($C31,'Caledon TT Day 1'!$A$17:$H$100,8,FALSE))</f>
        <v>306.81979299588829</v>
      </c>
      <c r="P31" s="22">
        <f>IF(ISNA(VLOOKUP($C31,'Caledon TT Day 2'!$A$17:$H$100,8,FALSE))=TRUE,"0",VLOOKUP($C31,'Caledon TT Day 2'!$A$17:$H$100,8,FALSE))</f>
        <v>174.39057058665952</v>
      </c>
    </row>
    <row r="32" spans="1:16" ht="20.100000000000001" customHeight="1">
      <c r="A32" s="82" t="s">
        <v>99</v>
      </c>
      <c r="B32" s="82" t="s">
        <v>50</v>
      </c>
      <c r="C32" s="87" t="s">
        <v>84</v>
      </c>
      <c r="D32" s="82"/>
      <c r="E32" s="82">
        <f>F32</f>
        <v>27</v>
      </c>
      <c r="F32" s="19">
        <f>RANK(J32,J$6:$J68,0)</f>
        <v>27</v>
      </c>
      <c r="G32" s="20">
        <f>LARGE(($L32:$X32),1)</f>
        <v>266.7659152133844</v>
      </c>
      <c r="H32" s="20">
        <f>LARGE(($L32:$X32),2)</f>
        <v>196.4907581034021</v>
      </c>
      <c r="I32" s="20">
        <v>0</v>
      </c>
      <c r="J32" s="19">
        <f>SUM(G32+H32+I32)</f>
        <v>463.25667331678653</v>
      </c>
      <c r="K32" s="21"/>
      <c r="L32" s="22" t="str">
        <f>IF(ISNA(VLOOKUP($C32,'Canadian Selections'!$A$17:$H$100,8,FALSE))=TRUE,"0",VLOOKUP($C32,'Canadian Selections'!$A$17:$H$100,8,FALSE))</f>
        <v>0</v>
      </c>
      <c r="M32" s="22" t="str">
        <f>IF(ISNA(VLOOKUP($C32,'Val St Come Canada Cup MO'!$A$17:$H$100,8,FALSE))=TRUE,"0",VLOOKUP($C32,'Val St Come Canada Cup MO'!$A$17:$H$100,8,FALSE))</f>
        <v>0</v>
      </c>
      <c r="N32" s="22" t="str">
        <f>IF(ISNA(VLOOKUP($C32,'Val St Come Canada Cup DM'!$A$17:$H$100,8,FALSE))=TRUE,"0",VLOOKUP($C32,'Val St Come Canada Cup DM'!$A$17:$H$100,8,FALSE))</f>
        <v>0</v>
      </c>
      <c r="O32" s="22">
        <f>IF(ISNA(VLOOKUP($C32,'Caledon TT Day 1'!$A$17:$H$100,8,FALSE))=TRUE,"0",VLOOKUP($C32,'Caledon TT Day 1'!$A$17:$H$100,8,FALSE))</f>
        <v>266.7659152133844</v>
      </c>
      <c r="P32" s="22">
        <f>IF(ISNA(VLOOKUP($C32,'Caledon TT Day 2'!$A$17:$H$100,8,FALSE))=TRUE,"0",VLOOKUP($C32,'Caledon TT Day 2'!$A$17:$H$100,8,FALSE))</f>
        <v>196.4907581034021</v>
      </c>
    </row>
    <row r="33" spans="1:16" ht="20.100000000000001" customHeight="1">
      <c r="A33" s="82" t="s">
        <v>98</v>
      </c>
      <c r="B33" s="82" t="s">
        <v>104</v>
      </c>
      <c r="C33" s="87" t="s">
        <v>90</v>
      </c>
      <c r="D33" s="82"/>
      <c r="E33" s="82">
        <f>F33</f>
        <v>28</v>
      </c>
      <c r="F33" s="19">
        <f>RANK(J33,J$6:$J69,0)</f>
        <v>28</v>
      </c>
      <c r="G33" s="20">
        <f>LARGE(($L33:$X33),1)</f>
        <v>221.67871827591097</v>
      </c>
      <c r="H33" s="20">
        <f>LARGE(($L33:$X33),2)</f>
        <v>221.60460755424594</v>
      </c>
      <c r="I33" s="20">
        <v>0</v>
      </c>
      <c r="J33" s="19">
        <f>SUM(G33+H33+I33)</f>
        <v>443.28332583015691</v>
      </c>
      <c r="K33" s="21"/>
      <c r="L33" s="22" t="str">
        <f>IF(ISNA(VLOOKUP($C33,'Canadian Selections'!$A$17:$H$100,8,FALSE))=TRUE,"0",VLOOKUP($C33,'Canadian Selections'!$A$17:$H$100,8,FALSE))</f>
        <v>0</v>
      </c>
      <c r="M33" s="22" t="str">
        <f>IF(ISNA(VLOOKUP($C33,'Val St Come Canada Cup MO'!$A$17:$H$100,8,FALSE))=TRUE,"0",VLOOKUP($C33,'Val St Come Canada Cup MO'!$A$17:$H$100,8,FALSE))</f>
        <v>0</v>
      </c>
      <c r="N33" s="22" t="str">
        <f>IF(ISNA(VLOOKUP($C33,'Val St Come Canada Cup DM'!$A$17:$H$100,8,FALSE))=TRUE,"0",VLOOKUP($C33,'Val St Come Canada Cup DM'!$A$17:$H$100,8,FALSE))</f>
        <v>0</v>
      </c>
      <c r="O33" s="22">
        <f>IF(ISNA(VLOOKUP($C33,'Caledon TT Day 1'!$A$17:$H$100,8,FALSE))=TRUE,"0",VLOOKUP($C33,'Caledon TT Day 1'!$A$17:$H$100,8,FALSE))</f>
        <v>221.67871827591097</v>
      </c>
      <c r="P33" s="22">
        <f>IF(ISNA(VLOOKUP($C33,'Caledon TT Day 2'!$A$17:$H$100,8,FALSE))=TRUE,"0",VLOOKUP($C33,'Caledon TT Day 2'!$A$17:$H$100,8,FALSE))</f>
        <v>221.60460755424594</v>
      </c>
    </row>
    <row r="34" spans="1:16" ht="20.100000000000001" customHeight="1">
      <c r="A34" s="82" t="s">
        <v>102</v>
      </c>
      <c r="B34" s="82" t="s">
        <v>101</v>
      </c>
      <c r="C34" s="87" t="s">
        <v>91</v>
      </c>
      <c r="D34" s="82"/>
      <c r="E34" s="82">
        <f>F34</f>
        <v>29</v>
      </c>
      <c r="F34" s="19">
        <f>RANK(J34,J$6:$J70,0)</f>
        <v>29</v>
      </c>
      <c r="G34" s="20">
        <f>LARGE(($L34:$X34),1)</f>
        <v>231.3152960085722</v>
      </c>
      <c r="H34" s="20">
        <f>LARGE(($L34:$X34),2)</f>
        <v>210.90316177513117</v>
      </c>
      <c r="I34" s="20">
        <v>0</v>
      </c>
      <c r="J34" s="19">
        <f>SUM(G34+H34+I34)</f>
        <v>442.21845778370334</v>
      </c>
      <c r="K34" s="21"/>
      <c r="L34" s="22" t="str">
        <f>IF(ISNA(VLOOKUP($C34,'Canadian Selections'!$A$17:$H$100,8,FALSE))=TRUE,"0",VLOOKUP($C34,'Canadian Selections'!$A$17:$H$100,8,FALSE))</f>
        <v>0</v>
      </c>
      <c r="M34" s="22" t="str">
        <f>IF(ISNA(VLOOKUP($C34,'Val St Come Canada Cup MO'!$A$17:$H$100,8,FALSE))=TRUE,"0",VLOOKUP($C34,'Val St Come Canada Cup MO'!$A$17:$H$100,8,FALSE))</f>
        <v>0</v>
      </c>
      <c r="N34" s="22" t="str">
        <f>IF(ISNA(VLOOKUP($C34,'Val St Come Canada Cup DM'!$A$17:$H$100,8,FALSE))=TRUE,"0",VLOOKUP($C34,'Val St Come Canada Cup DM'!$A$17:$H$100,8,FALSE))</f>
        <v>0</v>
      </c>
      <c r="O34" s="22">
        <f>IF(ISNA(VLOOKUP($C34,'Caledon TT Day 1'!$A$17:$H$100,8,FALSE))=TRUE,"0",VLOOKUP($C34,'Caledon TT Day 1'!$A$17:$H$100,8,FALSE))</f>
        <v>210.90316177513117</v>
      </c>
      <c r="P34" s="22">
        <f>IF(ISNA(VLOOKUP($C34,'Caledon TT Day 2'!$A$17:$H$100,8,FALSE))=TRUE,"0",VLOOKUP($C34,'Caledon TT Day 2'!$A$17:$H$100,8,FALSE))</f>
        <v>231.3152960085722</v>
      </c>
    </row>
    <row r="35" spans="1:16" ht="20.100000000000001" customHeight="1">
      <c r="A35" s="82" t="s">
        <v>103</v>
      </c>
      <c r="B35" s="82" t="s">
        <v>104</v>
      </c>
      <c r="C35" s="87" t="s">
        <v>89</v>
      </c>
      <c r="D35" s="82"/>
      <c r="E35" s="82">
        <f>F35</f>
        <v>30</v>
      </c>
      <c r="F35" s="19">
        <f>RANK(J35,J$6:$J71,0)</f>
        <v>30</v>
      </c>
      <c r="G35" s="20">
        <f>LARGE(($L35:$X35),1)</f>
        <v>225.1524174110308</v>
      </c>
      <c r="H35" s="20">
        <f>LARGE(($L35:$X35),2)</f>
        <v>211.96088936512189</v>
      </c>
      <c r="I35" s="20">
        <v>0</v>
      </c>
      <c r="J35" s="19">
        <f>SUM(G35+H35+I35)</f>
        <v>437.11330677615268</v>
      </c>
      <c r="K35" s="21"/>
      <c r="L35" s="22" t="str">
        <f>IF(ISNA(VLOOKUP($C35,'Canadian Selections'!$A$17:$H$100,8,FALSE))=TRUE,"0",VLOOKUP($C35,'Canadian Selections'!$A$17:$H$100,8,FALSE))</f>
        <v>0</v>
      </c>
      <c r="M35" s="22" t="str">
        <f>IF(ISNA(VLOOKUP($C35,'Val St Come Canada Cup MO'!$A$17:$H$100,8,FALSE))=TRUE,"0",VLOOKUP($C35,'Val St Come Canada Cup MO'!$A$17:$H$100,8,FALSE))</f>
        <v>0</v>
      </c>
      <c r="N35" s="22" t="str">
        <f>IF(ISNA(VLOOKUP($C35,'Val St Come Canada Cup DM'!$A$17:$H$100,8,FALSE))=TRUE,"0",VLOOKUP($C35,'Val St Come Canada Cup DM'!$A$17:$H$100,8,FALSE))</f>
        <v>0</v>
      </c>
      <c r="O35" s="22">
        <f>IF(ISNA(VLOOKUP($C35,'Caledon TT Day 1'!$A$17:$H$100,8,FALSE))=TRUE,"0",VLOOKUP($C35,'Caledon TT Day 1'!$A$17:$H$100,8,FALSE))</f>
        <v>225.1524174110308</v>
      </c>
      <c r="P35" s="22">
        <f>IF(ISNA(VLOOKUP($C35,'Caledon TT Day 2'!$A$17:$H$100,8,FALSE))=TRUE,"0",VLOOKUP($C35,'Caledon TT Day 2'!$A$17:$H$100,8,FALSE))</f>
        <v>211.96088936512189</v>
      </c>
    </row>
    <row r="36" spans="1:16" ht="20.100000000000001" customHeight="1">
      <c r="A36" s="82" t="s">
        <v>99</v>
      </c>
      <c r="B36" s="82" t="s">
        <v>50</v>
      </c>
      <c r="C36" s="87" t="s">
        <v>92</v>
      </c>
      <c r="D36" s="82"/>
      <c r="E36" s="82">
        <f>F36</f>
        <v>31</v>
      </c>
      <c r="F36" s="19">
        <f>RANK(J36,J$6:$J72,0)</f>
        <v>31</v>
      </c>
      <c r="G36" s="20">
        <f>LARGE(($L36:$X36),1)</f>
        <v>222.74310206268416</v>
      </c>
      <c r="H36" s="20">
        <f>LARGE(($L36:$X36),2)</f>
        <v>207.00411172550687</v>
      </c>
      <c r="I36" s="20">
        <v>0</v>
      </c>
      <c r="J36" s="19">
        <f>SUM(G36+H36+I36)</f>
        <v>429.74721378819106</v>
      </c>
      <c r="K36" s="21"/>
      <c r="L36" s="22" t="str">
        <f>IF(ISNA(VLOOKUP($C36,'Canadian Selections'!$A$17:$H$100,8,FALSE))=TRUE,"0",VLOOKUP($C36,'Canadian Selections'!$A$17:$H$100,8,FALSE))</f>
        <v>0</v>
      </c>
      <c r="M36" s="22" t="str">
        <f>IF(ISNA(VLOOKUP($C36,'Val St Come Canada Cup MO'!$A$17:$H$100,8,FALSE))=TRUE,"0",VLOOKUP($C36,'Val St Come Canada Cup MO'!$A$17:$H$100,8,FALSE))</f>
        <v>0</v>
      </c>
      <c r="N36" s="22" t="str">
        <f>IF(ISNA(VLOOKUP($C36,'Val St Come Canada Cup DM'!$A$17:$H$100,8,FALSE))=TRUE,"0",VLOOKUP($C36,'Val St Come Canada Cup DM'!$A$17:$H$100,8,FALSE))</f>
        <v>0</v>
      </c>
      <c r="O36" s="22">
        <f>IF(ISNA(VLOOKUP($C36,'Caledon TT Day 1'!$A$17:$H$100,8,FALSE))=TRUE,"0",VLOOKUP($C36,'Caledon TT Day 1'!$A$17:$H$100,8,FALSE))</f>
        <v>207.00411172550687</v>
      </c>
      <c r="P36" s="22">
        <f>IF(ISNA(VLOOKUP($C36,'Caledon TT Day 2'!$A$17:$H$100,8,FALSE))=TRUE,"0",VLOOKUP($C36,'Caledon TT Day 2'!$A$17:$H$100,8,FALSE))</f>
        <v>222.74310206268416</v>
      </c>
    </row>
    <row r="37" spans="1:16" ht="20.100000000000001" customHeight="1">
      <c r="A37" s="82" t="s">
        <v>103</v>
      </c>
      <c r="B37" s="82" t="s">
        <v>104</v>
      </c>
      <c r="C37" s="87" t="s">
        <v>94</v>
      </c>
      <c r="D37" s="82"/>
      <c r="E37" s="82">
        <f>F37</f>
        <v>32</v>
      </c>
      <c r="F37" s="19">
        <f>RANK(J37,J$6:$J73,0)</f>
        <v>32</v>
      </c>
      <c r="G37" s="20">
        <f>LARGE(($L37:$X37),1)</f>
        <v>213.16635413876239</v>
      </c>
      <c r="H37" s="20">
        <f>LARGE(($L37:$X37),2)</f>
        <v>186.8708351056288</v>
      </c>
      <c r="I37" s="20">
        <v>0</v>
      </c>
      <c r="J37" s="19">
        <f>SUM(G37+H37+I37)</f>
        <v>400.03718924439119</v>
      </c>
      <c r="K37" s="21"/>
      <c r="L37" s="22" t="str">
        <f>IF(ISNA(VLOOKUP($C37,'Canadian Selections'!$A$17:$H$100,8,FALSE))=TRUE,"0",VLOOKUP($C37,'Canadian Selections'!$A$17:$H$100,8,FALSE))</f>
        <v>0</v>
      </c>
      <c r="M37" s="22" t="str">
        <f>IF(ISNA(VLOOKUP($C37,'Val St Come Canada Cup MO'!$A$17:$H$100,8,FALSE))=TRUE,"0",VLOOKUP($C37,'Val St Come Canada Cup MO'!$A$17:$H$100,8,FALSE))</f>
        <v>0</v>
      </c>
      <c r="N37" s="22" t="str">
        <f>IF(ISNA(VLOOKUP($C37,'Val St Come Canada Cup DM'!$A$17:$H$100,8,FALSE))=TRUE,"0",VLOOKUP($C37,'Val St Come Canada Cup DM'!$A$17:$H$100,8,FALSE))</f>
        <v>0</v>
      </c>
      <c r="O37" s="22">
        <f>IF(ISNA(VLOOKUP($C37,'Caledon TT Day 1'!$A$17:$H$100,8,FALSE))=TRUE,"0",VLOOKUP($C37,'Caledon TT Day 1'!$A$17:$H$100,8,FALSE))</f>
        <v>186.8708351056288</v>
      </c>
      <c r="P37" s="22">
        <f>IF(ISNA(VLOOKUP($C37,'Caledon TT Day 2'!$A$17:$H$100,8,FALSE))=TRUE,"0",VLOOKUP($C37,'Caledon TT Day 2'!$A$17:$H$100,8,FALSE))</f>
        <v>213.16635413876239</v>
      </c>
    </row>
    <row r="38" spans="1:16" ht="20.100000000000001" customHeight="1">
      <c r="A38" s="82" t="s">
        <v>103</v>
      </c>
      <c r="B38" s="82" t="s">
        <v>104</v>
      </c>
      <c r="C38" s="87" t="s">
        <v>93</v>
      </c>
      <c r="D38" s="82"/>
      <c r="E38" s="82">
        <f>F38</f>
        <v>33</v>
      </c>
      <c r="F38" s="19">
        <f>RANK(J38,J$6:$J74,0)</f>
        <v>33</v>
      </c>
      <c r="G38" s="20">
        <f>LARGE(($L38:$X38),1)</f>
        <v>203.53041259038707</v>
      </c>
      <c r="H38" s="20">
        <f>LARGE(($L38:$X38),2)</f>
        <v>185.17278328422179</v>
      </c>
      <c r="I38" s="20">
        <v>0</v>
      </c>
      <c r="J38" s="19">
        <f>SUM(G38+H38+I38)</f>
        <v>388.70319587460887</v>
      </c>
      <c r="K38" s="21"/>
      <c r="L38" s="22" t="str">
        <f>IF(ISNA(VLOOKUP($C38,'Canadian Selections'!$A$17:$H$100,8,FALSE))=TRUE,"0",VLOOKUP($C38,'Canadian Selections'!$A$17:$H$100,8,FALSE))</f>
        <v>0</v>
      </c>
      <c r="M38" s="22" t="str">
        <f>IF(ISNA(VLOOKUP($C38,'Val St Come Canada Cup MO'!$A$17:$H$100,8,FALSE))=TRUE,"0",VLOOKUP($C38,'Val St Come Canada Cup MO'!$A$17:$H$100,8,FALSE))</f>
        <v>0</v>
      </c>
      <c r="N38" s="22" t="str">
        <f>IF(ISNA(VLOOKUP($C38,'Val St Come Canada Cup DM'!$A$17:$H$100,8,FALSE))=TRUE,"0",VLOOKUP($C38,'Val St Come Canada Cup DM'!$A$17:$H$100,8,FALSE))</f>
        <v>0</v>
      </c>
      <c r="O38" s="22">
        <f>IF(ISNA(VLOOKUP($C38,'Caledon TT Day 1'!$A$17:$H$100,8,FALSE))=TRUE,"0",VLOOKUP($C38,'Caledon TT Day 1'!$A$17:$H$100,8,FALSE))</f>
        <v>203.53041259038707</v>
      </c>
      <c r="P38" s="22">
        <f>IF(ISNA(VLOOKUP($C38,'Caledon TT Day 2'!$A$17:$H$100,8,FALSE))=TRUE,"0",VLOOKUP($C38,'Caledon TT Day 2'!$A$17:$H$100,8,FALSE))</f>
        <v>185.17278328422179</v>
      </c>
    </row>
    <row r="39" spans="1:16" ht="20.100000000000001" customHeight="1">
      <c r="A39" s="82" t="s">
        <v>103</v>
      </c>
      <c r="B39" s="82" t="s">
        <v>101</v>
      </c>
      <c r="C39" s="87" t="s">
        <v>80</v>
      </c>
      <c r="D39" s="82"/>
      <c r="E39" s="82">
        <f>F39</f>
        <v>34</v>
      </c>
      <c r="F39" s="19">
        <f>RANK(J39,J$6:$J75,0)</f>
        <v>34</v>
      </c>
      <c r="G39" s="20">
        <f>LARGE(($L39:$X39),1)</f>
        <v>310.43527576917626</v>
      </c>
      <c r="H39" s="20">
        <v>0</v>
      </c>
      <c r="I39" s="20">
        <v>0</v>
      </c>
      <c r="J39" s="19">
        <f>SUM(G39+H39+I39)</f>
        <v>310.43527576917626</v>
      </c>
      <c r="K39" s="21"/>
      <c r="L39" s="22" t="str">
        <f>IF(ISNA(VLOOKUP($C39,'Canadian Selections'!$A$17:$H$100,8,FALSE))=TRUE,"0",VLOOKUP($C39,'Canadian Selections'!$A$17:$H$100,8,FALSE))</f>
        <v>0</v>
      </c>
      <c r="M39" s="22" t="str">
        <f>IF(ISNA(VLOOKUP($C39,'Val St Come Canada Cup MO'!$A$17:$H$100,8,FALSE))=TRUE,"0",VLOOKUP($C39,'Val St Come Canada Cup MO'!$A$17:$H$100,8,FALSE))</f>
        <v>0</v>
      </c>
      <c r="N39" s="22" t="str">
        <f>IF(ISNA(VLOOKUP($C39,'Val St Come Canada Cup DM'!$A$17:$H$100,8,FALSE))=TRUE,"0",VLOOKUP($C39,'Val St Come Canada Cup DM'!$A$17:$H$100,8,FALSE))</f>
        <v>0</v>
      </c>
      <c r="O39" s="22">
        <f>IF(ISNA(VLOOKUP($C39,'Caledon TT Day 1'!$A$17:$H$100,8,FALSE))=TRUE,"0",VLOOKUP($C39,'Caledon TT Day 1'!$A$17:$H$100,8,FALSE))</f>
        <v>310.43527576917626</v>
      </c>
      <c r="P39" s="22" t="str">
        <f>IF(ISNA(VLOOKUP($C39,'Caledon TT Day 2'!$A$17:$H$100,8,FALSE))=TRUE,"0",VLOOKUP($C39,'Caledon TT Day 2'!$A$17:$H$100,8,FALSE))</f>
        <v>0</v>
      </c>
    </row>
    <row r="40" spans="1:16" ht="20.100000000000001" customHeight="1">
      <c r="A40" s="82" t="s">
        <v>99</v>
      </c>
      <c r="B40" s="82" t="s">
        <v>50</v>
      </c>
      <c r="C40" s="87" t="s">
        <v>88</v>
      </c>
      <c r="D40" s="82"/>
      <c r="E40" s="82">
        <f>F40</f>
        <v>35</v>
      </c>
      <c r="F40" s="19">
        <f>RANK(J40,J$6:$J76,0)</f>
        <v>35</v>
      </c>
      <c r="G40" s="20">
        <f>LARGE(($L40:$X40),1)</f>
        <v>231.24911385226144</v>
      </c>
      <c r="H40" s="20">
        <v>0</v>
      </c>
      <c r="I40" s="20">
        <v>0</v>
      </c>
      <c r="J40" s="19">
        <f>SUM(G40+H40+I40)</f>
        <v>231.24911385226144</v>
      </c>
      <c r="K40" s="21"/>
      <c r="L40" s="22" t="str">
        <f>IF(ISNA(VLOOKUP($C40,'Canadian Selections'!$A$17:$H$100,8,FALSE))=TRUE,"0",VLOOKUP($C40,'Canadian Selections'!$A$17:$H$100,8,FALSE))</f>
        <v>0</v>
      </c>
      <c r="M40" s="22" t="str">
        <f>IF(ISNA(VLOOKUP($C40,'Val St Come Canada Cup MO'!$A$17:$H$100,8,FALSE))=TRUE,"0",VLOOKUP($C40,'Val St Come Canada Cup MO'!$A$17:$H$100,8,FALSE))</f>
        <v>0</v>
      </c>
      <c r="N40" s="22" t="str">
        <f>IF(ISNA(VLOOKUP($C40,'Val St Come Canada Cup DM'!$A$17:$H$100,8,FALSE))=TRUE,"0",VLOOKUP($C40,'Val St Come Canada Cup DM'!$A$17:$H$100,8,FALSE))</f>
        <v>0</v>
      </c>
      <c r="O40" s="22">
        <f>IF(ISNA(VLOOKUP($C40,'Caledon TT Day 1'!$A$17:$H$100,8,FALSE))=TRUE,"0",VLOOKUP($C40,'Caledon TT Day 1'!$A$17:$H$100,8,FALSE))</f>
        <v>231.24911385226144</v>
      </c>
      <c r="P40" s="22" t="str">
        <f>IF(ISNA(VLOOKUP($C40,'Caledon TT Day 2'!$A$17:$H$100,8,FALSE))=TRUE,"0",VLOOKUP($C40,'Caledon TT Day 2'!$A$17:$H$100,8,FALSE))</f>
        <v>0</v>
      </c>
    </row>
    <row r="41" spans="1:16" ht="20.100000000000001" customHeight="1">
      <c r="A41" s="82" t="s">
        <v>103</v>
      </c>
      <c r="B41" s="82" t="s">
        <v>104</v>
      </c>
      <c r="C41" s="87" t="s">
        <v>95</v>
      </c>
      <c r="D41" s="82"/>
      <c r="E41" s="82">
        <f>F41</f>
        <v>36</v>
      </c>
      <c r="F41" s="19">
        <f>RANK(J41,J$6:$J77,0)</f>
        <v>36</v>
      </c>
      <c r="G41" s="20">
        <f>LARGE(($L41:$X41),1)</f>
        <v>121.35012054647738</v>
      </c>
      <c r="H41" s="20">
        <f>LARGE(($L41:$X41),2)</f>
        <v>63.235502622997302</v>
      </c>
      <c r="I41" s="20">
        <v>0</v>
      </c>
      <c r="J41" s="19">
        <f>SUM(G41+H41+I41)</f>
        <v>184.58562316947467</v>
      </c>
      <c r="K41" s="21"/>
      <c r="L41" s="22" t="str">
        <f>IF(ISNA(VLOOKUP($C41,'Canadian Selections'!$A$17:$H$100,8,FALSE))=TRUE,"0",VLOOKUP($C41,'Canadian Selections'!$A$17:$H$100,8,FALSE))</f>
        <v>0</v>
      </c>
      <c r="M41" s="22" t="str">
        <f>IF(ISNA(VLOOKUP($C41,'Val St Come Canada Cup MO'!$A$17:$H$100,8,FALSE))=TRUE,"0",VLOOKUP($C41,'Val St Come Canada Cup MO'!$A$17:$H$100,8,FALSE))</f>
        <v>0</v>
      </c>
      <c r="N41" s="22" t="str">
        <f>IF(ISNA(VLOOKUP($C41,'Val St Come Canada Cup DM'!$A$17:$H$100,8,FALSE))=TRUE,"0",VLOOKUP($C41,'Val St Come Canada Cup DM'!$A$17:$H$100,8,FALSE))</f>
        <v>0</v>
      </c>
      <c r="O41" s="22">
        <f>IF(ISNA(VLOOKUP($C41,'Caledon TT Day 1'!$A$17:$H$100,8,FALSE))=TRUE,"0",VLOOKUP($C41,'Caledon TT Day 1'!$A$17:$H$100,8,FALSE))</f>
        <v>63.235502622997302</v>
      </c>
      <c r="P41" s="22">
        <f>IF(ISNA(VLOOKUP($C41,'Caledon TT Day 2'!$A$17:$H$100,8,FALSE))=TRUE,"0",VLOOKUP($C41,'Caledon TT Day 2'!$A$17:$H$100,8,FALSE))</f>
        <v>121.35012054647738</v>
      </c>
    </row>
    <row r="42" spans="1:16" ht="20.100000000000001" customHeight="1">
      <c r="A42" s="82" t="s">
        <v>99</v>
      </c>
      <c r="B42" s="82" t="s">
        <v>104</v>
      </c>
      <c r="C42" s="87" t="s">
        <v>96</v>
      </c>
      <c r="D42" s="82"/>
      <c r="E42" s="82">
        <f>F42</f>
        <v>37</v>
      </c>
      <c r="F42" s="19">
        <f>RANK(J42,J$6:$J78,0)</f>
        <v>37</v>
      </c>
      <c r="G42" s="20">
        <f>LARGE(($L42:$X42),1)</f>
        <v>29.065645824471854</v>
      </c>
      <c r="H42" s="20">
        <f>LARGE(($L42:$X42),2)</f>
        <v>10.447361371551033</v>
      </c>
      <c r="I42" s="20">
        <v>0</v>
      </c>
      <c r="J42" s="19">
        <f>SUM(G42+H42+I42)</f>
        <v>39.513007196022883</v>
      </c>
      <c r="K42" s="21"/>
      <c r="L42" s="22" t="str">
        <f>IF(ISNA(VLOOKUP($C42,'Canadian Selections'!$A$17:$H$100,8,FALSE))=TRUE,"0",VLOOKUP($C42,'Canadian Selections'!$A$17:$H$100,8,FALSE))</f>
        <v>0</v>
      </c>
      <c r="M42" s="22" t="str">
        <f>IF(ISNA(VLOOKUP($C42,'Val St Come Canada Cup MO'!$A$17:$H$100,8,FALSE))=TRUE,"0",VLOOKUP($C42,'Val St Come Canada Cup MO'!$A$17:$H$100,8,FALSE))</f>
        <v>0</v>
      </c>
      <c r="N42" s="22" t="str">
        <f>IF(ISNA(VLOOKUP($C42,'Val St Come Canada Cup DM'!$A$17:$H$100,8,FALSE))=TRUE,"0",VLOOKUP($C42,'Val St Come Canada Cup DM'!$A$17:$H$100,8,FALSE))</f>
        <v>0</v>
      </c>
      <c r="O42" s="22">
        <f>IF(ISNA(VLOOKUP($C42,'Caledon TT Day 1'!$A$17:$H$100,8,FALSE))=TRUE,"0",VLOOKUP($C42,'Caledon TT Day 1'!$A$17:$H$100,8,FALSE))</f>
        <v>29.065645824471854</v>
      </c>
      <c r="P42" s="22">
        <f>IF(ISNA(VLOOKUP($C42,'Caledon TT Day 2'!$A$17:$H$100,8,FALSE))=TRUE,"0",VLOOKUP($C42,'Caledon TT Day 2'!$A$17:$H$100,8,FALSE))</f>
        <v>10.447361371551033</v>
      </c>
    </row>
    <row r="43" spans="1:16" ht="20.100000000000001" customHeight="1">
      <c r="A43" s="82" t="s">
        <v>100</v>
      </c>
      <c r="B43" s="82" t="s">
        <v>104</v>
      </c>
      <c r="C43" s="87" t="s">
        <v>97</v>
      </c>
      <c r="D43" s="82"/>
      <c r="E43" s="82">
        <f>F43</f>
        <v>38</v>
      </c>
      <c r="F43" s="19">
        <f>RANK(J43,J$6:$J79,0)</f>
        <v>38</v>
      </c>
      <c r="G43" s="20">
        <f>LARGE(($L43:$X43),1)</f>
        <v>27.435133985538069</v>
      </c>
      <c r="H43" s="20">
        <v>0</v>
      </c>
      <c r="I43" s="20">
        <v>0</v>
      </c>
      <c r="J43" s="19">
        <f>SUM(G43+H43+I43)</f>
        <v>27.435133985538069</v>
      </c>
      <c r="K43" s="21"/>
      <c r="L43" s="22" t="str">
        <f>IF(ISNA(VLOOKUP($C43,'Canadian Selections'!$A$17:$H$100,8,FALSE))=TRUE,"0",VLOOKUP($C43,'Canadian Selections'!$A$17:$H$100,8,FALSE))</f>
        <v>0</v>
      </c>
      <c r="M43" s="22" t="str">
        <f>IF(ISNA(VLOOKUP($C43,'Val St Come Canada Cup MO'!$A$17:$H$100,8,FALSE))=TRUE,"0",VLOOKUP($C43,'Val St Come Canada Cup MO'!$A$17:$H$100,8,FALSE))</f>
        <v>0</v>
      </c>
      <c r="N43" s="22" t="str">
        <f>IF(ISNA(VLOOKUP($C43,'Val St Come Canada Cup DM'!$A$17:$H$100,8,FALSE))=TRUE,"0",VLOOKUP($C43,'Val St Come Canada Cup DM'!$A$17:$H$100,8,FALSE))</f>
        <v>0</v>
      </c>
      <c r="O43" s="22">
        <f>IF(ISNA(VLOOKUP($C43,'Caledon TT Day 1'!$A$17:$H$100,8,FALSE))=TRUE,"0",VLOOKUP($C43,'Caledon TT Day 1'!$A$17:$H$100,8,FALSE))</f>
        <v>27.435133985538069</v>
      </c>
      <c r="P43" s="22" t="str">
        <f>IF(ISNA(VLOOKUP($C43,'Caledon TT Day 2'!$A$17:$H$100,8,FALSE))=TRUE,"0",VLOOKUP($C43,'Caledon TT Day 2'!$A$17:$H$100,8,FALSE))</f>
        <v>0</v>
      </c>
    </row>
  </sheetData>
  <sortState xmlns:xlrd2="http://schemas.microsoft.com/office/spreadsheetml/2017/richdata2" ref="A6:P43">
    <sortCondition ref="F6:F43"/>
  </sortState>
  <mergeCells count="1">
    <mergeCell ref="F3:J3"/>
  </mergeCells>
  <phoneticPr fontId="1"/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3"/>
  <sheetViews>
    <sheetView workbookViewId="0">
      <selection activeCell="Q24" sqref="Q24"/>
    </sheetView>
  </sheetViews>
  <sheetFormatPr defaultColWidth="10.75" defaultRowHeight="10.5"/>
  <cols>
    <col min="1" max="1" width="12.125" style="1" customWidth="1"/>
    <col min="2" max="2" width="10.75" style="1" customWidth="1"/>
    <col min="3" max="3" width="18.125" style="1" customWidth="1"/>
    <col min="4" max="4" width="5.25" style="1" customWidth="1"/>
    <col min="5" max="6" width="4.875" style="39" customWidth="1"/>
    <col min="7" max="9" width="5" style="39" customWidth="1"/>
    <col min="10" max="16384" width="10.75" style="39"/>
  </cols>
  <sheetData>
    <row r="1" spans="1:13" s="29" customFormat="1" ht="33.75" customHeight="1" thickBot="1">
      <c r="A1" s="28"/>
      <c r="B1" s="28"/>
      <c r="C1" s="28"/>
      <c r="D1" s="28"/>
      <c r="E1" s="89">
        <v>2018</v>
      </c>
      <c r="F1" s="89">
        <v>2019</v>
      </c>
    </row>
    <row r="2" spans="1:13" s="29" customFormat="1" ht="38.1" customHeight="1">
      <c r="A2" s="30"/>
      <c r="B2" s="30"/>
      <c r="C2" s="31"/>
      <c r="D2" s="31"/>
      <c r="E2" s="92" t="s">
        <v>45</v>
      </c>
      <c r="F2" s="92" t="s">
        <v>56</v>
      </c>
      <c r="G2" s="92" t="s">
        <v>56</v>
      </c>
      <c r="H2" s="92" t="s">
        <v>105</v>
      </c>
      <c r="I2" s="92" t="s">
        <v>105</v>
      </c>
    </row>
    <row r="3" spans="1:13" s="35" customFormat="1" ht="30.75" customHeight="1">
      <c r="A3" s="32"/>
      <c r="B3" s="33"/>
      <c r="C3" s="33" t="s">
        <v>22</v>
      </c>
      <c r="D3" s="34"/>
      <c r="E3" s="95" t="s">
        <v>46</v>
      </c>
      <c r="F3" s="95" t="s">
        <v>57</v>
      </c>
      <c r="G3" s="95" t="s">
        <v>57</v>
      </c>
      <c r="H3" s="95" t="s">
        <v>106</v>
      </c>
      <c r="I3" s="95" t="s">
        <v>106</v>
      </c>
      <c r="J3" s="90"/>
      <c r="K3" s="90"/>
      <c r="L3" s="90"/>
      <c r="M3" s="90"/>
    </row>
    <row r="4" spans="1:13">
      <c r="A4" s="36"/>
      <c r="B4" s="37"/>
      <c r="C4" s="38"/>
      <c r="D4" s="38"/>
      <c r="E4" s="93">
        <v>41987</v>
      </c>
      <c r="F4" s="93">
        <v>42022</v>
      </c>
      <c r="G4" s="93">
        <v>42023</v>
      </c>
      <c r="H4" s="93">
        <v>42036</v>
      </c>
      <c r="I4" s="93">
        <v>42036</v>
      </c>
      <c r="J4" s="29"/>
      <c r="K4" s="29"/>
      <c r="L4" s="29"/>
      <c r="M4" s="29"/>
    </row>
    <row r="5" spans="1:13" ht="11.25" thickBot="1">
      <c r="A5" s="36"/>
      <c r="B5" s="37"/>
      <c r="C5" s="38"/>
      <c r="D5" s="38"/>
      <c r="E5" s="94" t="s">
        <v>47</v>
      </c>
      <c r="F5" s="94" t="s">
        <v>47</v>
      </c>
      <c r="G5" s="94" t="s">
        <v>58</v>
      </c>
      <c r="H5" s="94" t="s">
        <v>47</v>
      </c>
      <c r="I5" s="94" t="s">
        <v>47</v>
      </c>
      <c r="J5" s="29"/>
      <c r="K5" s="29"/>
      <c r="L5" s="29"/>
      <c r="M5" s="29"/>
    </row>
    <row r="6" spans="1:13">
      <c r="A6" s="36"/>
      <c r="B6" s="37"/>
      <c r="C6" s="38"/>
      <c r="D6" s="40"/>
      <c r="E6" s="76" t="s">
        <v>23</v>
      </c>
      <c r="F6" s="76" t="s">
        <v>23</v>
      </c>
      <c r="G6" s="76" t="s">
        <v>23</v>
      </c>
      <c r="H6" s="76" t="s">
        <v>23</v>
      </c>
      <c r="I6" s="76" t="s">
        <v>23</v>
      </c>
      <c r="J6" s="29"/>
      <c r="K6" s="29"/>
      <c r="L6" s="29"/>
      <c r="M6" s="29"/>
    </row>
    <row r="7" spans="1:13" s="44" customFormat="1">
      <c r="A7" s="41" t="s">
        <v>37</v>
      </c>
      <c r="B7" s="42" t="s">
        <v>36</v>
      </c>
      <c r="C7" s="40" t="s">
        <v>10</v>
      </c>
      <c r="D7" s="43" t="s">
        <v>28</v>
      </c>
      <c r="E7" s="69">
        <f>'Canadian Selections'!I16</f>
        <v>45</v>
      </c>
      <c r="F7" s="69">
        <f>'Val St Come Canada Cup MO'!I16</f>
        <v>56</v>
      </c>
      <c r="G7" s="69">
        <f>'Val St Come Canada Cup DM'!I16</f>
        <v>53</v>
      </c>
      <c r="H7" s="69">
        <f>'Val St Come Canada Cup DM'!I16</f>
        <v>53</v>
      </c>
      <c r="I7" s="69">
        <f>'Val St Come Canada Cup DM'!J16</f>
        <v>0</v>
      </c>
      <c r="J7" s="91"/>
      <c r="K7" s="91"/>
      <c r="L7" s="91"/>
      <c r="M7" s="91"/>
    </row>
    <row r="8" spans="1:13" ht="15" customHeight="1">
      <c r="A8" s="82" t="s">
        <v>44</v>
      </c>
      <c r="B8" s="82" t="s">
        <v>50</v>
      </c>
      <c r="C8" s="87" t="s">
        <v>49</v>
      </c>
      <c r="D8" s="86">
        <f>IF(ISNA(VLOOKUP($C8,'RPA Caclulations'!$C$6:$K$39,3,FALSE))=TRUE,"0",VLOOKUP($C8,'RPA Caclulations'!$C$6:$K$39,3,FALSE))</f>
        <v>1</v>
      </c>
      <c r="E8" s="22">
        <f>IF(ISNA(VLOOKUP($C8,'Canadian Selections'!$A$17:$I$37,9,FALSE))=TRUE,"0",VLOOKUP($C8,'Canadian Selections'!$A$17:$I$37,9,FALSE))</f>
        <v>25</v>
      </c>
      <c r="F8" s="22">
        <f>IF(ISNA(VLOOKUP($C8,'Val St Come Canada Cup MO'!$A$17:$I$37,9,FALSE))=TRUE,"0",VLOOKUP($C8,'Val St Come Canada Cup MO'!$A$17:$I$37,9,FALSE))</f>
        <v>16</v>
      </c>
      <c r="G8" s="22">
        <f>IF(ISNA(VLOOKUP($C8,'Val St Come Canada Cup DM'!$A$17:$I$37,9,FALSE))=TRUE,"0",VLOOKUP($C8,'Val St Come Canada Cup DM'!$A$17:$I$37,9,FALSE))</f>
        <v>26</v>
      </c>
      <c r="H8" s="22" t="str">
        <f>IF(ISNA(VLOOKUP($C8,'Caledon TT Day 1'!$A$17:$I$52,9,FALSE))=TRUE,"0",VLOOKUP($C8,'Caledon TT Day 1'!$A$17:$I$52,9,FALSE))</f>
        <v>0</v>
      </c>
      <c r="I8" s="22">
        <f>IF(ISNA(VLOOKUP($C8,'Caledon TT Day 2'!$A$17:$I$50,9,FALSE))=TRUE,"0",VLOOKUP($C8,'Caledon TT Day 2'!$A$17:$I$50,9,FALSE))</f>
        <v>1</v>
      </c>
      <c r="J8" s="29"/>
      <c r="K8" s="29"/>
      <c r="L8" s="29"/>
      <c r="M8" s="29"/>
    </row>
    <row r="9" spans="1:13" ht="15" customHeight="1">
      <c r="A9" s="82" t="s">
        <v>44</v>
      </c>
      <c r="B9" s="82" t="s">
        <v>51</v>
      </c>
      <c r="C9" s="87" t="s">
        <v>52</v>
      </c>
      <c r="D9" s="86">
        <f>IF(ISNA(VLOOKUP($C9,'RPA Caclulations'!$C$6:$K$39,3,FALSE))=TRUE,"0",VLOOKUP($C9,'RPA Caclulations'!$C$6:$K$39,3,FALSE))</f>
        <v>2</v>
      </c>
      <c r="E9" s="22">
        <f>IF(ISNA(VLOOKUP($C9,'Canadian Selections'!$A$17:$I$37,9,FALSE))=TRUE,"0",VLOOKUP($C9,'Canadian Selections'!$A$17:$I$37,9,FALSE))</f>
        <v>35</v>
      </c>
      <c r="F9" s="22">
        <f>IF(ISNA(VLOOKUP($C9,'Val St Come Canada Cup MO'!$A$17:$I$37,9,FALSE))=TRUE,"0",VLOOKUP($C9,'Val St Come Canada Cup MO'!$A$17:$I$37,9,FALSE))</f>
        <v>39</v>
      </c>
      <c r="G9" s="22">
        <f>IF(ISNA(VLOOKUP($C9,'Val St Come Canada Cup DM'!$A$17:$I$37,9,FALSE))=TRUE,"0",VLOOKUP($C9,'Val St Come Canada Cup DM'!$A$17:$I$37,9,FALSE))</f>
        <v>24</v>
      </c>
      <c r="H9" s="22" t="str">
        <f>IF(ISNA(VLOOKUP($C9,'Caledon TT Day 1'!$A$17:$I$52,9,FALSE))=TRUE,"0",VLOOKUP($C9,'Caledon TT Day 1'!$A$17:$I$52,9,FALSE))</f>
        <v>0</v>
      </c>
      <c r="I9" s="22" t="str">
        <f>IF(ISNA(VLOOKUP($C9,'Caledon TT Day 2'!$A$17:$I$50,9,FALSE))=TRUE,"0",VLOOKUP($C9,'Caledon TT Day 2'!$A$17:$I$50,9,FALSE))</f>
        <v>0</v>
      </c>
      <c r="J9" s="29"/>
      <c r="K9" s="29"/>
      <c r="L9" s="29"/>
      <c r="M9" s="29"/>
    </row>
    <row r="10" spans="1:13" ht="15" customHeight="1">
      <c r="A10" s="82" t="s">
        <v>98</v>
      </c>
      <c r="B10" s="82" t="s">
        <v>50</v>
      </c>
      <c r="C10" s="87" t="s">
        <v>62</v>
      </c>
      <c r="D10" s="86">
        <f>IF(ISNA(VLOOKUP($C10,'RPA Caclulations'!$C$6:$K$39,3,FALSE))=TRUE,"0",VLOOKUP($C10,'RPA Caclulations'!$C$6:$K$39,3,FALSE))</f>
        <v>3</v>
      </c>
      <c r="E10" s="22" t="str">
        <f>IF(ISNA(VLOOKUP($C10,'Canadian Selections'!$A$17:$I$37,9,FALSE))=TRUE,"0",VLOOKUP($C10,'Canadian Selections'!$A$17:$I$37,9,FALSE))</f>
        <v>0</v>
      </c>
      <c r="F10" s="22">
        <f>IF(ISNA(VLOOKUP($C10,'Val St Come Canada Cup MO'!$A$17:$I$37,9,FALSE))=TRUE,"0",VLOOKUP($C10,'Val St Come Canada Cup MO'!$A$17:$I$37,9,FALSE))</f>
        <v>0</v>
      </c>
      <c r="G10" s="22" t="str">
        <f>IF(ISNA(VLOOKUP($C10,'Val St Come Canada Cup DM'!$A$17:$I$37,9,FALSE))=TRUE,"0",VLOOKUP($C10,'Val St Come Canada Cup DM'!$A$17:$I$37,9,FALSE))</f>
        <v>0</v>
      </c>
      <c r="H10" s="22">
        <f>IF(ISNA(VLOOKUP($C10,'Caledon TT Day 1'!$A$17:$I$52,9,FALSE))=TRUE,"0",VLOOKUP($C10,'Caledon TT Day 1'!$A$17:$I$52,9,FALSE))</f>
        <v>1</v>
      </c>
      <c r="I10" s="22">
        <f>IF(ISNA(VLOOKUP($C10,'Caledon TT Day 2'!$A$17:$I$50,9,FALSE))=TRUE,"0",VLOOKUP($C10,'Caledon TT Day 2'!$A$17:$I$50,9,FALSE))</f>
        <v>2</v>
      </c>
      <c r="J10" s="29"/>
      <c r="K10" s="29"/>
      <c r="L10" s="29"/>
      <c r="M10" s="29"/>
    </row>
    <row r="11" spans="1:13" ht="15" customHeight="1">
      <c r="A11" s="82" t="s">
        <v>99</v>
      </c>
      <c r="B11" s="82" t="s">
        <v>51</v>
      </c>
      <c r="C11" s="87" t="s">
        <v>63</v>
      </c>
      <c r="D11" s="86">
        <f>IF(ISNA(VLOOKUP($C11,'RPA Caclulations'!$C$6:$K$39,3,FALSE))=TRUE,"0",VLOOKUP($C11,'RPA Caclulations'!$C$6:$K$39,3,FALSE))</f>
        <v>6</v>
      </c>
      <c r="E11" s="22" t="str">
        <f>IF(ISNA(VLOOKUP($C11,'Canadian Selections'!$A$17:$I$37,9,FALSE))=TRUE,"0",VLOOKUP($C11,'Canadian Selections'!$A$17:$I$37,9,FALSE))</f>
        <v>0</v>
      </c>
      <c r="F11" s="22" t="str">
        <f>IF(ISNA(VLOOKUP($C11,'Val St Come Canada Cup MO'!$A$17:$I$37,9,FALSE))=TRUE,"0",VLOOKUP($C11,'Val St Come Canada Cup MO'!$A$17:$I$37,9,FALSE))</f>
        <v>0</v>
      </c>
      <c r="G11" s="22" t="str">
        <f>IF(ISNA(VLOOKUP($C11,'Val St Come Canada Cup DM'!$A$17:$I$37,9,FALSE))=TRUE,"0",VLOOKUP($C11,'Val St Come Canada Cup DM'!$A$17:$I$37,9,FALSE))</f>
        <v>0</v>
      </c>
      <c r="H11" s="22">
        <f>IF(ISNA(VLOOKUP($C11,'Caledon TT Day 1'!$A$17:$I$52,9,FALSE))=TRUE,"0",VLOOKUP($C11,'Caledon TT Day 1'!$A$17:$I$52,9,FALSE))</f>
        <v>2</v>
      </c>
      <c r="I11" s="22">
        <f>IF(ISNA(VLOOKUP($C11,'Caledon TT Day 2'!$A$17:$I$50,9,FALSE))=TRUE,"0",VLOOKUP($C11,'Caledon TT Day 2'!$A$17:$I$50,9,FALSE))</f>
        <v>4</v>
      </c>
      <c r="J11" s="29"/>
      <c r="K11" s="29"/>
      <c r="L11" s="29"/>
      <c r="M11" s="29"/>
    </row>
    <row r="12" spans="1:13" ht="15" customHeight="1">
      <c r="A12" s="82" t="s">
        <v>100</v>
      </c>
      <c r="B12" s="82" t="s">
        <v>101</v>
      </c>
      <c r="C12" s="87" t="s">
        <v>64</v>
      </c>
      <c r="D12" s="86">
        <f>IF(ISNA(VLOOKUP($C12,'RPA Caclulations'!$C$6:$K$39,3,FALSE))=TRUE,"0",VLOOKUP($C12,'RPA Caclulations'!$C$6:$K$39,3,FALSE))</f>
        <v>4</v>
      </c>
      <c r="E12" s="22" t="str">
        <f>IF(ISNA(VLOOKUP($C12,'Canadian Selections'!$A$17:$I$37,9,FALSE))=TRUE,"0",VLOOKUP($C12,'Canadian Selections'!$A$17:$I$37,9,FALSE))</f>
        <v>0</v>
      </c>
      <c r="F12" s="22">
        <f>IF(ISNA(VLOOKUP($C12,'Val St Come Canada Cup MO'!$A$17:$I$37,9,FALSE))=TRUE,"0",VLOOKUP($C12,'Val St Come Canada Cup MO'!$A$17:$I$37,9,FALSE))</f>
        <v>0</v>
      </c>
      <c r="G12" s="22" t="str">
        <f>IF(ISNA(VLOOKUP($C12,'Val St Come Canada Cup DM'!$A$17:$I$37,9,FALSE))=TRUE,"0",VLOOKUP($C12,'Val St Come Canada Cup DM'!$A$17:$I$37,9,FALSE))</f>
        <v>0</v>
      </c>
      <c r="H12" s="22">
        <f>IF(ISNA(VLOOKUP($C12,'Caledon TT Day 1'!$A$17:$I$52,9,FALSE))=TRUE,"0",VLOOKUP($C12,'Caledon TT Day 1'!$A$17:$I$52,9,FALSE))</f>
        <v>3</v>
      </c>
      <c r="I12" s="22">
        <f>IF(ISNA(VLOOKUP($C12,'Caledon TT Day 2'!$A$17:$I$50,9,FALSE))=TRUE,"0",VLOOKUP($C12,'Caledon TT Day 2'!$A$17:$I$50,9,FALSE))</f>
        <v>7</v>
      </c>
      <c r="J12" s="29"/>
      <c r="K12" s="29"/>
      <c r="L12" s="29"/>
      <c r="M12" s="29"/>
    </row>
    <row r="13" spans="1:13" ht="15" customHeight="1">
      <c r="A13" s="82" t="s">
        <v>99</v>
      </c>
      <c r="B13" s="82" t="s">
        <v>50</v>
      </c>
      <c r="C13" s="87" t="s">
        <v>65</v>
      </c>
      <c r="D13" s="86">
        <f>IF(ISNA(VLOOKUP($C13,'RPA Caclulations'!$C$6:$K$39,3,FALSE))=TRUE,"0",VLOOKUP($C13,'RPA Caclulations'!$C$6:$K$39,3,FALSE))</f>
        <v>7</v>
      </c>
      <c r="E13" s="22" t="str">
        <f>IF(ISNA(VLOOKUP($C13,'Canadian Selections'!$A$17:$I$37,9,FALSE))=TRUE,"0",VLOOKUP($C13,'Canadian Selections'!$A$17:$I$37,9,FALSE))</f>
        <v>0</v>
      </c>
      <c r="F13" s="22" t="str">
        <f>IF(ISNA(VLOOKUP($C13,'Val St Come Canada Cup MO'!$A$17:$I$37,9,FALSE))=TRUE,"0",VLOOKUP($C13,'Val St Come Canada Cup MO'!$A$17:$I$37,9,FALSE))</f>
        <v>0</v>
      </c>
      <c r="G13" s="22" t="str">
        <f>IF(ISNA(VLOOKUP($C13,'Val St Come Canada Cup DM'!$A$17:$I$37,9,FALSE))=TRUE,"0",VLOOKUP($C13,'Val St Come Canada Cup DM'!$A$17:$I$37,9,FALSE))</f>
        <v>0</v>
      </c>
      <c r="H13" s="22">
        <f>IF(ISNA(VLOOKUP($C13,'Caledon TT Day 1'!$A$17:$I$52,9,FALSE))=TRUE,"0",VLOOKUP($C13,'Caledon TT Day 1'!$A$17:$I$52,9,FALSE))</f>
        <v>4</v>
      </c>
      <c r="I13" s="22">
        <f>IF(ISNA(VLOOKUP($C13,'Caledon TT Day 2'!$A$17:$I$50,9,FALSE))=TRUE,"0",VLOOKUP($C13,'Caledon TT Day 2'!$A$17:$I$50,9,FALSE))</f>
        <v>5</v>
      </c>
      <c r="J13" s="29"/>
      <c r="K13" s="29"/>
      <c r="L13" s="29"/>
      <c r="M13" s="29"/>
    </row>
    <row r="14" spans="1:13" ht="15" customHeight="1">
      <c r="A14" s="82" t="s">
        <v>102</v>
      </c>
      <c r="B14" s="82" t="s">
        <v>101</v>
      </c>
      <c r="C14" s="87" t="s">
        <v>66</v>
      </c>
      <c r="D14" s="86">
        <f>IF(ISNA(VLOOKUP($C14,'RPA Caclulations'!$C$6:$K$39,3,FALSE))=TRUE,"0",VLOOKUP($C14,'RPA Caclulations'!$C$6:$K$39,3,FALSE))</f>
        <v>8</v>
      </c>
      <c r="E14" s="22" t="str">
        <f>IF(ISNA(VLOOKUP($C14,'Canadian Selections'!$A$17:$I$37,9,FALSE))=TRUE,"0",VLOOKUP($C14,'Canadian Selections'!$A$17:$I$37,9,FALSE))</f>
        <v>0</v>
      </c>
      <c r="F14" s="22" t="str">
        <f>IF(ISNA(VLOOKUP($C14,'Val St Come Canada Cup MO'!$A$17:$I$37,9,FALSE))=TRUE,"0",VLOOKUP($C14,'Val St Come Canada Cup MO'!$A$17:$I$37,9,FALSE))</f>
        <v>0</v>
      </c>
      <c r="G14" s="22" t="str">
        <f>IF(ISNA(VLOOKUP($C14,'Val St Come Canada Cup DM'!$A$17:$I$37,9,FALSE))=TRUE,"0",VLOOKUP($C14,'Val St Come Canada Cup DM'!$A$17:$I$37,9,FALSE))</f>
        <v>0</v>
      </c>
      <c r="H14" s="22">
        <f>IF(ISNA(VLOOKUP($C14,'Caledon TT Day 1'!$A$17:$I$52,9,FALSE))=TRUE,"0",VLOOKUP($C14,'Caledon TT Day 1'!$A$17:$I$52,9,FALSE))</f>
        <v>5</v>
      </c>
      <c r="I14" s="22">
        <f>IF(ISNA(VLOOKUP($C14,'Caledon TT Day 2'!$A$17:$I$50,9,FALSE))=TRUE,"0",VLOOKUP($C14,'Caledon TT Day 2'!$A$17:$I$50,9,FALSE))</f>
        <v>8</v>
      </c>
      <c r="J14" s="29"/>
      <c r="K14" s="29"/>
      <c r="L14" s="29"/>
      <c r="M14" s="29"/>
    </row>
    <row r="15" spans="1:13" ht="15" customHeight="1">
      <c r="A15" s="82" t="s">
        <v>98</v>
      </c>
      <c r="B15" s="82" t="s">
        <v>101</v>
      </c>
      <c r="C15" s="87" t="s">
        <v>67</v>
      </c>
      <c r="D15" s="86">
        <f>IF(ISNA(VLOOKUP($C15,'RPA Caclulations'!$C$6:$K$39,3,FALSE))=TRUE,"0",VLOOKUP($C15,'RPA Caclulations'!$C$6:$K$39,3,FALSE))</f>
        <v>5</v>
      </c>
      <c r="E15" s="22" t="str">
        <f>IF(ISNA(VLOOKUP($C15,'Canadian Selections'!$A$17:$I$37,9,FALSE))=TRUE,"0",VLOOKUP($C15,'Canadian Selections'!$A$17:$I$37,9,FALSE))</f>
        <v>0</v>
      </c>
      <c r="F15" s="22">
        <f>IF(ISNA(VLOOKUP($C15,'Val St Come Canada Cup MO'!$A$17:$I$37,9,FALSE))=TRUE,"0",VLOOKUP($C15,'Val St Come Canada Cup MO'!$A$17:$I$37,9,FALSE))</f>
        <v>0</v>
      </c>
      <c r="G15" s="22" t="str">
        <f>IF(ISNA(VLOOKUP($C15,'Val St Come Canada Cup DM'!$A$17:$I$37,9,FALSE))=TRUE,"0",VLOOKUP($C15,'Val St Come Canada Cup DM'!$A$17:$I$37,9,FALSE))</f>
        <v>0</v>
      </c>
      <c r="H15" s="22">
        <f>IF(ISNA(VLOOKUP($C15,'Caledon TT Day 1'!$A$17:$I$52,9,FALSE))=TRUE,"0",VLOOKUP($C15,'Caledon TT Day 1'!$A$17:$I$52,9,FALSE))</f>
        <v>6</v>
      </c>
      <c r="I15" s="22">
        <f>IF(ISNA(VLOOKUP($C15,'Caledon TT Day 2'!$A$17:$I$50,9,FALSE))=TRUE,"0",VLOOKUP($C15,'Caledon TT Day 2'!$A$17:$I$50,9,FALSE))</f>
        <v>12</v>
      </c>
      <c r="J15" s="29"/>
      <c r="K15" s="29"/>
      <c r="L15" s="29"/>
      <c r="M15" s="29"/>
    </row>
    <row r="16" spans="1:13" ht="14.1" customHeight="1">
      <c r="A16" s="82" t="s">
        <v>99</v>
      </c>
      <c r="B16" s="82" t="s">
        <v>51</v>
      </c>
      <c r="C16" s="87" t="s">
        <v>68</v>
      </c>
      <c r="D16" s="86">
        <f>IF(ISNA(VLOOKUP($C16,'RPA Caclulations'!$C$6:$K$39,3,FALSE))=TRUE,"0",VLOOKUP($C16,'RPA Caclulations'!$C$6:$K$39,3,FALSE))</f>
        <v>9</v>
      </c>
      <c r="E16" s="22" t="str">
        <f>IF(ISNA(VLOOKUP($C16,'Canadian Selections'!$A$17:$I$37,9,FALSE))=TRUE,"0",VLOOKUP($C16,'Canadian Selections'!$A$17:$I$37,9,FALSE))</f>
        <v>0</v>
      </c>
      <c r="F16" s="22" t="str">
        <f>IF(ISNA(VLOOKUP($C16,'Val St Come Canada Cup MO'!$A$17:$I$37,9,FALSE))=TRUE,"0",VLOOKUP($C16,'Val St Come Canada Cup MO'!$A$17:$I$37,9,FALSE))</f>
        <v>0</v>
      </c>
      <c r="G16" s="22" t="str">
        <f>IF(ISNA(VLOOKUP($C16,'Val St Come Canada Cup DM'!$A$17:$I$37,9,FALSE))=TRUE,"0",VLOOKUP($C16,'Val St Come Canada Cup DM'!$A$17:$I$37,9,FALSE))</f>
        <v>0</v>
      </c>
      <c r="H16" s="22">
        <f>IF(ISNA(VLOOKUP($C16,'Caledon TT Day 1'!$A$17:$I$52,9,FALSE))=TRUE,"0",VLOOKUP($C16,'Caledon TT Day 1'!$A$17:$I$52,9,FALSE))</f>
        <v>7</v>
      </c>
      <c r="I16" s="22">
        <f>IF(ISNA(VLOOKUP($C16,'Caledon TT Day 2'!$A$17:$I$50,9,FALSE))=TRUE,"0",VLOOKUP($C16,'Caledon TT Day 2'!$A$17:$I$50,9,FALSE))</f>
        <v>6</v>
      </c>
      <c r="J16" s="29"/>
      <c r="K16" s="29"/>
      <c r="L16" s="29"/>
      <c r="M16" s="29"/>
    </row>
    <row r="17" spans="1:13" ht="14.1" customHeight="1">
      <c r="A17" s="82" t="s">
        <v>100</v>
      </c>
      <c r="B17" s="82" t="s">
        <v>101</v>
      </c>
      <c r="C17" s="87" t="s">
        <v>69</v>
      </c>
      <c r="D17" s="86">
        <f>IF(ISNA(VLOOKUP($C17,'RPA Caclulations'!$C$6:$K$39,3,FALSE))=TRUE,"0",VLOOKUP($C17,'RPA Caclulations'!$C$6:$K$39,3,FALSE))</f>
        <v>13</v>
      </c>
      <c r="E17" s="22" t="str">
        <f>IF(ISNA(VLOOKUP($C17,'Canadian Selections'!$A$17:$I$37,9,FALSE))=TRUE,"0",VLOOKUP($C17,'Canadian Selections'!$A$17:$I$37,9,FALSE))</f>
        <v>0</v>
      </c>
      <c r="F17" s="22" t="str">
        <f>IF(ISNA(VLOOKUP($C17,'Val St Come Canada Cup MO'!$A$17:$I$37,9,FALSE))=TRUE,"0",VLOOKUP($C17,'Val St Come Canada Cup MO'!$A$17:$I$37,9,FALSE))</f>
        <v>0</v>
      </c>
      <c r="G17" s="22" t="str">
        <f>IF(ISNA(VLOOKUP($C17,'Val St Come Canada Cup DM'!$A$17:$I$37,9,FALSE))=TRUE,"0",VLOOKUP($C17,'Val St Come Canada Cup DM'!$A$17:$I$37,9,FALSE))</f>
        <v>0</v>
      </c>
      <c r="H17" s="22">
        <f>IF(ISNA(VLOOKUP($C17,'Caledon TT Day 1'!$A$17:$I$52,9,FALSE))=TRUE,"0",VLOOKUP($C17,'Caledon TT Day 1'!$A$17:$I$52,9,FALSE))</f>
        <v>8</v>
      </c>
      <c r="I17" s="22">
        <f>IF(ISNA(VLOOKUP($C17,'Caledon TT Day 2'!$A$17:$I$50,9,FALSE))=TRUE,"0",VLOOKUP($C17,'Caledon TT Day 2'!$A$17:$I$50,9,FALSE))</f>
        <v>13</v>
      </c>
      <c r="J17" s="29"/>
      <c r="K17" s="29"/>
      <c r="L17" s="29"/>
      <c r="M17" s="29"/>
    </row>
    <row r="18" spans="1:13" ht="11.25">
      <c r="A18" s="82" t="s">
        <v>102</v>
      </c>
      <c r="B18" s="82" t="s">
        <v>50</v>
      </c>
      <c r="C18" s="87" t="s">
        <v>70</v>
      </c>
      <c r="D18" s="86">
        <f>IF(ISNA(VLOOKUP($C18,'RPA Caclulations'!$C$6:$K$39,3,FALSE))=TRUE,"0",VLOOKUP($C18,'RPA Caclulations'!$C$6:$K$39,3,FALSE))</f>
        <v>10</v>
      </c>
      <c r="E18" s="22" t="str">
        <f>IF(ISNA(VLOOKUP($C18,'Canadian Selections'!$A$17:$I$37,9,FALSE))=TRUE,"0",VLOOKUP($C18,'Canadian Selections'!$A$17:$I$37,9,FALSE))</f>
        <v>0</v>
      </c>
      <c r="F18" s="22" t="str">
        <f>IF(ISNA(VLOOKUP($C18,'Val St Come Canada Cup MO'!$A$17:$I$37,9,FALSE))=TRUE,"0",VLOOKUP($C18,'Val St Come Canada Cup MO'!$A$17:$I$37,9,FALSE))</f>
        <v>0</v>
      </c>
      <c r="G18" s="22" t="str">
        <f>IF(ISNA(VLOOKUP($C18,'Val St Come Canada Cup DM'!$A$17:$I$37,9,FALSE))=TRUE,"0",VLOOKUP($C18,'Val St Come Canada Cup DM'!$A$17:$I$37,9,FALSE))</f>
        <v>0</v>
      </c>
      <c r="H18" s="22">
        <f>IF(ISNA(VLOOKUP($C18,'Caledon TT Day 1'!$A$17:$I$52,9,FALSE))=TRUE,"0",VLOOKUP($C18,'Caledon TT Day 1'!$A$17:$I$52,9,FALSE))</f>
        <v>9</v>
      </c>
      <c r="I18" s="22">
        <f>IF(ISNA(VLOOKUP($C18,'Caledon TT Day 2'!$A$17:$I$50,9,FALSE))=TRUE,"0",VLOOKUP($C18,'Caledon TT Day 2'!$A$17:$I$50,9,FALSE))</f>
        <v>3</v>
      </c>
      <c r="J18" s="29"/>
      <c r="K18" s="29"/>
      <c r="L18" s="29"/>
      <c r="M18" s="29"/>
    </row>
    <row r="19" spans="1:13" ht="11.25">
      <c r="A19" s="82" t="s">
        <v>102</v>
      </c>
      <c r="B19" s="82" t="s">
        <v>50</v>
      </c>
      <c r="C19" s="87" t="s">
        <v>71</v>
      </c>
      <c r="D19" s="86">
        <f>IF(ISNA(VLOOKUP($C19,'RPA Caclulations'!$C$6:$K$39,3,FALSE))=TRUE,"0",VLOOKUP($C19,'RPA Caclulations'!$C$6:$K$39,3,FALSE))</f>
        <v>14</v>
      </c>
      <c r="E19" s="22" t="str">
        <f>IF(ISNA(VLOOKUP($C19,'Canadian Selections'!$A$17:$I$37,9,FALSE))=TRUE,"0",VLOOKUP($C19,'Canadian Selections'!$A$17:$I$37,9,FALSE))</f>
        <v>0</v>
      </c>
      <c r="F19" s="22" t="str">
        <f>IF(ISNA(VLOOKUP($C19,'Val St Come Canada Cup MO'!$A$17:$I$37,9,FALSE))=TRUE,"0",VLOOKUP($C19,'Val St Come Canada Cup MO'!$A$17:$I$37,9,FALSE))</f>
        <v>0</v>
      </c>
      <c r="G19" s="22" t="str">
        <f>IF(ISNA(VLOOKUP($C19,'Val St Come Canada Cup DM'!$A$17:$I$37,9,FALSE))=TRUE,"0",VLOOKUP($C19,'Val St Come Canada Cup DM'!$A$17:$I$37,9,FALSE))</f>
        <v>0</v>
      </c>
      <c r="H19" s="22">
        <f>IF(ISNA(VLOOKUP($C19,'Caledon TT Day 1'!$A$17:$I$52,9,FALSE))=TRUE,"0",VLOOKUP($C19,'Caledon TT Day 1'!$A$17:$I$52,9,FALSE))</f>
        <v>10</v>
      </c>
      <c r="I19" s="22">
        <f>IF(ISNA(VLOOKUP($C19,'Caledon TT Day 2'!$A$17:$I$50,9,FALSE))=TRUE,"0",VLOOKUP($C19,'Caledon TT Day 2'!$A$17:$I$50,9,FALSE))</f>
        <v>11</v>
      </c>
      <c r="J19" s="29"/>
      <c r="K19" s="29"/>
      <c r="L19" s="29"/>
      <c r="M19" s="29"/>
    </row>
    <row r="20" spans="1:13" ht="11.25">
      <c r="A20" s="82" t="s">
        <v>99</v>
      </c>
      <c r="B20" s="82" t="s">
        <v>50</v>
      </c>
      <c r="C20" s="87" t="s">
        <v>72</v>
      </c>
      <c r="D20" s="86">
        <f>IF(ISNA(VLOOKUP($C20,'RPA Caclulations'!$C$6:$K$39,3,FALSE))=TRUE,"0",VLOOKUP($C20,'RPA Caclulations'!$C$6:$K$39,3,FALSE))</f>
        <v>11</v>
      </c>
      <c r="E20" s="22" t="str">
        <f>IF(ISNA(VLOOKUP($C20,'Canadian Selections'!$A$17:$I$37,9,FALSE))=TRUE,"0",VLOOKUP($C20,'Canadian Selections'!$A$17:$I$37,9,FALSE))</f>
        <v>0</v>
      </c>
      <c r="F20" s="22" t="str">
        <f>IF(ISNA(VLOOKUP($C20,'Val St Come Canada Cup MO'!$A$17:$I$37,9,FALSE))=TRUE,"0",VLOOKUP($C20,'Val St Come Canada Cup MO'!$A$17:$I$37,9,FALSE))</f>
        <v>0</v>
      </c>
      <c r="G20" s="22" t="str">
        <f>IF(ISNA(VLOOKUP($C20,'Val St Come Canada Cup DM'!$A$17:$I$37,9,FALSE))=TRUE,"0",VLOOKUP($C20,'Val St Come Canada Cup DM'!$A$17:$I$37,9,FALSE))</f>
        <v>0</v>
      </c>
      <c r="H20" s="22">
        <f>IF(ISNA(VLOOKUP($C20,'Caledon TT Day 1'!$A$17:$I$52,9,FALSE))=TRUE,"0",VLOOKUP($C20,'Caledon TT Day 1'!$A$17:$I$52,9,FALSE))</f>
        <v>11</v>
      </c>
      <c r="I20" s="22">
        <f>IF(ISNA(VLOOKUP($C20,'Caledon TT Day 2'!$A$17:$I$50,9,FALSE))=TRUE,"0",VLOOKUP($C20,'Caledon TT Day 2'!$A$17:$I$50,9,FALSE))</f>
        <v>9</v>
      </c>
      <c r="J20" s="29"/>
      <c r="K20" s="29"/>
      <c r="L20" s="29"/>
      <c r="M20" s="29"/>
    </row>
    <row r="21" spans="1:13" ht="11.25">
      <c r="A21" s="82" t="s">
        <v>99</v>
      </c>
      <c r="B21" s="82" t="s">
        <v>50</v>
      </c>
      <c r="C21" s="87" t="s">
        <v>73</v>
      </c>
      <c r="D21" s="86">
        <f>IF(ISNA(VLOOKUP($C21,'RPA Caclulations'!$C$6:$K$39,3,FALSE))=TRUE,"0",VLOOKUP($C21,'RPA Caclulations'!$C$6:$K$39,3,FALSE))</f>
        <v>12</v>
      </c>
      <c r="E21" s="22" t="str">
        <f>IF(ISNA(VLOOKUP($C21,'Canadian Selections'!$A$17:$I$37,9,FALSE))=TRUE,"0",VLOOKUP($C21,'Canadian Selections'!$A$17:$I$37,9,FALSE))</f>
        <v>0</v>
      </c>
      <c r="F21" s="22" t="str">
        <f>IF(ISNA(VLOOKUP($C21,'Val St Come Canada Cup MO'!$A$17:$I$37,9,FALSE))=TRUE,"0",VLOOKUP($C21,'Val St Come Canada Cup MO'!$A$17:$I$37,9,FALSE))</f>
        <v>0</v>
      </c>
      <c r="G21" s="22" t="str">
        <f>IF(ISNA(VLOOKUP($C21,'Val St Come Canada Cup DM'!$A$17:$I$37,9,FALSE))=TRUE,"0",VLOOKUP($C21,'Val St Come Canada Cup DM'!$A$17:$I$37,9,FALSE))</f>
        <v>0</v>
      </c>
      <c r="H21" s="22">
        <f>IF(ISNA(VLOOKUP($C21,'Caledon TT Day 1'!$A$17:$I$52,9,FALSE))=TRUE,"0",VLOOKUP($C21,'Caledon TT Day 1'!$A$17:$I$52,9,FALSE))</f>
        <v>12</v>
      </c>
      <c r="I21" s="22">
        <f>IF(ISNA(VLOOKUP($C21,'Caledon TT Day 2'!$A$17:$I$50,9,FALSE))=TRUE,"0",VLOOKUP($C21,'Caledon TT Day 2'!$A$17:$I$50,9,FALSE))</f>
        <v>10</v>
      </c>
      <c r="J21" s="29"/>
      <c r="K21" s="29"/>
      <c r="L21" s="29"/>
      <c r="M21" s="29"/>
    </row>
    <row r="22" spans="1:13" ht="11.25">
      <c r="A22" s="82" t="s">
        <v>102</v>
      </c>
      <c r="B22" s="82" t="s">
        <v>101</v>
      </c>
      <c r="C22" s="87" t="s">
        <v>74</v>
      </c>
      <c r="D22" s="86">
        <f>IF(ISNA(VLOOKUP($C22,'RPA Caclulations'!$C$6:$K$39,3,FALSE))=TRUE,"0",VLOOKUP($C22,'RPA Caclulations'!$C$6:$K$39,3,FALSE))</f>
        <v>15</v>
      </c>
      <c r="E22" s="22" t="str">
        <f>IF(ISNA(VLOOKUP($C22,'Canadian Selections'!$A$17:$I$37,9,FALSE))=TRUE,"0",VLOOKUP($C22,'Canadian Selections'!$A$17:$I$37,9,FALSE))</f>
        <v>0</v>
      </c>
      <c r="F22" s="22" t="str">
        <f>IF(ISNA(VLOOKUP($C22,'Val St Come Canada Cup MO'!$A$17:$I$37,9,FALSE))=TRUE,"0",VLOOKUP($C22,'Val St Come Canada Cup MO'!$A$17:$I$37,9,FALSE))</f>
        <v>0</v>
      </c>
      <c r="G22" s="22" t="str">
        <f>IF(ISNA(VLOOKUP($C22,'Val St Come Canada Cup MO'!$A$17:$I$37,9,FALSE))=TRUE,"0",VLOOKUP($C22,'Val St Come Canada Cup MO'!$A$17:$I$37,9,FALSE))</f>
        <v>0</v>
      </c>
      <c r="H22" s="22">
        <f>IF(ISNA(VLOOKUP($C22,'Caledon TT Day 1'!$A$17:$I$52,9,FALSE))=TRUE,"0",VLOOKUP($C22,'Caledon TT Day 1'!$A$17:$I$52,9,FALSE))</f>
        <v>13</v>
      </c>
      <c r="I22" s="22">
        <f>IF(ISNA(VLOOKUP($C22,'Caledon TT Day 2'!$A$17:$I$50,9,FALSE))=TRUE,"0",VLOOKUP($C22,'Caledon TT Day 2'!$A$17:$I$50,9,FALSE))</f>
        <v>14</v>
      </c>
      <c r="J22" s="29"/>
      <c r="K22" s="29"/>
      <c r="L22" s="29"/>
      <c r="M22" s="29"/>
    </row>
    <row r="23" spans="1:13" ht="11.25">
      <c r="A23" s="82" t="s">
        <v>103</v>
      </c>
      <c r="B23" s="82" t="s">
        <v>101</v>
      </c>
      <c r="C23" s="87" t="s">
        <v>75</v>
      </c>
      <c r="D23" s="86">
        <f>IF(ISNA(VLOOKUP($C23,'RPA Caclulations'!$C$6:$K$39,3,FALSE))=TRUE,"0",VLOOKUP($C23,'RPA Caclulations'!$C$6:$K$39,3,FALSE))</f>
        <v>16</v>
      </c>
      <c r="E23" s="22" t="str">
        <f>IF(ISNA(VLOOKUP($C23,'Canadian Selections'!$A$17:$I$37,9,FALSE))=TRUE,"0",VLOOKUP($C23,'Canadian Selections'!$A$17:$I$37,9,FALSE))</f>
        <v>0</v>
      </c>
      <c r="F23" s="22" t="str">
        <f>IF(ISNA(VLOOKUP($C23,'Val St Come Canada Cup MO'!$A$17:$I$37,9,FALSE))=TRUE,"0",VLOOKUP($C23,'Val St Come Canada Cup MO'!$A$17:$I$37,9,FALSE))</f>
        <v>0</v>
      </c>
      <c r="G23" s="22" t="str">
        <f>IF(ISNA(VLOOKUP($C23,'Val St Come Canada Cup MO'!$A$17:$I$37,9,FALSE))=TRUE,"0",VLOOKUP($C23,'Val St Come Canada Cup MO'!$A$17:$I$37,9,FALSE))</f>
        <v>0</v>
      </c>
      <c r="H23" s="22">
        <f>IF(ISNA(VLOOKUP($C23,'Caledon TT Day 1'!$A$17:$I$52,9,FALSE))=TRUE,"0",VLOOKUP($C23,'Caledon TT Day 1'!$A$17:$I$52,9,FALSE))</f>
        <v>14</v>
      </c>
      <c r="I23" s="22">
        <f>IF(ISNA(VLOOKUP($C23,'Caledon TT Day 2'!$A$17:$I$50,9,FALSE))=TRUE,"0",VLOOKUP($C23,'Caledon TT Day 2'!$A$17:$I$50,9,FALSE))</f>
        <v>15</v>
      </c>
      <c r="J23" s="29"/>
      <c r="K23" s="29"/>
      <c r="L23" s="29"/>
      <c r="M23" s="29"/>
    </row>
    <row r="24" spans="1:13" ht="11.25">
      <c r="A24" s="82" t="s">
        <v>99</v>
      </c>
      <c r="B24" s="82" t="s">
        <v>50</v>
      </c>
      <c r="C24" s="87" t="s">
        <v>76</v>
      </c>
      <c r="D24" s="86">
        <f>IF(ISNA(VLOOKUP($C24,'RPA Caclulations'!$C$6:$K$39,3,FALSE))=TRUE,"0",VLOOKUP($C24,'RPA Caclulations'!$C$6:$K$39,3,FALSE))</f>
        <v>17</v>
      </c>
      <c r="E24" s="22" t="str">
        <f>IF(ISNA(VLOOKUP($C24,'Canadian Selections'!$A$17:$I$37,9,FALSE))=TRUE,"0",VLOOKUP($C24,'Canadian Selections'!$A$17:$I$37,9,FALSE))</f>
        <v>0</v>
      </c>
      <c r="F24" s="22" t="str">
        <f>IF(ISNA(VLOOKUP($C24,'Val St Come Canada Cup MO'!$A$17:$I$37,9,FALSE))=TRUE,"0",VLOOKUP($C24,'Val St Come Canada Cup MO'!$A$17:$I$37,9,FALSE))</f>
        <v>0</v>
      </c>
      <c r="G24" s="22" t="str">
        <f>IF(ISNA(VLOOKUP($C24,'Val St Come Canada Cup MO'!$A$17:$I$37,9,FALSE))=TRUE,"0",VLOOKUP($C24,'Val St Come Canada Cup MO'!$A$17:$I$37,9,FALSE))</f>
        <v>0</v>
      </c>
      <c r="H24" s="22">
        <f>IF(ISNA(VLOOKUP($C24,'Caledon TT Day 1'!$A$17:$I$52,9,FALSE))=TRUE,"0",VLOOKUP($C24,'Caledon TT Day 1'!$A$17:$I$52,9,FALSE))</f>
        <v>15</v>
      </c>
      <c r="I24" s="22">
        <f>IF(ISNA(VLOOKUP($C24,'Caledon TT Day 2'!$A$17:$I$50,9,FALSE))=TRUE,"0",VLOOKUP($C24,'Caledon TT Day 2'!$A$17:$I$50,9,FALSE))</f>
        <v>16</v>
      </c>
      <c r="J24" s="29"/>
      <c r="K24" s="29"/>
      <c r="L24" s="29"/>
      <c r="M24" s="29"/>
    </row>
    <row r="25" spans="1:13" ht="11.25">
      <c r="A25" s="82" t="s">
        <v>98</v>
      </c>
      <c r="B25" s="82" t="s">
        <v>104</v>
      </c>
      <c r="C25" s="87" t="s">
        <v>77</v>
      </c>
      <c r="D25" s="86">
        <f>IF(ISNA(VLOOKUP($C25,'RPA Caclulations'!$C$6:$K$39,3,FALSE))=TRUE,"0",VLOOKUP($C25,'RPA Caclulations'!$C$6:$K$39,3,FALSE))</f>
        <v>18</v>
      </c>
      <c r="E25" s="22" t="str">
        <f>IF(ISNA(VLOOKUP($C25,'Canadian Selections'!$A$17:$I$37,9,FALSE))=TRUE,"0",VLOOKUP($C25,'Canadian Selections'!$A$17:$I$37,9,FALSE))</f>
        <v>0</v>
      </c>
      <c r="F25" s="22" t="str">
        <f>IF(ISNA(VLOOKUP($C25,'Val St Come Canada Cup MO'!$A$17:$I$37,9,FALSE))=TRUE,"0",VLOOKUP($C25,'Val St Come Canada Cup MO'!$A$17:$I$37,9,FALSE))</f>
        <v>0</v>
      </c>
      <c r="G25" s="22" t="str">
        <f>IF(ISNA(VLOOKUP($C25,'Val St Come Canada Cup MO'!$A$17:$I$37,9,FALSE))=TRUE,"0",VLOOKUP($C25,'Val St Come Canada Cup MO'!$A$17:$I$37,9,FALSE))</f>
        <v>0</v>
      </c>
      <c r="H25" s="22">
        <f>IF(ISNA(VLOOKUP($C25,'Caledon TT Day 1'!$A$17:$I$52,9,FALSE))=TRUE,"0",VLOOKUP($C25,'Caledon TT Day 1'!$A$17:$I$52,9,FALSE))</f>
        <v>16</v>
      </c>
      <c r="I25" s="22">
        <f>IF(ISNA(VLOOKUP($C25,'Caledon TT Day 2'!$A$17:$I$50,9,FALSE))=TRUE,"0",VLOOKUP($C25,'Caledon TT Day 2'!$A$17:$I$50,9,FALSE))</f>
        <v>17</v>
      </c>
      <c r="J25" s="29"/>
      <c r="K25" s="29"/>
      <c r="L25" s="29"/>
      <c r="M25" s="29"/>
    </row>
    <row r="26" spans="1:13" ht="11.25">
      <c r="A26" s="82" t="s">
        <v>102</v>
      </c>
      <c r="B26" s="82" t="s">
        <v>101</v>
      </c>
      <c r="C26" s="87" t="s">
        <v>78</v>
      </c>
      <c r="D26" s="86">
        <f>IF(ISNA(VLOOKUP($C26,'RPA Caclulations'!$C$6:$K$39,3,FALSE))=TRUE,"0",VLOOKUP($C26,'RPA Caclulations'!$C$6:$K$39,3,FALSE))</f>
        <v>20</v>
      </c>
      <c r="E26" s="22" t="str">
        <f>IF(ISNA(VLOOKUP($C26,'Canadian Selections'!$A$17:$I$37,9,FALSE))=TRUE,"0",VLOOKUP($C26,'Canadian Selections'!$A$17:$I$37,9,FALSE))</f>
        <v>0</v>
      </c>
      <c r="F26" s="22" t="str">
        <f>IF(ISNA(VLOOKUP($C26,'Canadian Selections'!$A$17:$I$37,9,FALSE))=TRUE,"0",VLOOKUP($C26,'Canadian Selections'!$A$17:$I$37,9,FALSE))</f>
        <v>0</v>
      </c>
      <c r="G26" s="22" t="str">
        <f>IF(ISNA(VLOOKUP($C26,'Canadian Selections'!$A$17:$I$37,9,FALSE))=TRUE,"0",VLOOKUP($C26,'Canadian Selections'!$A$17:$I$37,9,FALSE))</f>
        <v>0</v>
      </c>
      <c r="H26" s="22">
        <f>IF(ISNA(VLOOKUP($C26,'Caledon TT Day 1'!$A$17:$I$52,9,FALSE))=TRUE,"0",VLOOKUP($C26,'Caledon TT Day 1'!$A$17:$I$52,9,FALSE))</f>
        <v>17</v>
      </c>
      <c r="I26" s="22">
        <f>IF(ISNA(VLOOKUP($C26,'Caledon TT Day 2'!$A$17:$I$50,9,FALSE))=TRUE,"0",VLOOKUP($C26,'Caledon TT Day 2'!$A$17:$I$50,9,FALSE))</f>
        <v>20</v>
      </c>
      <c r="J26" s="29"/>
      <c r="K26" s="29"/>
      <c r="L26" s="29"/>
      <c r="M26" s="29"/>
    </row>
    <row r="27" spans="1:13" ht="11.25">
      <c r="A27" s="82" t="s">
        <v>100</v>
      </c>
      <c r="B27" s="82" t="s">
        <v>101</v>
      </c>
      <c r="C27" s="87" t="s">
        <v>79</v>
      </c>
      <c r="D27" s="86">
        <f>IF(ISNA(VLOOKUP($C27,'RPA Caclulations'!$C$6:$K$39,3,FALSE))=TRUE,"0",VLOOKUP($C27,'RPA Caclulations'!$C$6:$K$39,3,FALSE))</f>
        <v>19</v>
      </c>
      <c r="E27" s="22" t="str">
        <f>IF(ISNA(VLOOKUP($C27,'Canadian Selections'!$A$17:$I$37,9,FALSE))=TRUE,"0",VLOOKUP($C27,'Canadian Selections'!$A$17:$I$37,9,FALSE))</f>
        <v>0</v>
      </c>
      <c r="F27" s="22" t="str">
        <f>IF(ISNA(VLOOKUP($C27,'Canadian Selections'!$A$17:$I$37,9,FALSE))=TRUE,"0",VLOOKUP($C27,'Canadian Selections'!$A$17:$I$37,9,FALSE))</f>
        <v>0</v>
      </c>
      <c r="G27" s="22" t="str">
        <f>IF(ISNA(VLOOKUP($C27,'Canadian Selections'!$A$17:$I$37,9,FALSE))=TRUE,"0",VLOOKUP($C27,'Canadian Selections'!$A$17:$I$37,9,FALSE))</f>
        <v>0</v>
      </c>
      <c r="H27" s="22">
        <f>IF(ISNA(VLOOKUP($C27,'Caledon TT Day 1'!$A$17:$I$52,9,FALSE))=TRUE,"0",VLOOKUP($C27,'Caledon TT Day 1'!$A$17:$I$52,9,FALSE))</f>
        <v>18</v>
      </c>
      <c r="I27" s="22">
        <f>IF(ISNA(VLOOKUP($C27,'Caledon TT Day 2'!$A$17:$I$50,9,FALSE))=TRUE,"0",VLOOKUP($C27,'Caledon TT Day 2'!$A$17:$I$50,9,FALSE))</f>
        <v>18</v>
      </c>
      <c r="J27" s="29"/>
      <c r="K27" s="29"/>
      <c r="L27" s="29"/>
      <c r="M27" s="29"/>
    </row>
    <row r="28" spans="1:13" ht="11.25">
      <c r="A28" s="82" t="s">
        <v>103</v>
      </c>
      <c r="B28" s="82" t="s">
        <v>101</v>
      </c>
      <c r="C28" s="87" t="s">
        <v>80</v>
      </c>
      <c r="D28" s="86">
        <f>IF(ISNA(VLOOKUP($C28,'RPA Caclulations'!$C$6:$K$39,3,FALSE))=TRUE,"0",VLOOKUP($C28,'RPA Caclulations'!$C$6:$K$39,3,FALSE))</f>
        <v>34</v>
      </c>
      <c r="E28" s="22" t="str">
        <f>IF(ISNA(VLOOKUP($C28,'Canadian Selections'!$A$17:$I$37,9,FALSE))=TRUE,"0",VLOOKUP($C28,'Canadian Selections'!$A$17:$I$37,9,FALSE))</f>
        <v>0</v>
      </c>
      <c r="F28" s="22" t="str">
        <f>IF(ISNA(VLOOKUP($C28,'Canadian Selections'!$A$17:$I$37,9,FALSE))=TRUE,"0",VLOOKUP($C28,'Canadian Selections'!$A$17:$I$37,9,FALSE))</f>
        <v>0</v>
      </c>
      <c r="G28" s="22" t="str">
        <f>IF(ISNA(VLOOKUP($C28,'Canadian Selections'!$A$17:$I$37,9,FALSE))=TRUE,"0",VLOOKUP($C28,'Canadian Selections'!$A$17:$I$37,9,FALSE))</f>
        <v>0</v>
      </c>
      <c r="H28" s="22">
        <f>IF(ISNA(VLOOKUP($C28,'Caledon TT Day 1'!$A$17:$I$52,9,FALSE))=TRUE,"0",VLOOKUP($C28,'Caledon TT Day 1'!$A$17:$I$52,9,FALSE))</f>
        <v>19</v>
      </c>
      <c r="I28" s="22" t="str">
        <f>IF(ISNA(VLOOKUP($C28,'Caledon TT Day 2'!$A$17:$I$50,9,FALSE))=TRUE,"0",VLOOKUP($C28,'Caledon TT Day 2'!$A$17:$I$50,9,FALSE))</f>
        <v>0</v>
      </c>
      <c r="J28" s="29"/>
      <c r="K28" s="29"/>
      <c r="L28" s="29"/>
      <c r="M28" s="29"/>
    </row>
    <row r="29" spans="1:13" ht="11.25">
      <c r="A29" s="82" t="s">
        <v>99</v>
      </c>
      <c r="B29" s="82" t="s">
        <v>50</v>
      </c>
      <c r="C29" s="87" t="s">
        <v>81</v>
      </c>
      <c r="D29" s="86">
        <f>IF(ISNA(VLOOKUP($C29,'RPA Caclulations'!$C$6:$K$39,3,FALSE))=TRUE,"0",VLOOKUP($C29,'RPA Caclulations'!$C$6:$K$39,3,FALSE))</f>
        <v>26</v>
      </c>
      <c r="E29" s="22" t="str">
        <f>IF(ISNA(VLOOKUP($C29,'Canadian Selections'!$A$17:$I$37,9,FALSE))=TRUE,"0",VLOOKUP($C29,'Canadian Selections'!$A$17:$I$37,9,FALSE))</f>
        <v>0</v>
      </c>
      <c r="F29" s="22" t="str">
        <f>IF(ISNA(VLOOKUP($C29,'Canadian Selections'!$A$17:$I$37,9,FALSE))=TRUE,"0",VLOOKUP($C29,'Canadian Selections'!$A$17:$I$37,9,FALSE))</f>
        <v>0</v>
      </c>
      <c r="G29" s="22" t="str">
        <f>IF(ISNA(VLOOKUP($C29,'Canadian Selections'!$A$17:$I$37,9,FALSE))=TRUE,"0",VLOOKUP($C29,'Canadian Selections'!$A$17:$I$37,9,FALSE))</f>
        <v>0</v>
      </c>
      <c r="H29" s="22">
        <f>IF(ISNA(VLOOKUP($C29,'Caledon TT Day 1'!$A$17:$I$52,9,FALSE))=TRUE,"0",VLOOKUP($C29,'Caledon TT Day 1'!$A$17:$I$52,9,FALSE))</f>
        <v>20</v>
      </c>
      <c r="I29" s="22">
        <f>IF(ISNA(VLOOKUP($C29,'Caledon TT Day 2'!$A$17:$I$50,9,FALSE))=TRUE,"0",VLOOKUP($C29,'Caledon TT Day 2'!$A$17:$I$50,9,FALSE))</f>
        <v>32</v>
      </c>
      <c r="J29" s="29"/>
      <c r="K29" s="29"/>
      <c r="L29" s="29"/>
      <c r="M29" s="29"/>
    </row>
    <row r="30" spans="1:13" ht="11.25">
      <c r="A30" s="82" t="s">
        <v>100</v>
      </c>
      <c r="B30" s="82" t="s">
        <v>104</v>
      </c>
      <c r="C30" s="87" t="s">
        <v>82</v>
      </c>
      <c r="D30" s="86">
        <f>IF(ISNA(VLOOKUP($C30,'RPA Caclulations'!$C$6:$K$39,3,FALSE))=TRUE,"0",VLOOKUP($C30,'RPA Caclulations'!$C$6:$K$39,3,FALSE))</f>
        <v>21</v>
      </c>
      <c r="E30" s="22" t="str">
        <f>IF(ISNA(VLOOKUP($C30,'Canadian Selections'!$A$17:$I$37,9,FALSE))=TRUE,"0",VLOOKUP($C30,'Canadian Selections'!$A$17:$I$37,9,FALSE))</f>
        <v>0</v>
      </c>
      <c r="F30" s="22" t="str">
        <f>IF(ISNA(VLOOKUP($C30,'Canadian Selections'!$A$17:$I$37,9,FALSE))=TRUE,"0",VLOOKUP($C30,'Canadian Selections'!$A$17:$I$37,9,FALSE))</f>
        <v>0</v>
      </c>
      <c r="G30" s="22" t="str">
        <f>IF(ISNA(VLOOKUP($C30,'Canadian Selections'!$A$17:$I$37,9,FALSE))=TRUE,"0",VLOOKUP($C30,'Canadian Selections'!$A$17:$I$37,9,FALSE))</f>
        <v>0</v>
      </c>
      <c r="H30" s="22">
        <f>IF(ISNA(VLOOKUP($C30,'Caledon TT Day 1'!$A$17:$I$52,9,FALSE))=TRUE,"0",VLOOKUP($C30,'Caledon TT Day 1'!$A$17:$I$52,9,FALSE))</f>
        <v>21</v>
      </c>
      <c r="I30" s="22">
        <f>IF(ISNA(VLOOKUP($C30,'Caledon TT Day 2'!$A$17:$I$50,9,FALSE))=TRUE,"0",VLOOKUP($C30,'Caledon TT Day 2'!$A$17:$I$50,9,FALSE))</f>
        <v>21</v>
      </c>
      <c r="J30" s="29"/>
      <c r="K30" s="29"/>
      <c r="L30" s="29"/>
      <c r="M30" s="29"/>
    </row>
    <row r="31" spans="1:13" ht="11.25">
      <c r="A31" s="82" t="s">
        <v>102</v>
      </c>
      <c r="B31" s="82" t="s">
        <v>101</v>
      </c>
      <c r="C31" s="87" t="s">
        <v>83</v>
      </c>
      <c r="D31" s="86">
        <f>IF(ISNA(VLOOKUP($C31,'RPA Caclulations'!$C$6:$K$39,3,FALSE))=TRUE,"0",VLOOKUP($C31,'RPA Caclulations'!$C$6:$K$39,3,FALSE))</f>
        <v>22</v>
      </c>
      <c r="E31" s="22" t="str">
        <f>IF(ISNA(VLOOKUP($C31,'Canadian Selections'!$A$17:$I$37,9,FALSE))=TRUE,"0",VLOOKUP($C31,'Canadian Selections'!$A$17:$I$37,9,FALSE))</f>
        <v>0</v>
      </c>
      <c r="F31" s="22" t="str">
        <f>IF(ISNA(VLOOKUP($C31,'Canadian Selections'!$A$17:$I$37,9,FALSE))=TRUE,"0",VLOOKUP($C31,'Canadian Selections'!$A$17:$I$37,9,FALSE))</f>
        <v>0</v>
      </c>
      <c r="G31" s="22" t="str">
        <f>IF(ISNA(VLOOKUP($C31,'Canadian Selections'!$A$17:$I$37,9,FALSE))=TRUE,"0",VLOOKUP($C31,'Canadian Selections'!$A$17:$I$37,9,FALSE))</f>
        <v>0</v>
      </c>
      <c r="H31" s="22">
        <f>IF(ISNA(VLOOKUP($C31,'Caledon TT Day 1'!$A$17:$I$52,9,FALSE))=TRUE,"0",VLOOKUP($C31,'Caledon TT Day 1'!$A$17:$I$52,9,FALSE))</f>
        <v>22</v>
      </c>
      <c r="I31" s="22">
        <f>IF(ISNA(VLOOKUP($C31,'Caledon TT Day 2'!$A$17:$I$50,9,FALSE))=TRUE,"0",VLOOKUP($C31,'Caledon TT Day 2'!$A$17:$I$50,9,FALSE))</f>
        <v>24</v>
      </c>
      <c r="J31" s="29"/>
      <c r="K31" s="29"/>
      <c r="L31" s="29"/>
      <c r="M31" s="29"/>
    </row>
    <row r="32" spans="1:13" ht="11.25">
      <c r="A32" s="82" t="s">
        <v>99</v>
      </c>
      <c r="B32" s="82" t="s">
        <v>50</v>
      </c>
      <c r="C32" s="87" t="s">
        <v>84</v>
      </c>
      <c r="D32" s="86">
        <f>IF(ISNA(VLOOKUP($C32,'RPA Caclulations'!$C$6:$K$39,3,FALSE))=TRUE,"0",VLOOKUP($C32,'RPA Caclulations'!$C$6:$K$39,3,FALSE))</f>
        <v>27</v>
      </c>
      <c r="E32" s="22" t="str">
        <f>IF(ISNA(VLOOKUP($C32,'Canadian Selections'!$A$17:$I$37,9,FALSE))=TRUE,"0",VLOOKUP($C32,'Canadian Selections'!$A$17:$I$37,9,FALSE))</f>
        <v>0</v>
      </c>
      <c r="F32" s="22" t="str">
        <f>IF(ISNA(VLOOKUP($C32,'Canadian Selections'!$A$17:$I$37,9,FALSE))=TRUE,"0",VLOOKUP($C32,'Canadian Selections'!$A$17:$I$37,9,FALSE))</f>
        <v>0</v>
      </c>
      <c r="G32" s="22" t="str">
        <f>IF(ISNA(VLOOKUP($C32,'Canadian Selections'!$A$17:$I$37,9,FALSE))=TRUE,"0",VLOOKUP($C32,'Canadian Selections'!$A$17:$I$37,9,FALSE))</f>
        <v>0</v>
      </c>
      <c r="H32" s="22">
        <f>IF(ISNA(VLOOKUP($C32,'Caledon TT Day 1'!$A$17:$I$52,9,FALSE))=TRUE,"0",VLOOKUP($C32,'Caledon TT Day 1'!$A$17:$I$52,9,FALSE))</f>
        <v>23</v>
      </c>
      <c r="I32" s="22">
        <f>IF(ISNA(VLOOKUP($C32,'Caledon TT Day 2'!$A$17:$I$50,9,FALSE))=TRUE,"0",VLOOKUP($C32,'Caledon TT Day 2'!$A$17:$I$50,9,FALSE))</f>
        <v>30</v>
      </c>
      <c r="J32" s="29"/>
      <c r="K32" s="29"/>
      <c r="L32" s="29"/>
      <c r="M32" s="29"/>
    </row>
    <row r="33" spans="1:13" ht="11.25">
      <c r="A33" s="82" t="s">
        <v>98</v>
      </c>
      <c r="B33" s="82" t="s">
        <v>104</v>
      </c>
      <c r="C33" s="87" t="s">
        <v>85</v>
      </c>
      <c r="D33" s="86">
        <f>IF(ISNA(VLOOKUP($C33,'RPA Caclulations'!$C$6:$K$39,3,FALSE))=TRUE,"0",VLOOKUP($C33,'RPA Caclulations'!$C$6:$K$39,3,FALSE))</f>
        <v>24</v>
      </c>
      <c r="E33" s="22" t="str">
        <f>IF(ISNA(VLOOKUP($C33,'Canadian Selections'!$A$17:$I$37,9,FALSE))=TRUE,"0",VLOOKUP($C33,'Canadian Selections'!$A$17:$I$37,9,FALSE))</f>
        <v>0</v>
      </c>
      <c r="F33" s="22" t="str">
        <f>IF(ISNA(VLOOKUP($C33,'Canadian Selections'!$A$17:$I$37,9,FALSE))=TRUE,"0",VLOOKUP($C33,'Canadian Selections'!$A$17:$I$37,9,FALSE))</f>
        <v>0</v>
      </c>
      <c r="G33" s="22" t="str">
        <f>IF(ISNA(VLOOKUP($C33,'Canadian Selections'!$A$17:$I$37,9,FALSE))=TRUE,"0",VLOOKUP($C33,'Canadian Selections'!$A$17:$I$37,9,FALSE))</f>
        <v>0</v>
      </c>
      <c r="H33" s="22">
        <f>IF(ISNA(VLOOKUP($C33,'Caledon TT Day 1'!$A$17:$I$52,9,FALSE))=TRUE,"0",VLOOKUP($C33,'Caledon TT Day 1'!$A$17:$I$52,9,FALSE))</f>
        <v>24</v>
      </c>
      <c r="I33" s="22">
        <f>IF(ISNA(VLOOKUP($C33,'Caledon TT Day 2'!$A$17:$I$50,9,FALSE))=TRUE,"0",VLOOKUP($C33,'Caledon TT Day 2'!$A$17:$I$50,9,FALSE))</f>
        <v>22</v>
      </c>
      <c r="J33" s="29"/>
      <c r="K33" s="29"/>
      <c r="L33" s="29"/>
      <c r="M33" s="29"/>
    </row>
    <row r="34" spans="1:13" ht="11.25">
      <c r="A34" s="82" t="s">
        <v>100</v>
      </c>
      <c r="B34" s="82" t="s">
        <v>50</v>
      </c>
      <c r="C34" s="87" t="s">
        <v>86</v>
      </c>
      <c r="D34" s="86">
        <f>IF(ISNA(VLOOKUP($C34,'RPA Caclulations'!$C$6:$K$39,3,FALSE))=TRUE,"0",VLOOKUP($C34,'RPA Caclulations'!$C$6:$K$39,3,FALSE))</f>
        <v>25</v>
      </c>
      <c r="E34" s="22" t="str">
        <f>IF(ISNA(VLOOKUP($C34,'Canadian Selections'!$A$17:$I$37,9,FALSE))=TRUE,"0",VLOOKUP($C34,'Canadian Selections'!$A$17:$I$37,9,FALSE))</f>
        <v>0</v>
      </c>
      <c r="F34" s="22" t="str">
        <f>IF(ISNA(VLOOKUP($C34,'Canadian Selections'!$A$17:$I$37,9,FALSE))=TRUE,"0",VLOOKUP($C34,'Canadian Selections'!$A$17:$I$37,9,FALSE))</f>
        <v>0</v>
      </c>
      <c r="G34" s="22" t="str">
        <f>IF(ISNA(VLOOKUP($C34,'Canadian Selections'!$A$17:$I$37,9,FALSE))=TRUE,"0",VLOOKUP($C34,'Canadian Selections'!$A$17:$I$37,9,FALSE))</f>
        <v>0</v>
      </c>
      <c r="H34" s="22">
        <f>IF(ISNA(VLOOKUP($C34,'Caledon TT Day 1'!$A$17:$I$52,9,FALSE))=TRUE,"0",VLOOKUP($C34,'Caledon TT Day 1'!$A$17:$I$52,9,FALSE))</f>
        <v>25</v>
      </c>
      <c r="I34" s="22">
        <f>IF(ISNA(VLOOKUP($C34,'Caledon TT Day 2'!$A$17:$I$50,9,FALSE))=TRUE,"0",VLOOKUP($C34,'Caledon TT Day 2'!$A$17:$I$50,9,FALSE))</f>
        <v>23</v>
      </c>
      <c r="J34" s="29"/>
      <c r="K34" s="29"/>
      <c r="L34" s="29"/>
      <c r="M34" s="29"/>
    </row>
    <row r="35" spans="1:13" ht="11.25">
      <c r="A35" s="82" t="s">
        <v>98</v>
      </c>
      <c r="B35" s="82" t="s">
        <v>50</v>
      </c>
      <c r="C35" s="87" t="s">
        <v>87</v>
      </c>
      <c r="D35" s="86">
        <f>IF(ISNA(VLOOKUP($C35,'RPA Caclulations'!$C$6:$K$39,3,FALSE))=TRUE,"0",VLOOKUP($C35,'RPA Caclulations'!$C$6:$K$39,3,FALSE))</f>
        <v>23</v>
      </c>
      <c r="E35" s="22" t="str">
        <f>IF(ISNA(VLOOKUP($C35,'Canadian Selections'!$A$17:$I$37,9,FALSE))=TRUE,"0",VLOOKUP($C35,'Canadian Selections'!$A$17:$I$37,9,FALSE))</f>
        <v>0</v>
      </c>
      <c r="F35" s="22" t="str">
        <f>IF(ISNA(VLOOKUP($C35,'Canadian Selections'!$A$17:$I$37,9,FALSE))=TRUE,"0",VLOOKUP($C35,'Canadian Selections'!$A$17:$I$37,9,FALSE))</f>
        <v>0</v>
      </c>
      <c r="G35" s="22" t="str">
        <f>IF(ISNA(VLOOKUP($C35,'Canadian Selections'!$A$17:$I$37,9,FALSE))=TRUE,"0",VLOOKUP($C35,'Canadian Selections'!$A$17:$I$37,9,FALSE))</f>
        <v>0</v>
      </c>
      <c r="H35" s="22">
        <f>IF(ISNA(VLOOKUP($C35,'Caledon TT Day 1'!$A$17:$I$52,9,FALSE))=TRUE,"0",VLOOKUP($C35,'Caledon TT Day 1'!$A$17:$I$52,9,FALSE))</f>
        <v>26</v>
      </c>
      <c r="I35" s="22">
        <f>IF(ISNA(VLOOKUP($C35,'Caledon TT Day 2'!$A$17:$I$50,9,FALSE))=TRUE,"0",VLOOKUP($C35,'Caledon TT Day 2'!$A$17:$I$50,9,FALSE))</f>
        <v>19</v>
      </c>
      <c r="J35" s="29"/>
      <c r="K35" s="29"/>
      <c r="L35" s="29"/>
      <c r="M35" s="29"/>
    </row>
    <row r="36" spans="1:13" ht="11.25">
      <c r="A36" s="82" t="s">
        <v>99</v>
      </c>
      <c r="B36" s="82" t="s">
        <v>50</v>
      </c>
      <c r="C36" s="87" t="s">
        <v>88</v>
      </c>
      <c r="D36" s="86" t="str">
        <f>IF(ISNA(VLOOKUP($C36,'RPA Caclulations'!$C$6:$K$39,3,FALSE))=TRUE,"0",VLOOKUP($C36,'RPA Caclulations'!$C$6:$K$39,3,FALSE))</f>
        <v>0</v>
      </c>
      <c r="E36" s="22" t="str">
        <f>IF(ISNA(VLOOKUP($C36,'Canadian Selections'!$A$17:$I$37,9,FALSE))=TRUE,"0",VLOOKUP($C36,'Canadian Selections'!$A$17:$I$37,9,FALSE))</f>
        <v>0</v>
      </c>
      <c r="F36" s="22" t="str">
        <f>IF(ISNA(VLOOKUP($C36,'Canadian Selections'!$A$17:$I$37,9,FALSE))=TRUE,"0",VLOOKUP($C36,'Canadian Selections'!$A$17:$I$37,9,FALSE))</f>
        <v>0</v>
      </c>
      <c r="G36" s="22" t="str">
        <f>IF(ISNA(VLOOKUP($C36,'Canadian Selections'!$A$17:$I$37,9,FALSE))=TRUE,"0",VLOOKUP($C36,'Canadian Selections'!$A$17:$I$37,9,FALSE))</f>
        <v>0</v>
      </c>
      <c r="H36" s="22">
        <f>IF(ISNA(VLOOKUP($C36,'Caledon TT Day 1'!$A$17:$I$52,9,FALSE))=TRUE,"0",VLOOKUP($C36,'Caledon TT Day 1'!$A$17:$I$52,9,FALSE))</f>
        <v>27</v>
      </c>
      <c r="I36" s="22" t="str">
        <f>IF(ISNA(VLOOKUP($C36,'Caledon TT Day 2'!$A$17:$I$50,9,FALSE))=TRUE,"0",VLOOKUP($C36,'Caledon TT Day 2'!$A$17:$I$50,9,FALSE))</f>
        <v>0</v>
      </c>
      <c r="J36" s="29"/>
      <c r="K36" s="29"/>
      <c r="L36" s="29"/>
      <c r="M36" s="29"/>
    </row>
    <row r="37" spans="1:13" ht="11.25">
      <c r="A37" s="82" t="s">
        <v>103</v>
      </c>
      <c r="B37" s="82" t="s">
        <v>104</v>
      </c>
      <c r="C37" s="87" t="s">
        <v>89</v>
      </c>
      <c r="D37" s="86">
        <f>IF(ISNA(VLOOKUP($C37,'RPA Caclulations'!$C$6:$K$39,3,FALSE))=TRUE,"0",VLOOKUP($C37,'RPA Caclulations'!$C$6:$K$39,3,FALSE))</f>
        <v>30</v>
      </c>
      <c r="E37" s="22" t="str">
        <f>IF(ISNA(VLOOKUP($C37,'Canadian Selections'!$A$17:$I$37,9,FALSE))=TRUE,"0",VLOOKUP($C37,'Canadian Selections'!$A$17:$I$37,9,FALSE))</f>
        <v>0</v>
      </c>
      <c r="F37" s="22" t="str">
        <f>IF(ISNA(VLOOKUP($C37,'Canadian Selections'!$A$17:$I$37,9,FALSE))=TRUE,"0",VLOOKUP($C37,'Canadian Selections'!$A$17:$I$37,9,FALSE))</f>
        <v>0</v>
      </c>
      <c r="G37" s="22" t="str">
        <f>IF(ISNA(VLOOKUP($C37,'Canadian Selections'!$A$17:$I$37,9,FALSE))=TRUE,"0",VLOOKUP($C37,'Canadian Selections'!$A$17:$I$37,9,FALSE))</f>
        <v>0</v>
      </c>
      <c r="H37" s="22">
        <f>IF(ISNA(VLOOKUP($C37,'Caledon TT Day 1'!$A$17:$I$52,9,FALSE))=TRUE,"0",VLOOKUP($C37,'Caledon TT Day 1'!$A$17:$I$52,9,FALSE))</f>
        <v>28</v>
      </c>
      <c r="I37" s="22">
        <f>IF(ISNA(VLOOKUP($C37,'Caledon TT Day 2'!$A$17:$I$50,9,FALSE))=TRUE,"0",VLOOKUP($C37,'Caledon TT Day 2'!$A$17:$I$50,9,FALSE))</f>
        <v>29</v>
      </c>
      <c r="J37" s="29"/>
      <c r="K37" s="29"/>
      <c r="L37" s="29"/>
      <c r="M37" s="29"/>
    </row>
    <row r="38" spans="1:13" ht="11.25">
      <c r="A38" s="82" t="s">
        <v>98</v>
      </c>
      <c r="B38" s="82" t="s">
        <v>104</v>
      </c>
      <c r="C38" s="87" t="s">
        <v>90</v>
      </c>
      <c r="D38" s="86">
        <f>IF(ISNA(VLOOKUP($C38,'RPA Caclulations'!$C$6:$K$39,3,FALSE))=TRUE,"0",VLOOKUP($C38,'RPA Caclulations'!$C$6:$K$39,3,FALSE))</f>
        <v>28</v>
      </c>
      <c r="E38" s="22" t="str">
        <f>IF(ISNA(VLOOKUP($C38,'Canadian Selections'!$A$17:$I$37,9,FALSE))=TRUE,"0",VLOOKUP($C38,'Canadian Selections'!$A$17:$I$37,9,FALSE))</f>
        <v>0</v>
      </c>
      <c r="F38" s="22" t="str">
        <f>IF(ISNA(VLOOKUP($C38,'Canadian Selections'!$A$17:$I$37,9,FALSE))=TRUE,"0",VLOOKUP($C38,'Canadian Selections'!$A$17:$I$37,9,FALSE))</f>
        <v>0</v>
      </c>
      <c r="G38" s="22" t="str">
        <f>IF(ISNA(VLOOKUP($C38,'Canadian Selections'!$A$17:$I$37,9,FALSE))=TRUE,"0",VLOOKUP($C38,'Canadian Selections'!$A$17:$I$37,9,FALSE))</f>
        <v>0</v>
      </c>
      <c r="H38" s="22">
        <f>IF(ISNA(VLOOKUP($C38,'Caledon TT Day 1'!$A$17:$I$52,9,FALSE))=TRUE,"0",VLOOKUP($C38,'Caledon TT Day 1'!$A$17:$I$52,9,FALSE))</f>
        <v>29</v>
      </c>
      <c r="I38" s="22">
        <f>IF(ISNA(VLOOKUP($C38,'Caledon TT Day 2'!$A$17:$I$50,9,FALSE))=TRUE,"0",VLOOKUP($C38,'Caledon TT Day 2'!$A$17:$I$50,9,FALSE))</f>
        <v>27</v>
      </c>
      <c r="J38" s="29"/>
      <c r="K38" s="29"/>
      <c r="L38" s="29"/>
      <c r="M38" s="29"/>
    </row>
    <row r="39" spans="1:13" ht="11.25">
      <c r="A39" s="82" t="s">
        <v>102</v>
      </c>
      <c r="B39" s="82" t="s">
        <v>101</v>
      </c>
      <c r="C39" s="87" t="s">
        <v>91</v>
      </c>
      <c r="D39" s="86">
        <f>IF(ISNA(VLOOKUP($C39,'RPA Caclulations'!$C$6:$K$39,3,FALSE))=TRUE,"0",VLOOKUP($C39,'RPA Caclulations'!$C$6:$K$39,3,FALSE))</f>
        <v>29</v>
      </c>
      <c r="E39" s="22" t="str">
        <f>IF(ISNA(VLOOKUP($C39,'Canadian Selections'!$A$17:$I$37,9,FALSE))=TRUE,"0",VLOOKUP($C39,'Canadian Selections'!$A$17:$I$37,9,FALSE))</f>
        <v>0</v>
      </c>
      <c r="F39" s="22" t="str">
        <f>IF(ISNA(VLOOKUP($C39,'Canadian Selections'!$A$17:$I$37,9,FALSE))=TRUE,"0",VLOOKUP($C39,'Canadian Selections'!$A$17:$I$37,9,FALSE))</f>
        <v>0</v>
      </c>
      <c r="G39" s="22" t="str">
        <f>IF(ISNA(VLOOKUP($C39,'Canadian Selections'!$A$17:$I$37,9,FALSE))=TRUE,"0",VLOOKUP($C39,'Canadian Selections'!$A$17:$I$37,9,FALSE))</f>
        <v>0</v>
      </c>
      <c r="H39" s="22">
        <f>IF(ISNA(VLOOKUP($C39,'Caledon TT Day 1'!$A$17:$I$52,9,FALSE))=TRUE,"0",VLOOKUP($C39,'Caledon TT Day 1'!$A$17:$I$52,9,FALSE))</f>
        <v>30</v>
      </c>
      <c r="I39" s="22">
        <f>IF(ISNA(VLOOKUP($C39,'Caledon TT Day 2'!$A$17:$I$50,9,FALSE))=TRUE,"0",VLOOKUP($C39,'Caledon TT Day 2'!$A$17:$I$50,9,FALSE))</f>
        <v>25</v>
      </c>
      <c r="J39" s="29"/>
      <c r="K39" s="29"/>
      <c r="L39" s="29"/>
      <c r="M39" s="29"/>
    </row>
    <row r="40" spans="1:13" ht="11.25">
      <c r="A40" s="82" t="s">
        <v>99</v>
      </c>
      <c r="B40" s="82" t="s">
        <v>50</v>
      </c>
      <c r="C40" s="87" t="s">
        <v>92</v>
      </c>
      <c r="D40" s="86">
        <f>IF(ISNA(VLOOKUP($C40,'RPA Caclulations'!$C$6:$K$39,3,FALSE))=TRUE,"0",VLOOKUP($C40,'RPA Caclulations'!$C$6:$K$39,3,FALSE))</f>
        <v>31</v>
      </c>
      <c r="E40" s="22" t="str">
        <f>IF(ISNA(VLOOKUP($C40,'Canadian Selections'!$A$17:$I$37,9,FALSE))=TRUE,"0",VLOOKUP($C40,'Canadian Selections'!$A$17:$I$37,9,FALSE))</f>
        <v>0</v>
      </c>
      <c r="F40" s="22" t="str">
        <f>IF(ISNA(VLOOKUP($C40,'Canadian Selections'!$A$17:$I$37,9,FALSE))=TRUE,"0",VLOOKUP($C40,'Canadian Selections'!$A$17:$I$37,9,FALSE))</f>
        <v>0</v>
      </c>
      <c r="G40" s="22" t="str">
        <f>IF(ISNA(VLOOKUP($C40,'Canadian Selections'!$A$17:$I$37,9,FALSE))=TRUE,"0",VLOOKUP($C40,'Canadian Selections'!$A$17:$I$37,9,FALSE))</f>
        <v>0</v>
      </c>
      <c r="H40" s="22">
        <f>IF(ISNA(VLOOKUP($C40,'Caledon TT Day 1'!$A$17:$I$52,9,FALSE))=TRUE,"0",VLOOKUP($C40,'Caledon TT Day 1'!$A$17:$I$52,9,FALSE))</f>
        <v>31</v>
      </c>
      <c r="I40" s="22">
        <f>IF(ISNA(VLOOKUP($C40,'Caledon TT Day 2'!$A$17:$I$50,9,FALSE))=TRUE,"0",VLOOKUP($C40,'Caledon TT Day 2'!$A$17:$I$50,9,FALSE))</f>
        <v>26</v>
      </c>
      <c r="J40" s="29"/>
      <c r="K40" s="29"/>
      <c r="L40" s="29"/>
      <c r="M40" s="29"/>
    </row>
    <row r="41" spans="1:13" ht="11.25">
      <c r="A41" s="82" t="s">
        <v>103</v>
      </c>
      <c r="B41" s="82" t="s">
        <v>104</v>
      </c>
      <c r="C41" s="87" t="s">
        <v>93</v>
      </c>
      <c r="D41" s="86">
        <f>IF(ISNA(VLOOKUP($C41,'RPA Caclulations'!$C$6:$K$39,3,FALSE))=TRUE,"0",VLOOKUP($C41,'RPA Caclulations'!$C$6:$K$39,3,FALSE))</f>
        <v>33</v>
      </c>
      <c r="E41" s="22" t="str">
        <f>IF(ISNA(VLOOKUP($C41,'Canadian Selections'!$A$17:$I$37,9,FALSE))=TRUE,"0",VLOOKUP($C41,'Canadian Selections'!$A$17:$I$37,9,FALSE))</f>
        <v>0</v>
      </c>
      <c r="F41" s="22" t="str">
        <f>IF(ISNA(VLOOKUP($C41,'Canadian Selections'!$A$17:$I$37,9,FALSE))=TRUE,"0",VLOOKUP($C41,'Canadian Selections'!$A$17:$I$37,9,FALSE))</f>
        <v>0</v>
      </c>
      <c r="G41" s="22" t="str">
        <f>IF(ISNA(VLOOKUP($C41,'Canadian Selections'!$A$17:$I$37,9,FALSE))=TRUE,"0",VLOOKUP($C41,'Canadian Selections'!$A$17:$I$37,9,FALSE))</f>
        <v>0</v>
      </c>
      <c r="H41" s="22">
        <f>IF(ISNA(VLOOKUP($C41,'Caledon TT Day 1'!$A$17:$I$52,9,FALSE))=TRUE,"0",VLOOKUP($C41,'Caledon TT Day 1'!$A$17:$I$52,9,FALSE))</f>
        <v>32</v>
      </c>
      <c r="I41" s="22">
        <f>IF(ISNA(VLOOKUP($C41,'Caledon TT Day 2'!$A$17:$I$50,9,FALSE))=TRUE,"0",VLOOKUP($C41,'Caledon TT Day 2'!$A$17:$I$50,9,FALSE))</f>
        <v>31</v>
      </c>
      <c r="J41" s="29"/>
      <c r="K41" s="29"/>
      <c r="L41" s="29"/>
      <c r="M41" s="29"/>
    </row>
    <row r="42" spans="1:13" ht="11.25">
      <c r="A42" s="82" t="s">
        <v>103</v>
      </c>
      <c r="B42" s="82" t="s">
        <v>104</v>
      </c>
      <c r="C42" s="87" t="s">
        <v>94</v>
      </c>
      <c r="D42" s="86">
        <f>IF(ISNA(VLOOKUP($C42,'RPA Caclulations'!$C$6:$K$39,3,FALSE))=TRUE,"0",VLOOKUP($C42,'RPA Caclulations'!$C$6:$K$39,3,FALSE))</f>
        <v>32</v>
      </c>
      <c r="E42" s="22" t="str">
        <f>IF(ISNA(VLOOKUP($C42,'Canadian Selections'!$A$17:$I$37,9,FALSE))=TRUE,"0",VLOOKUP($C42,'Canadian Selections'!$A$17:$I$37,9,FALSE))</f>
        <v>0</v>
      </c>
      <c r="F42" s="22" t="str">
        <f>IF(ISNA(VLOOKUP($C42,'Canadian Selections'!$A$17:$I$37,9,FALSE))=TRUE,"0",VLOOKUP($C42,'Canadian Selections'!$A$17:$I$37,9,FALSE))</f>
        <v>0</v>
      </c>
      <c r="G42" s="22" t="str">
        <f>IF(ISNA(VLOOKUP($C42,'Canadian Selections'!$A$17:$I$37,9,FALSE))=TRUE,"0",VLOOKUP($C42,'Canadian Selections'!$A$17:$I$37,9,FALSE))</f>
        <v>0</v>
      </c>
      <c r="H42" s="22">
        <f>IF(ISNA(VLOOKUP($C42,'Caledon TT Day 1'!$A$17:$I$52,9,FALSE))=TRUE,"0",VLOOKUP($C42,'Caledon TT Day 1'!$A$17:$I$52,9,FALSE))</f>
        <v>33</v>
      </c>
      <c r="I42" s="22">
        <f>IF(ISNA(VLOOKUP($C42,'Caledon TT Day 2'!$A$17:$I$50,9,FALSE))=TRUE,"0",VLOOKUP($C42,'Caledon TT Day 2'!$A$17:$I$50,9,FALSE))</f>
        <v>28</v>
      </c>
      <c r="J42" s="29"/>
      <c r="K42" s="29"/>
      <c r="L42" s="29"/>
      <c r="M42" s="29"/>
    </row>
    <row r="43" spans="1:13" ht="11.25">
      <c r="A43" s="82" t="s">
        <v>103</v>
      </c>
      <c r="B43" s="82" t="s">
        <v>104</v>
      </c>
      <c r="C43" s="87" t="s">
        <v>95</v>
      </c>
      <c r="D43" s="86" t="str">
        <f>IF(ISNA(VLOOKUP($C43,'RPA Caclulations'!$C$6:$K$39,3,FALSE))=TRUE,"0",VLOOKUP($C43,'RPA Caclulations'!$C$6:$K$39,3,FALSE))</f>
        <v>0</v>
      </c>
      <c r="E43" s="22" t="str">
        <f>IF(ISNA(VLOOKUP($C43,'Canadian Selections'!$A$17:$I$37,9,FALSE))=TRUE,"0",VLOOKUP($C43,'Canadian Selections'!$A$17:$I$37,9,FALSE))</f>
        <v>0</v>
      </c>
      <c r="F43" s="22" t="str">
        <f>IF(ISNA(VLOOKUP($C43,'Canadian Selections'!$A$17:$I$37,9,FALSE))=TRUE,"0",VLOOKUP($C43,'Canadian Selections'!$A$17:$I$37,9,FALSE))</f>
        <v>0</v>
      </c>
      <c r="G43" s="22" t="str">
        <f>IF(ISNA(VLOOKUP($C43,'Canadian Selections'!$A$17:$I$37,9,FALSE))=TRUE,"0",VLOOKUP($C43,'Canadian Selections'!$A$17:$I$37,9,FALSE))</f>
        <v>0</v>
      </c>
      <c r="H43" s="22">
        <f>IF(ISNA(VLOOKUP($C43,'Caledon TT Day 1'!$A$17:$I$52,9,FALSE))=TRUE,"0",VLOOKUP($C43,'Caledon TT Day 1'!$A$17:$I$52,9,FALSE))</f>
        <v>34</v>
      </c>
      <c r="I43" s="22">
        <f>IF(ISNA(VLOOKUP($C43,'Caledon TT Day 2'!$A$17:$I$50,9,FALSE))=TRUE,"0",VLOOKUP($C43,'Caledon TT Day 2'!$A$17:$I$50,9,FALSE))</f>
        <v>33</v>
      </c>
      <c r="J43" s="29"/>
      <c r="K43" s="29"/>
      <c r="L43" s="29"/>
      <c r="M43" s="29"/>
    </row>
    <row r="44" spans="1:13" ht="11.25">
      <c r="A44" s="82" t="s">
        <v>99</v>
      </c>
      <c r="B44" s="82" t="s">
        <v>104</v>
      </c>
      <c r="C44" s="87" t="s">
        <v>96</v>
      </c>
      <c r="D44" s="86" t="str">
        <f>IF(ISNA(VLOOKUP($C44,'RPA Caclulations'!$C$6:$K$39,3,FALSE))=TRUE,"0",VLOOKUP($C44,'RPA Caclulations'!$C$6:$K$39,3,FALSE))</f>
        <v>0</v>
      </c>
      <c r="E44" s="22" t="str">
        <f>IF(ISNA(VLOOKUP($C44,'Canadian Selections'!$A$17:$I$37,9,FALSE))=TRUE,"0",VLOOKUP($C44,'Canadian Selections'!$A$17:$I$37,9,FALSE))</f>
        <v>0</v>
      </c>
      <c r="F44" s="22" t="str">
        <f>IF(ISNA(VLOOKUP($C44,'Canadian Selections'!$A$17:$I$37,9,FALSE))=TRUE,"0",VLOOKUP($C44,'Canadian Selections'!$A$17:$I$37,9,FALSE))</f>
        <v>0</v>
      </c>
      <c r="G44" s="22" t="str">
        <f>IF(ISNA(VLOOKUP($C44,'Canadian Selections'!$A$17:$I$37,9,FALSE))=TRUE,"0",VLOOKUP($C44,'Canadian Selections'!$A$17:$I$37,9,FALSE))</f>
        <v>0</v>
      </c>
      <c r="H44" s="22">
        <f>IF(ISNA(VLOOKUP($C44,'Caledon TT Day 1'!$A$17:$I$52,9,FALSE))=TRUE,"0",VLOOKUP($C44,'Caledon TT Day 1'!$A$17:$I$52,9,FALSE))</f>
        <v>35</v>
      </c>
      <c r="I44" s="22">
        <f>IF(ISNA(VLOOKUP($C44,'Caledon TT Day 2'!$A$17:$I$50,9,FALSE))=TRUE,"0",VLOOKUP($C44,'Caledon TT Day 2'!$A$17:$I$50,9,FALSE))</f>
        <v>34</v>
      </c>
      <c r="J44" s="29"/>
      <c r="K44" s="29"/>
      <c r="L44" s="29"/>
      <c r="M44" s="29"/>
    </row>
    <row r="45" spans="1:13" ht="11.25">
      <c r="A45" s="82" t="s">
        <v>100</v>
      </c>
      <c r="B45" s="82" t="s">
        <v>104</v>
      </c>
      <c r="C45" s="87" t="s">
        <v>97</v>
      </c>
      <c r="D45" s="86" t="str">
        <f>IF(ISNA(VLOOKUP($C45,'RPA Caclulations'!$C$6:$K$39,3,FALSE))=TRUE,"0",VLOOKUP($C45,'RPA Caclulations'!$C$6:$K$39,3,FALSE))</f>
        <v>0</v>
      </c>
      <c r="E45" s="22" t="str">
        <f>IF(ISNA(VLOOKUP($C45,'Canadian Selections'!$A$17:$I$37,9,FALSE))=TRUE,"0",VLOOKUP($C45,'Canadian Selections'!$A$17:$I$37,9,FALSE))</f>
        <v>0</v>
      </c>
      <c r="F45" s="22" t="str">
        <f>IF(ISNA(VLOOKUP($C45,'Canadian Selections'!$A$17:$I$37,9,FALSE))=TRUE,"0",VLOOKUP($C45,'Canadian Selections'!$A$17:$I$37,9,FALSE))</f>
        <v>0</v>
      </c>
      <c r="G45" s="22" t="str">
        <f>IF(ISNA(VLOOKUP($C45,'Canadian Selections'!$A$17:$I$37,9,FALSE))=TRUE,"0",VLOOKUP($C45,'Canadian Selections'!$A$17:$I$37,9,FALSE))</f>
        <v>0</v>
      </c>
      <c r="H45" s="22">
        <f>IF(ISNA(VLOOKUP($C45,'Caledon TT Day 1'!$A$17:$I$52,9,FALSE))=TRUE,"0",VLOOKUP($C45,'Caledon TT Day 1'!$A$17:$I$52,9,FALSE))</f>
        <v>36</v>
      </c>
      <c r="I45" s="22" t="str">
        <f>IF(ISNA(VLOOKUP($C45,'Caledon TT Day 2'!$A$17:$I$50,9,FALSE))=TRUE,"0",VLOOKUP($C45,'Caledon TT Day 2'!$A$17:$I$50,9,FALSE))</f>
        <v>0</v>
      </c>
      <c r="J45" s="29"/>
      <c r="K45" s="29"/>
      <c r="L45" s="29"/>
      <c r="M45" s="29"/>
    </row>
    <row r="46" spans="1:13">
      <c r="A46" s="28"/>
      <c r="B46" s="28"/>
      <c r="C46" s="28"/>
      <c r="D46" s="28"/>
      <c r="E46" s="29"/>
      <c r="F46" s="29"/>
      <c r="G46" s="29"/>
      <c r="H46" s="29"/>
      <c r="I46" s="29"/>
      <c r="J46" s="29"/>
      <c r="K46" s="29"/>
      <c r="L46" s="29"/>
      <c r="M46" s="29"/>
    </row>
    <row r="47" spans="1:13">
      <c r="A47" s="28"/>
      <c r="B47" s="28"/>
      <c r="C47" s="28"/>
      <c r="D47" s="28"/>
      <c r="E47" s="29"/>
      <c r="F47" s="29"/>
      <c r="G47" s="29"/>
      <c r="H47" s="29"/>
      <c r="I47" s="29"/>
      <c r="J47" s="29"/>
      <c r="K47" s="29"/>
      <c r="L47" s="29"/>
      <c r="M47" s="29"/>
    </row>
    <row r="48" spans="1:13">
      <c r="A48" s="28"/>
      <c r="B48" s="28"/>
      <c r="C48" s="28"/>
      <c r="D48" s="28"/>
      <c r="E48" s="29"/>
      <c r="F48" s="29"/>
      <c r="G48" s="29"/>
      <c r="H48" s="29"/>
      <c r="I48" s="29"/>
      <c r="J48" s="29"/>
      <c r="K48" s="29"/>
      <c r="L48" s="29"/>
      <c r="M48" s="29"/>
    </row>
    <row r="49" spans="1:13">
      <c r="A49" s="28"/>
      <c r="B49" s="28"/>
      <c r="C49" s="28"/>
      <c r="D49" s="28"/>
      <c r="E49" s="29"/>
      <c r="F49" s="29"/>
      <c r="G49" s="29"/>
      <c r="H49" s="29"/>
      <c r="I49" s="29"/>
      <c r="J49" s="29"/>
      <c r="K49" s="29"/>
      <c r="L49" s="29"/>
      <c r="M49" s="29"/>
    </row>
    <row r="50" spans="1:13">
      <c r="A50" s="28"/>
      <c r="B50" s="28"/>
      <c r="C50" s="28"/>
      <c r="D50" s="28"/>
      <c r="E50" s="29"/>
      <c r="F50" s="29"/>
      <c r="G50" s="29"/>
      <c r="H50" s="29"/>
      <c r="I50" s="29"/>
      <c r="J50" s="29"/>
      <c r="K50" s="29"/>
      <c r="L50" s="29"/>
      <c r="M50" s="29"/>
    </row>
    <row r="51" spans="1:13">
      <c r="A51" s="28"/>
      <c r="B51" s="28"/>
      <c r="C51" s="28"/>
      <c r="D51" s="28"/>
      <c r="E51" s="29"/>
      <c r="F51" s="29"/>
      <c r="G51" s="29"/>
      <c r="H51" s="29"/>
      <c r="I51" s="29"/>
      <c r="J51" s="29"/>
      <c r="K51" s="29"/>
      <c r="L51" s="29"/>
      <c r="M51" s="29"/>
    </row>
    <row r="52" spans="1:13">
      <c r="A52" s="28"/>
      <c r="B52" s="28"/>
      <c r="C52" s="28"/>
      <c r="D52" s="28"/>
      <c r="E52" s="29"/>
      <c r="F52" s="29"/>
      <c r="G52" s="29"/>
      <c r="H52" s="29"/>
      <c r="I52" s="29"/>
      <c r="J52" s="29"/>
      <c r="K52" s="29"/>
      <c r="L52" s="29"/>
      <c r="M52" s="29"/>
    </row>
    <row r="53" spans="1:13">
      <c r="A53" s="28"/>
      <c r="B53" s="28"/>
      <c r="C53" s="28"/>
      <c r="D53" s="28"/>
      <c r="E53" s="29"/>
      <c r="F53" s="29"/>
      <c r="G53" s="29"/>
      <c r="H53" s="29"/>
      <c r="I53" s="29"/>
      <c r="J53" s="29"/>
      <c r="K53" s="29"/>
      <c r="L53" s="29"/>
      <c r="M53" s="29"/>
    </row>
    <row r="54" spans="1:13">
      <c r="A54" s="28"/>
      <c r="B54" s="28"/>
      <c r="C54" s="28"/>
      <c r="D54" s="28"/>
      <c r="E54" s="29"/>
      <c r="F54" s="29"/>
      <c r="G54" s="29"/>
      <c r="H54" s="29"/>
      <c r="I54" s="29"/>
      <c r="J54" s="29"/>
      <c r="K54" s="29"/>
      <c r="L54" s="29"/>
      <c r="M54" s="29"/>
    </row>
    <row r="55" spans="1:13">
      <c r="A55" s="28"/>
      <c r="B55" s="28"/>
      <c r="C55" s="28"/>
      <c r="D55" s="28"/>
      <c r="E55" s="29"/>
      <c r="F55" s="29"/>
      <c r="G55" s="29"/>
      <c r="H55" s="29"/>
      <c r="I55" s="29"/>
      <c r="J55" s="29"/>
      <c r="K55" s="29"/>
      <c r="L55" s="29"/>
      <c r="M55" s="29"/>
    </row>
    <row r="56" spans="1:13">
      <c r="A56" s="28"/>
      <c r="B56" s="28"/>
      <c r="C56" s="28"/>
      <c r="D56" s="28"/>
      <c r="E56" s="29"/>
      <c r="F56" s="29"/>
      <c r="G56" s="29"/>
      <c r="H56" s="29"/>
      <c r="I56" s="29"/>
      <c r="J56" s="29"/>
      <c r="K56" s="29"/>
      <c r="L56" s="29"/>
      <c r="M56" s="29"/>
    </row>
    <row r="57" spans="1:13">
      <c r="A57" s="28"/>
      <c r="B57" s="28"/>
      <c r="C57" s="28"/>
      <c r="D57" s="28"/>
      <c r="E57" s="29"/>
      <c r="F57" s="29"/>
      <c r="G57" s="29"/>
      <c r="H57" s="29"/>
      <c r="I57" s="29"/>
      <c r="J57" s="29"/>
      <c r="K57" s="29"/>
      <c r="L57" s="29"/>
      <c r="M57" s="29"/>
    </row>
    <row r="58" spans="1:13">
      <c r="A58" s="28"/>
      <c r="B58" s="28"/>
      <c r="C58" s="28"/>
      <c r="D58" s="28"/>
      <c r="E58" s="29"/>
      <c r="F58" s="29"/>
      <c r="G58" s="29"/>
      <c r="H58" s="29"/>
      <c r="I58" s="29"/>
      <c r="J58" s="29"/>
      <c r="K58" s="29"/>
      <c r="L58" s="29"/>
      <c r="M58" s="29"/>
    </row>
    <row r="59" spans="1:13">
      <c r="A59" s="28"/>
      <c r="B59" s="28"/>
      <c r="C59" s="28"/>
      <c r="D59" s="28"/>
      <c r="E59" s="29"/>
      <c r="F59" s="29"/>
      <c r="G59" s="29"/>
      <c r="H59" s="29"/>
      <c r="I59" s="29"/>
      <c r="J59" s="29"/>
      <c r="K59" s="29"/>
      <c r="L59" s="29"/>
      <c r="M59" s="29"/>
    </row>
    <row r="60" spans="1:13">
      <c r="A60" s="28"/>
      <c r="B60" s="28"/>
      <c r="C60" s="28"/>
      <c r="D60" s="28"/>
      <c r="E60" s="29"/>
      <c r="F60" s="29"/>
      <c r="G60" s="29"/>
      <c r="H60" s="29"/>
      <c r="I60" s="29"/>
      <c r="J60" s="29"/>
      <c r="K60" s="29"/>
      <c r="L60" s="29"/>
      <c r="M60" s="29"/>
    </row>
    <row r="61" spans="1:13">
      <c r="A61" s="28"/>
      <c r="B61" s="28"/>
      <c r="C61" s="28"/>
      <c r="D61" s="28"/>
      <c r="E61" s="29"/>
      <c r="F61" s="29"/>
      <c r="G61" s="29"/>
      <c r="H61" s="29"/>
      <c r="I61" s="29"/>
      <c r="J61" s="29"/>
      <c r="K61" s="29"/>
      <c r="L61" s="29"/>
      <c r="M61" s="29"/>
    </row>
    <row r="62" spans="1:13">
      <c r="A62" s="28"/>
      <c r="B62" s="28"/>
      <c r="C62" s="28"/>
      <c r="D62" s="28"/>
      <c r="E62" s="29"/>
      <c r="F62" s="29"/>
      <c r="G62" s="29"/>
      <c r="H62" s="29"/>
      <c r="I62" s="29"/>
      <c r="J62" s="29"/>
      <c r="K62" s="29"/>
      <c r="L62" s="29"/>
      <c r="M62" s="29"/>
    </row>
    <row r="63" spans="1:13">
      <c r="A63" s="28"/>
      <c r="B63" s="28"/>
      <c r="C63" s="28"/>
      <c r="D63" s="28"/>
      <c r="E63" s="29"/>
      <c r="F63" s="29"/>
      <c r="G63" s="29"/>
      <c r="H63" s="29"/>
      <c r="I63" s="29"/>
      <c r="J63" s="29"/>
      <c r="K63" s="29"/>
      <c r="L63" s="29"/>
      <c r="M63" s="29"/>
    </row>
    <row r="64" spans="1:13">
      <c r="A64" s="28"/>
      <c r="B64" s="28"/>
      <c r="C64" s="28"/>
      <c r="D64" s="28"/>
      <c r="E64" s="29"/>
      <c r="F64" s="29"/>
      <c r="G64" s="29"/>
      <c r="H64" s="29"/>
      <c r="I64" s="29"/>
      <c r="J64" s="29"/>
      <c r="K64" s="29"/>
      <c r="L64" s="29"/>
      <c r="M64" s="29"/>
    </row>
    <row r="65" spans="1:13">
      <c r="A65" s="28"/>
      <c r="B65" s="28"/>
      <c r="C65" s="28"/>
      <c r="D65" s="28"/>
      <c r="E65" s="29"/>
      <c r="F65" s="29"/>
      <c r="G65" s="29"/>
      <c r="H65" s="29"/>
      <c r="I65" s="29"/>
      <c r="J65" s="29"/>
      <c r="K65" s="29"/>
      <c r="L65" s="29"/>
      <c r="M65" s="29"/>
    </row>
    <row r="66" spans="1:13">
      <c r="A66" s="28"/>
      <c r="B66" s="28"/>
      <c r="C66" s="28"/>
      <c r="D66" s="28"/>
      <c r="E66" s="29"/>
      <c r="F66" s="29"/>
      <c r="G66" s="29"/>
      <c r="H66" s="29"/>
      <c r="I66" s="29"/>
      <c r="J66" s="29"/>
      <c r="K66" s="29"/>
      <c r="L66" s="29"/>
      <c r="M66" s="29"/>
    </row>
    <row r="67" spans="1:13">
      <c r="A67" s="28"/>
      <c r="B67" s="28"/>
      <c r="C67" s="28"/>
      <c r="D67" s="28"/>
      <c r="E67" s="29"/>
      <c r="F67" s="29"/>
      <c r="G67" s="29"/>
      <c r="H67" s="29"/>
      <c r="I67" s="29"/>
      <c r="J67" s="29"/>
      <c r="K67" s="29"/>
      <c r="L67" s="29"/>
      <c r="M67" s="29"/>
    </row>
    <row r="68" spans="1:13">
      <c r="A68" s="28"/>
      <c r="B68" s="28"/>
      <c r="C68" s="28"/>
      <c r="D68" s="28"/>
      <c r="E68" s="29"/>
      <c r="F68" s="29"/>
      <c r="G68" s="29"/>
      <c r="H68" s="29"/>
      <c r="I68" s="29"/>
      <c r="J68" s="29"/>
      <c r="K68" s="29"/>
      <c r="L68" s="29"/>
      <c r="M68" s="29"/>
    </row>
    <row r="69" spans="1:13">
      <c r="A69" s="28"/>
      <c r="B69" s="28"/>
      <c r="C69" s="28"/>
      <c r="D69" s="28"/>
      <c r="E69" s="29"/>
      <c r="F69" s="29"/>
      <c r="G69" s="29"/>
      <c r="H69" s="29"/>
      <c r="I69" s="29"/>
      <c r="J69" s="29"/>
      <c r="K69" s="29"/>
      <c r="L69" s="29"/>
      <c r="M69" s="29"/>
    </row>
    <row r="70" spans="1:13">
      <c r="A70" s="28"/>
      <c r="B70" s="28"/>
      <c r="C70" s="28"/>
      <c r="D70" s="28"/>
      <c r="E70" s="29"/>
      <c r="F70" s="29"/>
      <c r="G70" s="29"/>
      <c r="H70" s="29"/>
      <c r="I70" s="29"/>
      <c r="J70" s="29"/>
      <c r="K70" s="29"/>
      <c r="L70" s="29"/>
      <c r="M70" s="29"/>
    </row>
    <row r="71" spans="1:13">
      <c r="A71" s="28"/>
      <c r="B71" s="28"/>
      <c r="C71" s="28"/>
      <c r="D71" s="28"/>
      <c r="E71" s="29"/>
      <c r="F71" s="29"/>
      <c r="G71" s="29"/>
      <c r="H71" s="29"/>
      <c r="I71" s="29"/>
      <c r="J71" s="29"/>
      <c r="K71" s="29"/>
      <c r="L71" s="29"/>
      <c r="M71" s="29"/>
    </row>
    <row r="72" spans="1:13">
      <c r="A72" s="28"/>
      <c r="B72" s="28"/>
      <c r="C72" s="28"/>
      <c r="D72" s="28"/>
      <c r="E72" s="29"/>
      <c r="F72" s="29"/>
      <c r="G72" s="29"/>
      <c r="H72" s="29"/>
      <c r="I72" s="29"/>
      <c r="J72" s="29"/>
      <c r="K72" s="29"/>
      <c r="L72" s="29"/>
      <c r="M72" s="29"/>
    </row>
    <row r="73" spans="1:13">
      <c r="A73" s="28"/>
      <c r="B73" s="28"/>
      <c r="C73" s="28"/>
      <c r="D73" s="28"/>
      <c r="E73" s="29"/>
      <c r="F73" s="29"/>
      <c r="G73" s="29"/>
      <c r="H73" s="29"/>
      <c r="I73" s="29"/>
      <c r="J73" s="29"/>
      <c r="K73" s="29"/>
      <c r="L73" s="29"/>
      <c r="M73" s="29"/>
    </row>
    <row r="74" spans="1:13">
      <c r="A74" s="28"/>
      <c r="B74" s="28"/>
      <c r="C74" s="28"/>
      <c r="D74" s="28"/>
      <c r="E74" s="29"/>
      <c r="F74" s="29"/>
      <c r="G74" s="29"/>
      <c r="H74" s="29"/>
      <c r="I74" s="29"/>
      <c r="J74" s="29"/>
      <c r="K74" s="29"/>
      <c r="L74" s="29"/>
      <c r="M74" s="29"/>
    </row>
    <row r="75" spans="1:13">
      <c r="A75" s="28"/>
      <c r="B75" s="28"/>
      <c r="C75" s="28"/>
      <c r="D75" s="28"/>
      <c r="E75" s="29"/>
      <c r="F75" s="29"/>
      <c r="G75" s="29"/>
      <c r="H75" s="29"/>
      <c r="I75" s="29"/>
      <c r="J75" s="29"/>
      <c r="K75" s="29"/>
      <c r="L75" s="29"/>
      <c r="M75" s="29"/>
    </row>
    <row r="76" spans="1:13">
      <c r="A76" s="28"/>
      <c r="B76" s="28"/>
      <c r="C76" s="28"/>
      <c r="D76" s="28"/>
      <c r="E76" s="29"/>
      <c r="F76" s="29"/>
      <c r="G76" s="29"/>
      <c r="H76" s="29"/>
      <c r="I76" s="29"/>
      <c r="J76" s="29"/>
      <c r="K76" s="29"/>
      <c r="L76" s="29"/>
      <c r="M76" s="29"/>
    </row>
    <row r="77" spans="1:13">
      <c r="A77" s="28"/>
      <c r="B77" s="28"/>
      <c r="C77" s="28"/>
      <c r="D77" s="28"/>
      <c r="E77" s="29"/>
      <c r="F77" s="29"/>
      <c r="G77" s="29"/>
      <c r="H77" s="29"/>
      <c r="I77" s="29"/>
      <c r="J77" s="29"/>
      <c r="K77" s="29"/>
      <c r="L77" s="29"/>
      <c r="M77" s="29"/>
    </row>
    <row r="78" spans="1:13">
      <c r="A78" s="28"/>
      <c r="B78" s="28"/>
      <c r="C78" s="28"/>
      <c r="D78" s="28"/>
      <c r="E78" s="29"/>
      <c r="F78" s="29"/>
      <c r="G78" s="29"/>
      <c r="H78" s="29"/>
      <c r="I78" s="29"/>
      <c r="J78" s="29"/>
      <c r="K78" s="29"/>
      <c r="L78" s="29"/>
      <c r="M78" s="29"/>
    </row>
    <row r="79" spans="1:13">
      <c r="A79" s="28"/>
      <c r="B79" s="28"/>
      <c r="C79" s="28"/>
      <c r="D79" s="28"/>
      <c r="E79" s="29"/>
      <c r="F79" s="29"/>
      <c r="G79" s="29"/>
      <c r="H79" s="29"/>
      <c r="I79" s="29"/>
      <c r="J79" s="29"/>
      <c r="K79" s="29"/>
      <c r="L79" s="29"/>
      <c r="M79" s="29"/>
    </row>
    <row r="80" spans="1:13">
      <c r="A80" s="28"/>
      <c r="B80" s="28"/>
      <c r="C80" s="28"/>
      <c r="D80" s="28"/>
      <c r="E80" s="29"/>
      <c r="F80" s="29"/>
      <c r="G80" s="29"/>
      <c r="H80" s="29"/>
      <c r="I80" s="29"/>
      <c r="J80" s="29"/>
      <c r="K80" s="29"/>
      <c r="L80" s="29"/>
      <c r="M80" s="29"/>
    </row>
    <row r="81" spans="1:13">
      <c r="A81" s="28"/>
      <c r="B81" s="28"/>
      <c r="C81" s="28"/>
      <c r="D81" s="28"/>
      <c r="E81" s="29"/>
      <c r="F81" s="29"/>
      <c r="G81" s="29"/>
      <c r="H81" s="29"/>
      <c r="I81" s="29"/>
      <c r="J81" s="29"/>
      <c r="K81" s="29"/>
      <c r="L81" s="29"/>
      <c r="M81" s="29"/>
    </row>
    <row r="82" spans="1:13">
      <c r="A82" s="28"/>
      <c r="B82" s="28"/>
      <c r="C82" s="28"/>
      <c r="D82" s="28"/>
      <c r="E82" s="29"/>
      <c r="F82" s="29"/>
      <c r="G82" s="29"/>
      <c r="H82" s="29"/>
      <c r="I82" s="29"/>
      <c r="J82" s="29"/>
      <c r="K82" s="29"/>
      <c r="L82" s="29"/>
      <c r="M82" s="29"/>
    </row>
    <row r="83" spans="1:13">
      <c r="A83" s="28"/>
      <c r="B83" s="28"/>
      <c r="C83" s="28"/>
      <c r="D83" s="28"/>
      <c r="E83" s="29"/>
      <c r="F83" s="29"/>
      <c r="G83" s="29"/>
      <c r="H83" s="29"/>
      <c r="I83" s="29"/>
      <c r="J83" s="29"/>
      <c r="K83" s="29"/>
      <c r="L83" s="29"/>
      <c r="M83" s="29"/>
    </row>
    <row r="84" spans="1:13">
      <c r="A84" s="28"/>
      <c r="B84" s="28"/>
      <c r="C84" s="28"/>
      <c r="D84" s="28"/>
      <c r="E84" s="29"/>
      <c r="F84" s="29"/>
      <c r="G84" s="29"/>
      <c r="H84" s="29"/>
      <c r="I84" s="29"/>
      <c r="J84" s="29"/>
      <c r="K84" s="29"/>
      <c r="L84" s="29"/>
      <c r="M84" s="29"/>
    </row>
    <row r="85" spans="1:13">
      <c r="A85" s="28"/>
      <c r="B85" s="28"/>
      <c r="C85" s="28"/>
      <c r="D85" s="28"/>
      <c r="E85" s="29"/>
      <c r="F85" s="29"/>
      <c r="G85" s="29"/>
      <c r="H85" s="29"/>
      <c r="I85" s="29"/>
      <c r="J85" s="29"/>
      <c r="K85" s="29"/>
      <c r="L85" s="29"/>
      <c r="M85" s="29"/>
    </row>
    <row r="86" spans="1:13">
      <c r="A86" s="28"/>
      <c r="B86" s="28"/>
      <c r="C86" s="28"/>
      <c r="D86" s="28"/>
      <c r="E86" s="29"/>
      <c r="F86" s="29"/>
      <c r="G86" s="29"/>
      <c r="H86" s="29"/>
      <c r="I86" s="29"/>
      <c r="J86" s="29"/>
      <c r="K86" s="29"/>
      <c r="L86" s="29"/>
      <c r="M86" s="29"/>
    </row>
    <row r="87" spans="1:13">
      <c r="A87" s="28"/>
      <c r="B87" s="28"/>
      <c r="C87" s="28"/>
      <c r="D87" s="28"/>
      <c r="E87" s="29"/>
      <c r="F87" s="29"/>
      <c r="G87" s="29"/>
      <c r="H87" s="29"/>
      <c r="I87" s="29"/>
      <c r="J87" s="29"/>
      <c r="K87" s="29"/>
      <c r="L87" s="29"/>
      <c r="M87" s="29"/>
    </row>
    <row r="88" spans="1:13">
      <c r="A88" s="28"/>
      <c r="B88" s="28"/>
      <c r="C88" s="28"/>
      <c r="D88" s="28"/>
      <c r="E88" s="29"/>
      <c r="F88" s="29"/>
      <c r="G88" s="29"/>
      <c r="H88" s="29"/>
      <c r="I88" s="29"/>
      <c r="J88" s="29"/>
      <c r="K88" s="29"/>
      <c r="L88" s="29"/>
      <c r="M88" s="29"/>
    </row>
    <row r="89" spans="1:13">
      <c r="A89" s="28"/>
      <c r="B89" s="28"/>
      <c r="C89" s="28"/>
      <c r="D89" s="28"/>
      <c r="E89" s="29"/>
      <c r="F89" s="29"/>
      <c r="G89" s="29"/>
      <c r="H89" s="29"/>
      <c r="I89" s="29"/>
      <c r="J89" s="29"/>
      <c r="K89" s="29"/>
      <c r="L89" s="29"/>
      <c r="M89" s="29"/>
    </row>
    <row r="90" spans="1:13">
      <c r="A90" s="28"/>
      <c r="B90" s="28"/>
      <c r="C90" s="28"/>
      <c r="D90" s="28"/>
      <c r="E90" s="29"/>
      <c r="F90" s="29"/>
      <c r="G90" s="29"/>
      <c r="H90" s="29"/>
      <c r="I90" s="29"/>
      <c r="J90" s="29"/>
      <c r="K90" s="29"/>
      <c r="L90" s="29"/>
      <c r="M90" s="29"/>
    </row>
    <row r="91" spans="1:13">
      <c r="A91" s="28"/>
      <c r="B91" s="28"/>
      <c r="C91" s="28"/>
      <c r="D91" s="28"/>
      <c r="E91" s="29"/>
      <c r="F91" s="29"/>
      <c r="G91" s="29"/>
      <c r="H91" s="29"/>
      <c r="I91" s="29"/>
      <c r="J91" s="29"/>
      <c r="K91" s="29"/>
      <c r="L91" s="29"/>
      <c r="M91" s="29"/>
    </row>
    <row r="92" spans="1:13">
      <c r="A92" s="28"/>
      <c r="B92" s="28"/>
      <c r="C92" s="28"/>
      <c r="D92" s="28"/>
      <c r="E92" s="29"/>
      <c r="F92" s="29"/>
      <c r="G92" s="29"/>
      <c r="H92" s="29"/>
      <c r="I92" s="29"/>
      <c r="J92" s="29"/>
      <c r="K92" s="29"/>
      <c r="L92" s="29"/>
      <c r="M92" s="29"/>
    </row>
    <row r="93" spans="1:13">
      <c r="A93" s="28"/>
      <c r="B93" s="28"/>
      <c r="C93" s="28"/>
      <c r="D93" s="28"/>
      <c r="E93" s="29"/>
      <c r="F93" s="29"/>
      <c r="G93" s="29"/>
      <c r="H93" s="29"/>
      <c r="I93" s="29"/>
      <c r="J93" s="29"/>
      <c r="K93" s="29"/>
      <c r="L93" s="29"/>
      <c r="M93" s="29"/>
    </row>
    <row r="94" spans="1:13">
      <c r="A94" s="28"/>
      <c r="B94" s="28"/>
      <c r="C94" s="28"/>
      <c r="D94" s="28"/>
      <c r="E94" s="29"/>
      <c r="F94" s="29"/>
      <c r="G94" s="29"/>
      <c r="H94" s="29"/>
      <c r="I94" s="29"/>
      <c r="J94" s="29"/>
      <c r="K94" s="29"/>
      <c r="L94" s="29"/>
      <c r="M94" s="29"/>
    </row>
    <row r="95" spans="1:13">
      <c r="A95" s="28"/>
      <c r="B95" s="28"/>
      <c r="C95" s="28"/>
      <c r="D95" s="28"/>
      <c r="E95" s="29"/>
      <c r="F95" s="29"/>
      <c r="G95" s="29"/>
      <c r="H95" s="29"/>
      <c r="I95" s="29"/>
      <c r="J95" s="29"/>
      <c r="K95" s="29"/>
      <c r="L95" s="29"/>
      <c r="M95" s="29"/>
    </row>
    <row r="96" spans="1:13">
      <c r="A96" s="28"/>
      <c r="B96" s="28"/>
      <c r="C96" s="28"/>
      <c r="D96" s="28"/>
      <c r="E96" s="29"/>
      <c r="F96" s="29"/>
      <c r="G96" s="29"/>
      <c r="H96" s="29"/>
      <c r="I96" s="29"/>
      <c r="J96" s="29"/>
      <c r="K96" s="29"/>
      <c r="L96" s="29"/>
      <c r="M96" s="29"/>
    </row>
    <row r="97" spans="1:13">
      <c r="A97" s="28"/>
      <c r="B97" s="28"/>
      <c r="C97" s="28"/>
      <c r="D97" s="28"/>
      <c r="E97" s="29"/>
      <c r="F97" s="29"/>
      <c r="G97" s="29"/>
      <c r="H97" s="29"/>
      <c r="I97" s="29"/>
      <c r="J97" s="29"/>
      <c r="K97" s="29"/>
      <c r="L97" s="29"/>
      <c r="M97" s="29"/>
    </row>
    <row r="98" spans="1:13">
      <c r="A98" s="28"/>
      <c r="B98" s="28"/>
      <c r="C98" s="28"/>
      <c r="D98" s="28"/>
      <c r="E98" s="29"/>
      <c r="F98" s="29"/>
      <c r="G98" s="29"/>
      <c r="H98" s="29"/>
      <c r="I98" s="29"/>
      <c r="J98" s="29"/>
      <c r="K98" s="29"/>
      <c r="L98" s="29"/>
      <c r="M98" s="29"/>
    </row>
    <row r="99" spans="1:13">
      <c r="A99" s="28"/>
      <c r="B99" s="28"/>
      <c r="C99" s="28"/>
      <c r="D99" s="28"/>
      <c r="E99" s="29"/>
      <c r="F99" s="29"/>
      <c r="G99" s="29"/>
      <c r="H99" s="29"/>
      <c r="I99" s="29"/>
      <c r="J99" s="29"/>
      <c r="K99" s="29"/>
      <c r="L99" s="29"/>
      <c r="M99" s="29"/>
    </row>
    <row r="100" spans="1:13">
      <c r="A100" s="28"/>
      <c r="B100" s="28"/>
      <c r="C100" s="28"/>
      <c r="D100" s="28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1:13">
      <c r="A101" s="28"/>
      <c r="B101" s="28"/>
      <c r="C101" s="28"/>
      <c r="D101" s="28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1:13">
      <c r="A102" s="28"/>
      <c r="B102" s="28"/>
      <c r="C102" s="28"/>
      <c r="D102" s="28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1:13">
      <c r="A103" s="28"/>
      <c r="B103" s="28"/>
      <c r="C103" s="28"/>
      <c r="D103" s="28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1:13">
      <c r="A104" s="28"/>
      <c r="B104" s="28"/>
      <c r="C104" s="28"/>
      <c r="D104" s="28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1:13">
      <c r="A105" s="28"/>
      <c r="B105" s="28"/>
      <c r="C105" s="28"/>
      <c r="D105" s="28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1:13">
      <c r="A106" s="28"/>
      <c r="B106" s="28"/>
      <c r="C106" s="28"/>
      <c r="D106" s="28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1:13">
      <c r="A107" s="28"/>
      <c r="B107" s="28"/>
      <c r="C107" s="28"/>
      <c r="D107" s="28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1:13">
      <c r="A108" s="28"/>
      <c r="B108" s="28"/>
      <c r="C108" s="28"/>
      <c r="D108" s="28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1:13">
      <c r="A109" s="28"/>
      <c r="B109" s="28"/>
      <c r="C109" s="28"/>
      <c r="D109" s="28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1:13">
      <c r="A110" s="28"/>
      <c r="B110" s="28"/>
      <c r="C110" s="28"/>
      <c r="D110" s="28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1:13">
      <c r="A111" s="28"/>
      <c r="B111" s="28"/>
      <c r="C111" s="28"/>
      <c r="D111" s="28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1:13">
      <c r="A112" s="28"/>
      <c r="B112" s="28"/>
      <c r="C112" s="28"/>
      <c r="D112" s="28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1:13">
      <c r="A113" s="28"/>
      <c r="B113" s="28"/>
      <c r="C113" s="28"/>
      <c r="D113" s="28"/>
      <c r="E113" s="29"/>
      <c r="F113" s="29"/>
      <c r="G113" s="29"/>
      <c r="H113" s="29"/>
      <c r="I113" s="29"/>
      <c r="J113" s="29"/>
      <c r="K113" s="29"/>
      <c r="L113" s="29"/>
      <c r="M113" s="29"/>
    </row>
  </sheetData>
  <sortState xmlns:xlrd2="http://schemas.microsoft.com/office/spreadsheetml/2017/richdata2" ref="A8:M17">
    <sortCondition ref="D8:D17"/>
  </sortState>
  <conditionalFormatting sqref="C16">
    <cfRule type="duplicateValues" dxfId="144" priority="3"/>
  </conditionalFormatting>
  <conditionalFormatting sqref="C16">
    <cfRule type="duplicateValues" dxfId="143" priority="4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7"/>
  <sheetViews>
    <sheetView showGridLines="0" topLeftCell="A4" zoomScale="125" zoomScaleNormal="125" zoomScalePageLayoutView="125" workbookViewId="0">
      <selection activeCell="F21" sqref="F21"/>
    </sheetView>
  </sheetViews>
  <sheetFormatPr defaultColWidth="10.75" defaultRowHeight="14.25"/>
  <cols>
    <col min="1" max="1" width="17.25" customWidth="1"/>
    <col min="2" max="2" width="8.75" customWidth="1"/>
    <col min="3" max="3" width="8.75" style="85" customWidth="1"/>
    <col min="4" max="8" width="8.75" customWidth="1"/>
    <col min="9" max="9" width="9.125" customWidth="1"/>
  </cols>
  <sheetData>
    <row r="1" spans="1:9" ht="15" customHeight="1">
      <c r="A1" s="109"/>
      <c r="B1" s="84"/>
      <c r="C1" s="84"/>
      <c r="D1" s="84"/>
      <c r="E1" s="84"/>
      <c r="F1" s="84"/>
      <c r="G1" s="84"/>
      <c r="H1" s="84"/>
      <c r="I1" s="45"/>
    </row>
    <row r="2" spans="1:9" ht="15" customHeight="1">
      <c r="A2" s="109"/>
      <c r="B2" s="111" t="s">
        <v>39</v>
      </c>
      <c r="C2" s="111"/>
      <c r="D2" s="111"/>
      <c r="E2" s="111"/>
      <c r="F2" s="111"/>
      <c r="G2" s="84"/>
      <c r="H2" s="84"/>
      <c r="I2" s="45"/>
    </row>
    <row r="3" spans="1:9" ht="15" customHeight="1">
      <c r="A3" s="109"/>
      <c r="B3" s="84"/>
      <c r="C3" s="84"/>
      <c r="D3" s="84"/>
      <c r="E3" s="84"/>
      <c r="F3" s="84"/>
      <c r="G3" s="84"/>
      <c r="H3" s="84"/>
      <c r="I3" s="45"/>
    </row>
    <row r="4" spans="1:9" ht="15" customHeight="1">
      <c r="A4" s="109"/>
      <c r="B4" s="111" t="s">
        <v>34</v>
      </c>
      <c r="C4" s="111"/>
      <c r="D4" s="111"/>
      <c r="E4" s="111"/>
      <c r="F4" s="111"/>
      <c r="G4" s="84"/>
      <c r="H4" s="84"/>
      <c r="I4" s="45"/>
    </row>
    <row r="5" spans="1:9" ht="15" customHeight="1">
      <c r="A5" s="109"/>
      <c r="B5" s="84"/>
      <c r="C5" s="84"/>
      <c r="D5" s="84"/>
      <c r="E5" s="84"/>
      <c r="F5" s="84"/>
      <c r="G5" s="84"/>
      <c r="H5" s="84"/>
      <c r="I5" s="45"/>
    </row>
    <row r="6" spans="1:9" ht="15" customHeight="1">
      <c r="A6" s="109"/>
      <c r="B6" s="110"/>
      <c r="C6" s="110"/>
      <c r="D6" s="84"/>
      <c r="E6" s="84"/>
      <c r="F6" s="84"/>
      <c r="G6" s="84"/>
      <c r="H6" s="84"/>
      <c r="I6" s="45"/>
    </row>
    <row r="7" spans="1:9" ht="15" customHeight="1">
      <c r="A7" s="109"/>
      <c r="B7" s="84"/>
      <c r="C7" s="84"/>
      <c r="D7" s="84"/>
      <c r="E7" s="84"/>
      <c r="F7" s="84"/>
      <c r="G7" s="84"/>
      <c r="H7" s="84"/>
      <c r="I7" s="45"/>
    </row>
    <row r="8" spans="1:9" ht="15" customHeight="1">
      <c r="A8" s="46" t="s">
        <v>11</v>
      </c>
      <c r="B8" s="47" t="s">
        <v>45</v>
      </c>
      <c r="C8" s="47"/>
      <c r="D8" s="47"/>
      <c r="E8" s="47"/>
      <c r="F8" s="83"/>
      <c r="G8" s="83"/>
      <c r="H8" s="83"/>
      <c r="I8" s="45"/>
    </row>
    <row r="9" spans="1:9" ht="15" customHeight="1">
      <c r="A9" s="46" t="s">
        <v>0</v>
      </c>
      <c r="B9" s="47" t="s">
        <v>46</v>
      </c>
      <c r="C9" s="47"/>
      <c r="D9" s="47"/>
      <c r="E9" s="47"/>
      <c r="F9" s="83"/>
      <c r="G9" s="83"/>
      <c r="H9" s="83"/>
      <c r="I9" s="45"/>
    </row>
    <row r="10" spans="1:9" ht="15" customHeight="1">
      <c r="A10" s="46" t="s">
        <v>13</v>
      </c>
      <c r="B10" s="112">
        <v>41987</v>
      </c>
      <c r="C10" s="112"/>
      <c r="D10" s="48"/>
      <c r="E10" s="48"/>
      <c r="F10" s="49"/>
      <c r="G10" s="49"/>
      <c r="H10" s="49"/>
      <c r="I10" s="45"/>
    </row>
    <row r="11" spans="1:9" ht="15" customHeight="1">
      <c r="A11" s="46" t="s">
        <v>33</v>
      </c>
      <c r="B11" s="47" t="s">
        <v>47</v>
      </c>
      <c r="C11" s="48"/>
      <c r="D11" s="84"/>
      <c r="E11" s="84"/>
      <c r="F11" s="84"/>
      <c r="G11" s="84"/>
      <c r="H11" s="84"/>
      <c r="I11" s="45"/>
    </row>
    <row r="12" spans="1:9" ht="15" customHeight="1">
      <c r="A12" s="46" t="s">
        <v>16</v>
      </c>
      <c r="B12" s="83" t="s">
        <v>48</v>
      </c>
      <c r="C12" s="84"/>
      <c r="D12" s="84"/>
      <c r="E12" s="84"/>
      <c r="F12" s="84"/>
      <c r="G12" s="84"/>
      <c r="H12" s="84"/>
      <c r="I12" s="45"/>
    </row>
    <row r="13" spans="1:9" ht="15" customHeight="1">
      <c r="A13" s="83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 ht="15" customHeight="1">
      <c r="A14" s="83" t="s">
        <v>15</v>
      </c>
      <c r="B14" s="55">
        <v>0.95</v>
      </c>
      <c r="C14" s="56"/>
      <c r="D14" s="57">
        <v>0</v>
      </c>
      <c r="E14" s="56"/>
      <c r="F14" s="57">
        <v>1</v>
      </c>
      <c r="G14" s="56"/>
      <c r="H14" s="58" t="s">
        <v>18</v>
      </c>
      <c r="I14" s="59" t="s">
        <v>25</v>
      </c>
    </row>
    <row r="15" spans="1:9" ht="15" customHeight="1">
      <c r="A15" s="83" t="s">
        <v>14</v>
      </c>
      <c r="B15" s="60">
        <v>77.64</v>
      </c>
      <c r="C15" s="61"/>
      <c r="D15" s="62">
        <v>1</v>
      </c>
      <c r="E15" s="61"/>
      <c r="F15" s="62">
        <v>78.14</v>
      </c>
      <c r="G15" s="61"/>
      <c r="H15" s="58" t="s">
        <v>19</v>
      </c>
      <c r="I15" s="59" t="s">
        <v>26</v>
      </c>
    </row>
    <row r="16" spans="1:9" ht="15" customHeight="1">
      <c r="A16" s="83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45</v>
      </c>
    </row>
    <row r="17" spans="1:9" ht="15" customHeight="1">
      <c r="A17" s="87" t="s">
        <v>49</v>
      </c>
      <c r="B17" s="79">
        <v>61.76</v>
      </c>
      <c r="C17" s="81">
        <f>B17/B$15*1000*B$14</f>
        <v>755.69294178258622</v>
      </c>
      <c r="D17" s="80">
        <v>0</v>
      </c>
      <c r="E17" s="81">
        <f>D17/D$15*1000*D$14</f>
        <v>0</v>
      </c>
      <c r="F17" s="80">
        <v>0</v>
      </c>
      <c r="G17" s="81">
        <f>F17/F$15*1000*F$14</f>
        <v>0</v>
      </c>
      <c r="H17" s="68">
        <f>LARGE((C17,E17,G17),1)</f>
        <v>755.69294178258622</v>
      </c>
      <c r="I17" s="67">
        <v>25</v>
      </c>
    </row>
    <row r="18" spans="1:9" ht="15" customHeight="1">
      <c r="A18" s="87" t="s">
        <v>52</v>
      </c>
      <c r="B18" s="79">
        <v>53.06</v>
      </c>
      <c r="C18" s="81">
        <f>B18/B$15*1000*B$14</f>
        <v>649.24008243173614</v>
      </c>
      <c r="D18" s="80">
        <v>0</v>
      </c>
      <c r="E18" s="81">
        <f>D18/D$15*1000*D$14</f>
        <v>0</v>
      </c>
      <c r="F18" s="80">
        <v>0</v>
      </c>
      <c r="G18" s="81">
        <f>F18/F$15*1000*F$14</f>
        <v>0</v>
      </c>
      <c r="H18" s="68">
        <f>LARGE((C18,E18,G18),1)</f>
        <v>649.24008243173614</v>
      </c>
      <c r="I18" s="67">
        <v>35</v>
      </c>
    </row>
    <row r="19" spans="1:9" ht="15" customHeight="1">
      <c r="A19" s="87"/>
      <c r="B19" s="79">
        <v>0</v>
      </c>
      <c r="C19" s="81">
        <f>B19/B$15*1000*B$14</f>
        <v>0</v>
      </c>
      <c r="D19" s="80">
        <v>0</v>
      </c>
      <c r="E19" s="81">
        <f t="shared" ref="C19:G57" si="0">D19/D$15*1000*D$14</f>
        <v>0</v>
      </c>
      <c r="F19" s="80">
        <v>0</v>
      </c>
      <c r="G19" s="81">
        <f t="shared" si="0"/>
        <v>0</v>
      </c>
      <c r="H19" s="68">
        <f>LARGE((C19,E19,G19),1)</f>
        <v>0</v>
      </c>
      <c r="I19" s="67"/>
    </row>
    <row r="20" spans="1:9" ht="15" customHeight="1">
      <c r="A20" s="87"/>
      <c r="B20" s="79">
        <v>0</v>
      </c>
      <c r="C20" s="81">
        <f>B20/B$15*1000*B$14</f>
        <v>0</v>
      </c>
      <c r="D20" s="80">
        <v>0</v>
      </c>
      <c r="E20" s="81">
        <f t="shared" si="0"/>
        <v>0</v>
      </c>
      <c r="F20" s="80">
        <v>0</v>
      </c>
      <c r="G20" s="81">
        <f t="shared" si="0"/>
        <v>0</v>
      </c>
      <c r="H20" s="68">
        <f>LARGE((C20,E20,G20),1)</f>
        <v>0</v>
      </c>
      <c r="I20" s="67"/>
    </row>
    <row r="21" spans="1:9" ht="15" customHeight="1">
      <c r="A21" s="87"/>
      <c r="B21" s="79">
        <v>0</v>
      </c>
      <c r="C21" s="81">
        <f t="shared" si="0"/>
        <v>0</v>
      </c>
      <c r="D21" s="80">
        <v>0</v>
      </c>
      <c r="E21" s="81">
        <f t="shared" si="0"/>
        <v>0</v>
      </c>
      <c r="F21" s="80">
        <v>0</v>
      </c>
      <c r="G21" s="81">
        <f t="shared" si="0"/>
        <v>0</v>
      </c>
      <c r="H21" s="68">
        <f>LARGE((C21,E21,G21),1)</f>
        <v>0</v>
      </c>
      <c r="I21" s="67"/>
    </row>
    <row r="22" spans="1:9" ht="15" customHeight="1">
      <c r="A22" s="70"/>
      <c r="B22" s="79">
        <v>0</v>
      </c>
      <c r="C22" s="81">
        <f>B22/B$15*1000*B$14</f>
        <v>0</v>
      </c>
      <c r="D22" s="80">
        <v>0</v>
      </c>
      <c r="E22" s="81">
        <f>D22/D$15*1000*D$14</f>
        <v>0</v>
      </c>
      <c r="F22" s="80">
        <v>0</v>
      </c>
      <c r="G22" s="81">
        <f>F22/F$15*1000*F$14</f>
        <v>0</v>
      </c>
      <c r="H22" s="68">
        <f>LARGE((C22,E22,G22),1)</f>
        <v>0</v>
      </c>
      <c r="I22" s="67"/>
    </row>
    <row r="23" spans="1:9" ht="15" customHeight="1">
      <c r="A23" s="78"/>
      <c r="B23" s="79">
        <v>0</v>
      </c>
      <c r="C23" s="81">
        <f t="shared" si="0"/>
        <v>0</v>
      </c>
      <c r="D23" s="80">
        <v>0</v>
      </c>
      <c r="E23" s="81">
        <f t="shared" si="0"/>
        <v>0</v>
      </c>
      <c r="F23" s="80">
        <v>0</v>
      </c>
      <c r="G23" s="81">
        <f t="shared" si="0"/>
        <v>0</v>
      </c>
      <c r="H23" s="68">
        <f>LARGE((C23,E23,G23),1)</f>
        <v>0</v>
      </c>
      <c r="I23" s="67"/>
    </row>
    <row r="24" spans="1:9" ht="15" customHeight="1">
      <c r="A24" s="87"/>
      <c r="B24" s="79">
        <v>0</v>
      </c>
      <c r="C24" s="81">
        <f t="shared" si="0"/>
        <v>0</v>
      </c>
      <c r="D24" s="80">
        <v>0</v>
      </c>
      <c r="E24" s="81">
        <f t="shared" si="0"/>
        <v>0</v>
      </c>
      <c r="F24" s="80">
        <v>0</v>
      </c>
      <c r="G24" s="81">
        <f t="shared" si="0"/>
        <v>0</v>
      </c>
      <c r="H24" s="68">
        <f>LARGE((C24,E24,G24),1)</f>
        <v>0</v>
      </c>
      <c r="I24" s="67"/>
    </row>
    <row r="25" spans="1:9" ht="15" customHeight="1">
      <c r="A25" s="87"/>
      <c r="B25" s="79">
        <v>0</v>
      </c>
      <c r="C25" s="81">
        <f t="shared" si="0"/>
        <v>0</v>
      </c>
      <c r="D25" s="80">
        <v>0</v>
      </c>
      <c r="E25" s="81">
        <f t="shared" si="0"/>
        <v>0</v>
      </c>
      <c r="F25" s="80">
        <v>0</v>
      </c>
      <c r="G25" s="81">
        <f t="shared" si="0"/>
        <v>0</v>
      </c>
      <c r="H25" s="68">
        <f>LARGE((C25,E25,G25),1)</f>
        <v>0</v>
      </c>
      <c r="I25" s="67"/>
    </row>
    <row r="26" spans="1:9" ht="15" customHeight="1">
      <c r="A26" s="87"/>
      <c r="B26" s="79">
        <v>0</v>
      </c>
      <c r="C26" s="81">
        <f>B26/B$15*1000*B$14</f>
        <v>0</v>
      </c>
      <c r="D26" s="80">
        <v>0</v>
      </c>
      <c r="E26" s="81">
        <f t="shared" si="0"/>
        <v>0</v>
      </c>
      <c r="F26" s="80">
        <v>0</v>
      </c>
      <c r="G26" s="81">
        <f t="shared" si="0"/>
        <v>0</v>
      </c>
      <c r="H26" s="68">
        <f>LARGE((C26,E26,G26),1)</f>
        <v>0</v>
      </c>
      <c r="I26" s="67"/>
    </row>
    <row r="27" spans="1:9" ht="15" customHeight="1">
      <c r="A27" s="87"/>
      <c r="B27" s="79">
        <v>0</v>
      </c>
      <c r="C27" s="81">
        <f>B27/B$15*1000*B$14</f>
        <v>0</v>
      </c>
      <c r="D27" s="80">
        <v>0</v>
      </c>
      <c r="E27" s="81">
        <f t="shared" si="0"/>
        <v>0</v>
      </c>
      <c r="F27" s="80">
        <v>0</v>
      </c>
      <c r="G27" s="81">
        <f t="shared" si="0"/>
        <v>0</v>
      </c>
      <c r="H27" s="68">
        <f>LARGE((C27,E27,G27),1)</f>
        <v>0</v>
      </c>
      <c r="I27" s="67"/>
    </row>
    <row r="28" spans="1:9" ht="15" customHeight="1">
      <c r="A28" s="87"/>
      <c r="B28" s="79">
        <v>0</v>
      </c>
      <c r="C28" s="81">
        <f t="shared" si="0"/>
        <v>0</v>
      </c>
      <c r="D28" s="80">
        <v>0</v>
      </c>
      <c r="E28" s="81">
        <f t="shared" si="0"/>
        <v>0</v>
      </c>
      <c r="F28" s="80">
        <v>0</v>
      </c>
      <c r="G28" s="81">
        <f t="shared" si="0"/>
        <v>0</v>
      </c>
      <c r="H28" s="68">
        <f>LARGE((C28,E28,G28),1)</f>
        <v>0</v>
      </c>
      <c r="I28" s="67"/>
    </row>
    <row r="29" spans="1:9" ht="15" customHeight="1">
      <c r="A29" s="87"/>
      <c r="B29" s="79">
        <v>0</v>
      </c>
      <c r="C29" s="81">
        <f t="shared" si="0"/>
        <v>0</v>
      </c>
      <c r="D29" s="80">
        <v>0</v>
      </c>
      <c r="E29" s="81">
        <f t="shared" si="0"/>
        <v>0</v>
      </c>
      <c r="F29" s="80">
        <v>0</v>
      </c>
      <c r="G29" s="81">
        <f t="shared" si="0"/>
        <v>0</v>
      </c>
      <c r="H29" s="68">
        <f>LARGE((C29,E29,G29),1)</f>
        <v>0</v>
      </c>
      <c r="I29" s="67"/>
    </row>
    <row r="30" spans="1:9" ht="15" customHeight="1">
      <c r="A30" s="70"/>
      <c r="B30" s="79">
        <v>0</v>
      </c>
      <c r="C30" s="81">
        <f t="shared" si="0"/>
        <v>0</v>
      </c>
      <c r="D30" s="80">
        <v>0</v>
      </c>
      <c r="E30" s="81">
        <f t="shared" si="0"/>
        <v>0</v>
      </c>
      <c r="F30" s="80">
        <v>0</v>
      </c>
      <c r="G30" s="81">
        <f t="shared" si="0"/>
        <v>0</v>
      </c>
      <c r="H30" s="68">
        <f>LARGE((C30,E30,G30),1)</f>
        <v>0</v>
      </c>
      <c r="I30" s="67"/>
    </row>
    <row r="31" spans="1:9" ht="15" customHeight="1">
      <c r="A31" s="78"/>
      <c r="B31" s="79">
        <v>0</v>
      </c>
      <c r="C31" s="81">
        <f t="shared" si="0"/>
        <v>0</v>
      </c>
      <c r="D31" s="80">
        <v>0</v>
      </c>
      <c r="E31" s="81">
        <f t="shared" si="0"/>
        <v>0</v>
      </c>
      <c r="F31" s="80">
        <v>0</v>
      </c>
      <c r="G31" s="81">
        <f t="shared" si="0"/>
        <v>0</v>
      </c>
      <c r="H31" s="68">
        <f>LARGE((C31,E31,G31),1)</f>
        <v>0</v>
      </c>
      <c r="I31" s="67"/>
    </row>
    <row r="32" spans="1:9" ht="15" customHeight="1">
      <c r="A32" s="72"/>
      <c r="B32" s="79">
        <v>0</v>
      </c>
      <c r="C32" s="81">
        <f t="shared" si="0"/>
        <v>0</v>
      </c>
      <c r="D32" s="80">
        <v>0</v>
      </c>
      <c r="E32" s="81">
        <f t="shared" si="0"/>
        <v>0</v>
      </c>
      <c r="F32" s="80">
        <v>0</v>
      </c>
      <c r="G32" s="81">
        <f t="shared" si="0"/>
        <v>0</v>
      </c>
      <c r="H32" s="68">
        <f>LARGE((C32,E32,G32),1)</f>
        <v>0</v>
      </c>
      <c r="I32" s="67"/>
    </row>
    <row r="33" spans="1:9" ht="15" customHeight="1">
      <c r="A33" s="73"/>
      <c r="B33" s="79">
        <v>0</v>
      </c>
      <c r="C33" s="81">
        <f t="shared" si="0"/>
        <v>0</v>
      </c>
      <c r="D33" s="80">
        <v>0</v>
      </c>
      <c r="E33" s="81">
        <f t="shared" si="0"/>
        <v>0</v>
      </c>
      <c r="F33" s="80">
        <v>0</v>
      </c>
      <c r="G33" s="81">
        <f t="shared" si="0"/>
        <v>0</v>
      </c>
      <c r="H33" s="68">
        <f>LARGE((C33,E33,G33),1)</f>
        <v>0</v>
      </c>
      <c r="I33" s="67"/>
    </row>
    <row r="34" spans="1:9" ht="15" customHeight="1">
      <c r="A34" s="71"/>
      <c r="B34" s="79">
        <v>0</v>
      </c>
      <c r="C34" s="81">
        <f t="shared" si="0"/>
        <v>0</v>
      </c>
      <c r="D34" s="80">
        <v>0</v>
      </c>
      <c r="E34" s="81">
        <f t="shared" si="0"/>
        <v>0</v>
      </c>
      <c r="F34" s="80">
        <v>0</v>
      </c>
      <c r="G34" s="81">
        <f t="shared" si="0"/>
        <v>0</v>
      </c>
      <c r="H34" s="68">
        <f>LARGE((C34,E34,G34),1)</f>
        <v>0</v>
      </c>
      <c r="I34" s="67"/>
    </row>
    <row r="35" spans="1:9" ht="15" customHeight="1">
      <c r="A35" s="71"/>
      <c r="B35" s="79">
        <v>0</v>
      </c>
      <c r="C35" s="81">
        <f t="shared" si="0"/>
        <v>0</v>
      </c>
      <c r="D35" s="80">
        <v>0</v>
      </c>
      <c r="E35" s="81">
        <f t="shared" si="0"/>
        <v>0</v>
      </c>
      <c r="F35" s="80">
        <v>0</v>
      </c>
      <c r="G35" s="81">
        <f t="shared" si="0"/>
        <v>0</v>
      </c>
      <c r="H35" s="68">
        <f>LARGE((C35,E35,G35),1)</f>
        <v>0</v>
      </c>
      <c r="I35" s="67"/>
    </row>
    <row r="36" spans="1:9" ht="15" customHeight="1">
      <c r="A36" s="71"/>
      <c r="B36" s="79">
        <v>0</v>
      </c>
      <c r="C36" s="81">
        <f t="shared" si="0"/>
        <v>0</v>
      </c>
      <c r="D36" s="80">
        <v>0</v>
      </c>
      <c r="E36" s="81">
        <f t="shared" si="0"/>
        <v>0</v>
      </c>
      <c r="F36" s="80">
        <v>0</v>
      </c>
      <c r="G36" s="81">
        <f t="shared" si="0"/>
        <v>0</v>
      </c>
      <c r="H36" s="68">
        <f>LARGE((C36,E36,G36),1)</f>
        <v>0</v>
      </c>
      <c r="I36" s="67"/>
    </row>
    <row r="37" spans="1:9" ht="15" customHeight="1">
      <c r="A37" s="71"/>
      <c r="B37" s="79">
        <v>0</v>
      </c>
      <c r="C37" s="81">
        <f t="shared" si="0"/>
        <v>0</v>
      </c>
      <c r="D37" s="80">
        <v>0</v>
      </c>
      <c r="E37" s="81">
        <f t="shared" si="0"/>
        <v>0</v>
      </c>
      <c r="F37" s="80">
        <v>0</v>
      </c>
      <c r="G37" s="81">
        <f t="shared" si="0"/>
        <v>0</v>
      </c>
      <c r="H37" s="68">
        <f>LARGE((C37,E37,G37),1)</f>
        <v>0</v>
      </c>
      <c r="I37" s="67"/>
    </row>
    <row r="38" spans="1:9" ht="15" customHeight="1">
      <c r="A38" s="72"/>
      <c r="B38" s="79">
        <v>0</v>
      </c>
      <c r="C38" s="81">
        <f t="shared" si="0"/>
        <v>0</v>
      </c>
      <c r="D38" s="80">
        <v>0</v>
      </c>
      <c r="E38" s="81">
        <f t="shared" si="0"/>
        <v>0</v>
      </c>
      <c r="F38" s="80">
        <v>0</v>
      </c>
      <c r="G38" s="81">
        <f t="shared" si="0"/>
        <v>0</v>
      </c>
      <c r="H38" s="68">
        <f>LARGE((C38,E38,G38),1)</f>
        <v>0</v>
      </c>
      <c r="I38" s="67"/>
    </row>
    <row r="39" spans="1:9" ht="15" customHeight="1">
      <c r="A39" s="72"/>
      <c r="B39" s="79">
        <v>0</v>
      </c>
      <c r="C39" s="81">
        <f t="shared" si="0"/>
        <v>0</v>
      </c>
      <c r="D39" s="80">
        <v>0</v>
      </c>
      <c r="E39" s="81">
        <f t="shared" si="0"/>
        <v>0</v>
      </c>
      <c r="F39" s="80">
        <v>0</v>
      </c>
      <c r="G39" s="81">
        <f t="shared" si="0"/>
        <v>0</v>
      </c>
      <c r="H39" s="68">
        <f>LARGE((C39,E39,G39),1)</f>
        <v>0</v>
      </c>
      <c r="I39" s="67"/>
    </row>
    <row r="40" spans="1:9" ht="15" customHeight="1">
      <c r="A40" s="71"/>
      <c r="B40" s="79">
        <v>0</v>
      </c>
      <c r="C40" s="81">
        <f t="shared" si="0"/>
        <v>0</v>
      </c>
      <c r="D40" s="80">
        <v>0</v>
      </c>
      <c r="E40" s="81">
        <f t="shared" si="0"/>
        <v>0</v>
      </c>
      <c r="F40" s="80">
        <v>0</v>
      </c>
      <c r="G40" s="81">
        <f t="shared" si="0"/>
        <v>0</v>
      </c>
      <c r="H40" s="68">
        <f>LARGE((C40,E40,G40),1)</f>
        <v>0</v>
      </c>
      <c r="I40" s="67"/>
    </row>
    <row r="41" spans="1:9" ht="15" customHeight="1">
      <c r="A41" s="71"/>
      <c r="B41" s="80">
        <v>0</v>
      </c>
      <c r="C41" s="81">
        <f t="shared" si="0"/>
        <v>0</v>
      </c>
      <c r="D41" s="80">
        <v>0</v>
      </c>
      <c r="E41" s="81">
        <f t="shared" si="0"/>
        <v>0</v>
      </c>
      <c r="F41" s="80">
        <v>0</v>
      </c>
      <c r="G41" s="81">
        <f t="shared" si="0"/>
        <v>0</v>
      </c>
      <c r="H41" s="68">
        <f>LARGE((C41,E41,G41),1)</f>
        <v>0</v>
      </c>
      <c r="I41" s="67"/>
    </row>
    <row r="42" spans="1:9" ht="15" customHeight="1">
      <c r="A42" s="78"/>
      <c r="B42" s="80">
        <v>0</v>
      </c>
      <c r="C42" s="81">
        <f t="shared" si="0"/>
        <v>0</v>
      </c>
      <c r="D42" s="80">
        <v>0</v>
      </c>
      <c r="E42" s="81">
        <f t="shared" si="0"/>
        <v>0</v>
      </c>
      <c r="F42" s="80">
        <v>0</v>
      </c>
      <c r="G42" s="81">
        <f t="shared" si="0"/>
        <v>0</v>
      </c>
      <c r="H42" s="68">
        <f>LARGE((C42,E42,G42),1)</f>
        <v>0</v>
      </c>
      <c r="I42" s="67"/>
    </row>
    <row r="43" spans="1:9" ht="15" customHeight="1">
      <c r="A43" s="71"/>
      <c r="B43" s="80">
        <v>0</v>
      </c>
      <c r="C43" s="81">
        <f t="shared" si="0"/>
        <v>0</v>
      </c>
      <c r="D43" s="80">
        <v>0</v>
      </c>
      <c r="E43" s="81">
        <f t="shared" si="0"/>
        <v>0</v>
      </c>
      <c r="F43" s="80">
        <v>0</v>
      </c>
      <c r="G43" s="81">
        <f t="shared" si="0"/>
        <v>0</v>
      </c>
      <c r="H43" s="68">
        <f>LARGE((C43,E43,G43),1)</f>
        <v>0</v>
      </c>
      <c r="I43" s="67"/>
    </row>
    <row r="44" spans="1:9" ht="15" customHeight="1">
      <c r="A44" s="71"/>
      <c r="B44" s="80">
        <v>0</v>
      </c>
      <c r="C44" s="81">
        <f t="shared" si="0"/>
        <v>0</v>
      </c>
      <c r="D44" s="80">
        <v>0</v>
      </c>
      <c r="E44" s="81">
        <f t="shared" si="0"/>
        <v>0</v>
      </c>
      <c r="F44" s="80">
        <v>0</v>
      </c>
      <c r="G44" s="81">
        <f t="shared" si="0"/>
        <v>0</v>
      </c>
      <c r="H44" s="68">
        <f>LARGE((C44,E44,G44),1)</f>
        <v>0</v>
      </c>
      <c r="I44" s="67"/>
    </row>
    <row r="45" spans="1:9" ht="15" customHeight="1">
      <c r="A45" s="72"/>
      <c r="B45" s="80">
        <v>0</v>
      </c>
      <c r="C45" s="81">
        <f t="shared" si="0"/>
        <v>0</v>
      </c>
      <c r="D45" s="80">
        <v>0</v>
      </c>
      <c r="E45" s="81">
        <f t="shared" si="0"/>
        <v>0</v>
      </c>
      <c r="F45" s="80">
        <v>0</v>
      </c>
      <c r="G45" s="81">
        <f t="shared" si="0"/>
        <v>0</v>
      </c>
      <c r="H45" s="68">
        <f>LARGE((C45,E45,G45),1)</f>
        <v>0</v>
      </c>
      <c r="I45" s="67"/>
    </row>
    <row r="46" spans="1:9" ht="15" customHeight="1">
      <c r="A46" s="72"/>
      <c r="B46" s="80">
        <v>0</v>
      </c>
      <c r="C46" s="81">
        <f t="shared" si="0"/>
        <v>0</v>
      </c>
      <c r="D46" s="80">
        <v>0</v>
      </c>
      <c r="E46" s="81">
        <f t="shared" si="0"/>
        <v>0</v>
      </c>
      <c r="F46" s="80">
        <v>0</v>
      </c>
      <c r="G46" s="81">
        <f t="shared" si="0"/>
        <v>0</v>
      </c>
      <c r="H46" s="68">
        <f>LARGE((C46,E46,G46),1)</f>
        <v>0</v>
      </c>
      <c r="I46" s="67"/>
    </row>
    <row r="47" spans="1:9" ht="15" customHeight="1">
      <c r="A47" s="71"/>
      <c r="B47" s="80">
        <v>0</v>
      </c>
      <c r="C47" s="81">
        <f t="shared" si="0"/>
        <v>0</v>
      </c>
      <c r="D47" s="80">
        <v>0</v>
      </c>
      <c r="E47" s="81">
        <f t="shared" si="0"/>
        <v>0</v>
      </c>
      <c r="F47" s="80">
        <v>0</v>
      </c>
      <c r="G47" s="81">
        <f t="shared" si="0"/>
        <v>0</v>
      </c>
      <c r="H47" s="68">
        <f>LARGE((C47,E47,G47),1)</f>
        <v>0</v>
      </c>
      <c r="I47" s="67"/>
    </row>
    <row r="48" spans="1:9" ht="15" customHeight="1">
      <c r="A48" s="71"/>
      <c r="B48" s="80">
        <v>0</v>
      </c>
      <c r="C48" s="81">
        <f t="shared" si="0"/>
        <v>0</v>
      </c>
      <c r="D48" s="80">
        <v>0</v>
      </c>
      <c r="E48" s="81">
        <f t="shared" si="0"/>
        <v>0</v>
      </c>
      <c r="F48" s="80">
        <v>0</v>
      </c>
      <c r="G48" s="81">
        <f t="shared" si="0"/>
        <v>0</v>
      </c>
      <c r="H48" s="68">
        <f>LARGE((C48,E48,G48),1)</f>
        <v>0</v>
      </c>
      <c r="I48" s="67"/>
    </row>
    <row r="49" spans="1:9" ht="15" customHeight="1">
      <c r="A49" s="71"/>
      <c r="B49" s="80">
        <v>0</v>
      </c>
      <c r="C49" s="81">
        <f t="shared" si="0"/>
        <v>0</v>
      </c>
      <c r="D49" s="80">
        <v>0</v>
      </c>
      <c r="E49" s="81">
        <f t="shared" si="0"/>
        <v>0</v>
      </c>
      <c r="F49" s="80">
        <v>0</v>
      </c>
      <c r="G49" s="81">
        <f t="shared" si="0"/>
        <v>0</v>
      </c>
      <c r="H49" s="68">
        <f>LARGE((C49,E49,G49),1)</f>
        <v>0</v>
      </c>
      <c r="I49" s="67"/>
    </row>
    <row r="50" spans="1:9" ht="15" customHeight="1">
      <c r="A50" s="72"/>
      <c r="B50" s="80">
        <v>0</v>
      </c>
      <c r="C50" s="81">
        <f t="shared" si="0"/>
        <v>0</v>
      </c>
      <c r="D50" s="80">
        <v>0</v>
      </c>
      <c r="E50" s="81">
        <f t="shared" si="0"/>
        <v>0</v>
      </c>
      <c r="F50" s="80">
        <v>0</v>
      </c>
      <c r="G50" s="81">
        <f t="shared" si="0"/>
        <v>0</v>
      </c>
      <c r="H50" s="68">
        <f>LARGE((C50,E50,G50),1)</f>
        <v>0</v>
      </c>
      <c r="I50" s="67"/>
    </row>
    <row r="51" spans="1:9" ht="15" customHeight="1">
      <c r="A51" s="72"/>
      <c r="B51" s="80">
        <v>0</v>
      </c>
      <c r="C51" s="81">
        <f t="shared" si="0"/>
        <v>0</v>
      </c>
      <c r="D51" s="80">
        <v>0</v>
      </c>
      <c r="E51" s="81">
        <f t="shared" si="0"/>
        <v>0</v>
      </c>
      <c r="F51" s="80">
        <v>0</v>
      </c>
      <c r="G51" s="81">
        <f t="shared" si="0"/>
        <v>0</v>
      </c>
      <c r="H51" s="68">
        <f>LARGE((C51,E51,G51),1)</f>
        <v>0</v>
      </c>
      <c r="I51" s="67"/>
    </row>
    <row r="52" spans="1:9" ht="15" customHeight="1">
      <c r="A52" s="77"/>
      <c r="B52" s="80">
        <v>0</v>
      </c>
      <c r="C52" s="81">
        <f t="shared" si="0"/>
        <v>0</v>
      </c>
      <c r="D52" s="80">
        <v>0</v>
      </c>
      <c r="E52" s="81">
        <f t="shared" si="0"/>
        <v>0</v>
      </c>
      <c r="F52" s="80">
        <v>0</v>
      </c>
      <c r="G52" s="81">
        <f t="shared" si="0"/>
        <v>0</v>
      </c>
      <c r="H52" s="68">
        <f>LARGE((C52,E52,G52),1)</f>
        <v>0</v>
      </c>
      <c r="I52" s="67"/>
    </row>
    <row r="53" spans="1:9" ht="15" customHeight="1">
      <c r="A53" s="74"/>
      <c r="B53" s="80">
        <v>0</v>
      </c>
      <c r="C53" s="81">
        <f t="shared" si="0"/>
        <v>0</v>
      </c>
      <c r="D53" s="80">
        <v>0</v>
      </c>
      <c r="E53" s="81">
        <f t="shared" si="0"/>
        <v>0</v>
      </c>
      <c r="F53" s="80">
        <v>0</v>
      </c>
      <c r="G53" s="81">
        <f t="shared" si="0"/>
        <v>0</v>
      </c>
      <c r="H53" s="68">
        <f>LARGE((C53,E53,G53),1)</f>
        <v>0</v>
      </c>
      <c r="I53" s="67"/>
    </row>
    <row r="54" spans="1:9" ht="15" customHeight="1">
      <c r="A54" s="71"/>
      <c r="B54" s="80">
        <v>0</v>
      </c>
      <c r="C54" s="81">
        <f t="shared" si="0"/>
        <v>0</v>
      </c>
      <c r="D54" s="80">
        <v>0</v>
      </c>
      <c r="E54" s="81">
        <f t="shared" si="0"/>
        <v>0</v>
      </c>
      <c r="F54" s="80">
        <v>0</v>
      </c>
      <c r="G54" s="81">
        <f t="shared" si="0"/>
        <v>0</v>
      </c>
      <c r="H54" s="68">
        <f>LARGE((C54,E54,G54),1)</f>
        <v>0</v>
      </c>
      <c r="I54" s="67"/>
    </row>
    <row r="55" spans="1:9" ht="15" customHeight="1">
      <c r="A55" s="72"/>
      <c r="B55" s="80">
        <v>0</v>
      </c>
      <c r="C55" s="81">
        <f t="shared" si="0"/>
        <v>0</v>
      </c>
      <c r="D55" s="80">
        <v>0</v>
      </c>
      <c r="E55" s="81">
        <f t="shared" si="0"/>
        <v>0</v>
      </c>
      <c r="F55" s="80">
        <v>0</v>
      </c>
      <c r="G55" s="81">
        <f t="shared" si="0"/>
        <v>0</v>
      </c>
      <c r="H55" s="68">
        <f>LARGE((C55,E55,G55),1)</f>
        <v>0</v>
      </c>
      <c r="I55" s="67"/>
    </row>
    <row r="56" spans="1:9" ht="15" customHeight="1">
      <c r="A56" s="72"/>
      <c r="B56" s="80">
        <v>0</v>
      </c>
      <c r="C56" s="81">
        <f t="shared" si="0"/>
        <v>0</v>
      </c>
      <c r="D56" s="80">
        <v>0</v>
      </c>
      <c r="E56" s="81">
        <f t="shared" si="0"/>
        <v>0</v>
      </c>
      <c r="F56" s="80">
        <v>0</v>
      </c>
      <c r="G56" s="81">
        <f t="shared" si="0"/>
        <v>0</v>
      </c>
      <c r="H56" s="68">
        <f>LARGE((C56,E56,G56),1)</f>
        <v>0</v>
      </c>
      <c r="I56" s="67"/>
    </row>
    <row r="57" spans="1:9" ht="15" customHeight="1">
      <c r="A57" s="75"/>
      <c r="B57" s="80">
        <v>0</v>
      </c>
      <c r="C57" s="81">
        <f t="shared" si="0"/>
        <v>0</v>
      </c>
      <c r="D57" s="80">
        <v>0</v>
      </c>
      <c r="E57" s="81">
        <f t="shared" si="0"/>
        <v>0</v>
      </c>
      <c r="F57" s="80">
        <v>0</v>
      </c>
      <c r="G57" s="81">
        <f t="shared" si="0"/>
        <v>0</v>
      </c>
      <c r="H57" s="68">
        <f>LARGE((C57,E57,G57),1)</f>
        <v>0</v>
      </c>
      <c r="I57" s="67"/>
    </row>
    <row r="58" spans="1:9" ht="15" customHeight="1">
      <c r="A58" s="72"/>
      <c r="B58" s="80">
        <v>0</v>
      </c>
      <c r="C58" s="81">
        <f>B58/B$15*1000*B$14</f>
        <v>0</v>
      </c>
      <c r="D58" s="80">
        <v>0</v>
      </c>
      <c r="E58" s="81">
        <f>D58/D$15*1000*D$14</f>
        <v>0</v>
      </c>
      <c r="F58" s="80">
        <v>0</v>
      </c>
      <c r="G58" s="81">
        <f>F58/F$15*1000*F$14</f>
        <v>0</v>
      </c>
      <c r="H58" s="68">
        <f>LARGE((C58,E58,G58),1)</f>
        <v>0</v>
      </c>
      <c r="I58" s="67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6:C6"/>
    <mergeCell ref="B2:F2"/>
    <mergeCell ref="B4:F4"/>
    <mergeCell ref="B10:C10"/>
  </mergeCells>
  <phoneticPr fontId="1" type="noConversion"/>
  <conditionalFormatting sqref="A52">
    <cfRule type="duplicateValues" dxfId="142" priority="19"/>
  </conditionalFormatting>
  <conditionalFormatting sqref="A34:A41 A53 A32 A43:A49">
    <cfRule type="duplicateValues" dxfId="141" priority="33"/>
  </conditionalFormatting>
  <conditionalFormatting sqref="A34:A41 A53 A32 A43:A49">
    <cfRule type="duplicateValues" dxfId="140" priority="34"/>
  </conditionalFormatting>
  <conditionalFormatting sqref="A57">
    <cfRule type="duplicateValues" dxfId="139" priority="31"/>
  </conditionalFormatting>
  <conditionalFormatting sqref="A57">
    <cfRule type="duplicateValues" dxfId="138" priority="32"/>
  </conditionalFormatting>
  <conditionalFormatting sqref="A33">
    <cfRule type="duplicateValues" dxfId="137" priority="29"/>
  </conditionalFormatting>
  <conditionalFormatting sqref="A33">
    <cfRule type="duplicateValues" dxfId="136" priority="30"/>
  </conditionalFormatting>
  <conditionalFormatting sqref="A50">
    <cfRule type="duplicateValues" dxfId="135" priority="25"/>
  </conditionalFormatting>
  <conditionalFormatting sqref="A50">
    <cfRule type="duplicateValues" dxfId="134" priority="26"/>
  </conditionalFormatting>
  <conditionalFormatting sqref="A42">
    <cfRule type="duplicateValues" dxfId="133" priority="20"/>
  </conditionalFormatting>
  <conditionalFormatting sqref="A18">
    <cfRule type="duplicateValues" dxfId="132" priority="17"/>
  </conditionalFormatting>
  <conditionalFormatting sqref="A18">
    <cfRule type="duplicateValues" dxfId="131" priority="18"/>
  </conditionalFormatting>
  <conditionalFormatting sqref="A51">
    <cfRule type="duplicateValues" dxfId="130" priority="15"/>
  </conditionalFormatting>
  <conditionalFormatting sqref="A51">
    <cfRule type="duplicateValues" dxfId="129" priority="16"/>
  </conditionalFormatting>
  <conditionalFormatting sqref="A28:A30">
    <cfRule type="duplicateValues" dxfId="128" priority="13"/>
  </conditionalFormatting>
  <conditionalFormatting sqref="A28:A30">
    <cfRule type="duplicateValues" dxfId="127" priority="14"/>
  </conditionalFormatting>
  <conditionalFormatting sqref="A26:A27">
    <cfRule type="duplicateValues" dxfId="126" priority="11"/>
  </conditionalFormatting>
  <conditionalFormatting sqref="A26:A27">
    <cfRule type="duplicateValues" dxfId="125" priority="12"/>
  </conditionalFormatting>
  <conditionalFormatting sqref="A19">
    <cfRule type="duplicateValues" dxfId="124" priority="9"/>
  </conditionalFormatting>
  <conditionalFormatting sqref="A19">
    <cfRule type="duplicateValues" dxfId="123" priority="10"/>
  </conditionalFormatting>
  <conditionalFormatting sqref="A20">
    <cfRule type="duplicateValues" dxfId="122" priority="7"/>
  </conditionalFormatting>
  <conditionalFormatting sqref="A20">
    <cfRule type="duplicateValues" dxfId="121" priority="8"/>
  </conditionalFormatting>
  <conditionalFormatting sqref="A21">
    <cfRule type="duplicateValues" dxfId="120" priority="5"/>
  </conditionalFormatting>
  <conditionalFormatting sqref="A21">
    <cfRule type="duplicateValues" dxfId="119" priority="6"/>
  </conditionalFormatting>
  <conditionalFormatting sqref="A22">
    <cfRule type="duplicateValues" dxfId="118" priority="3"/>
  </conditionalFormatting>
  <conditionalFormatting sqref="A22">
    <cfRule type="duplicateValues" dxfId="117" priority="4"/>
  </conditionalFormatting>
  <conditionalFormatting sqref="A24">
    <cfRule type="duplicateValues" dxfId="116" priority="1"/>
  </conditionalFormatting>
  <conditionalFormatting sqref="A24">
    <cfRule type="duplicateValues" dxfId="115" priority="2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7"/>
  <sheetViews>
    <sheetView topLeftCell="A7" workbookViewId="0">
      <selection activeCell="B21" sqref="B21"/>
    </sheetView>
  </sheetViews>
  <sheetFormatPr defaultColWidth="8.75" defaultRowHeight="14.25"/>
  <cols>
    <col min="1" max="1" width="17.25" customWidth="1"/>
    <col min="2" max="2" width="8.75" customWidth="1"/>
    <col min="3" max="3" width="8.75" style="85" customWidth="1"/>
    <col min="4" max="8" width="8.75" customWidth="1"/>
    <col min="9" max="9" width="9.125" customWidth="1"/>
  </cols>
  <sheetData>
    <row r="1" spans="1:9">
      <c r="A1" s="109"/>
      <c r="B1" s="97"/>
      <c r="C1" s="97"/>
      <c r="D1" s="97"/>
      <c r="E1" s="97"/>
      <c r="F1" s="97"/>
      <c r="G1" s="97"/>
      <c r="H1" s="97"/>
      <c r="I1" s="45"/>
    </row>
    <row r="2" spans="1:9">
      <c r="A2" s="109"/>
      <c r="B2" s="111" t="s">
        <v>39</v>
      </c>
      <c r="C2" s="111"/>
      <c r="D2" s="111"/>
      <c r="E2" s="111"/>
      <c r="F2" s="111"/>
      <c r="G2" s="97"/>
      <c r="H2" s="97"/>
      <c r="I2" s="45"/>
    </row>
    <row r="3" spans="1:9">
      <c r="A3" s="109"/>
      <c r="B3" s="97"/>
      <c r="C3" s="97"/>
      <c r="D3" s="97"/>
      <c r="E3" s="97"/>
      <c r="F3" s="97"/>
      <c r="G3" s="97"/>
      <c r="H3" s="97"/>
      <c r="I3" s="45"/>
    </row>
    <row r="4" spans="1:9">
      <c r="A4" s="109"/>
      <c r="B4" s="111" t="s">
        <v>34</v>
      </c>
      <c r="C4" s="111"/>
      <c r="D4" s="111"/>
      <c r="E4" s="111"/>
      <c r="F4" s="111"/>
      <c r="G4" s="97"/>
      <c r="H4" s="97"/>
      <c r="I4" s="45"/>
    </row>
    <row r="5" spans="1:9">
      <c r="A5" s="109"/>
      <c r="B5" s="97"/>
      <c r="C5" s="97"/>
      <c r="D5" s="97"/>
      <c r="E5" s="97"/>
      <c r="F5" s="97"/>
      <c r="G5" s="97"/>
      <c r="H5" s="97"/>
      <c r="I5" s="45"/>
    </row>
    <row r="6" spans="1:9">
      <c r="A6" s="109"/>
      <c r="B6" s="110"/>
      <c r="C6" s="110"/>
      <c r="D6" s="97"/>
      <c r="E6" s="97"/>
      <c r="F6" s="97"/>
      <c r="G6" s="97"/>
      <c r="H6" s="97"/>
      <c r="I6" s="45"/>
    </row>
    <row r="7" spans="1:9">
      <c r="A7" s="109"/>
      <c r="B7" s="97"/>
      <c r="C7" s="97"/>
      <c r="D7" s="97"/>
      <c r="E7" s="97"/>
      <c r="F7" s="97"/>
      <c r="G7" s="97"/>
      <c r="H7" s="97"/>
      <c r="I7" s="45"/>
    </row>
    <row r="8" spans="1:9">
      <c r="A8" s="46" t="s">
        <v>11</v>
      </c>
      <c r="B8" s="47" t="s">
        <v>42</v>
      </c>
      <c r="C8" s="47"/>
      <c r="D8" s="47"/>
      <c r="E8" s="47"/>
      <c r="F8" s="96"/>
      <c r="G8" s="96"/>
      <c r="H8" s="96"/>
      <c r="I8" s="45"/>
    </row>
    <row r="9" spans="1:9">
      <c r="A9" s="46" t="s">
        <v>0</v>
      </c>
      <c r="B9" s="47" t="s">
        <v>53</v>
      </c>
      <c r="C9" s="47"/>
      <c r="D9" s="47"/>
      <c r="E9" s="47"/>
      <c r="F9" s="96"/>
      <c r="G9" s="96"/>
      <c r="H9" s="96"/>
      <c r="I9" s="45"/>
    </row>
    <row r="10" spans="1:9">
      <c r="A10" s="46" t="s">
        <v>13</v>
      </c>
      <c r="B10" s="112" t="s">
        <v>54</v>
      </c>
      <c r="C10" s="112"/>
      <c r="D10" s="48"/>
      <c r="E10" s="48"/>
      <c r="F10" s="49"/>
      <c r="G10" s="49"/>
      <c r="H10" s="49"/>
      <c r="I10" s="45"/>
    </row>
    <row r="11" spans="1:9">
      <c r="A11" s="46" t="s">
        <v>33</v>
      </c>
      <c r="B11" s="47" t="s">
        <v>47</v>
      </c>
      <c r="C11" s="48"/>
      <c r="D11" s="97"/>
      <c r="E11" s="97"/>
      <c r="F11" s="97"/>
      <c r="G11" s="97"/>
      <c r="H11" s="97"/>
      <c r="I11" s="45"/>
    </row>
    <row r="12" spans="1:9">
      <c r="A12" s="46" t="s">
        <v>16</v>
      </c>
      <c r="B12" s="96" t="s">
        <v>55</v>
      </c>
      <c r="C12" s="97"/>
      <c r="D12" s="97"/>
      <c r="E12" s="97"/>
      <c r="F12" s="97"/>
      <c r="G12" s="97"/>
      <c r="H12" s="97"/>
      <c r="I12" s="45"/>
    </row>
    <row r="13" spans="1:9">
      <c r="A13" s="96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>
      <c r="A14" s="96" t="s">
        <v>15</v>
      </c>
      <c r="B14" s="55">
        <v>0.75</v>
      </c>
      <c r="C14" s="56"/>
      <c r="D14" s="57">
        <v>0</v>
      </c>
      <c r="E14" s="56"/>
      <c r="F14" s="57">
        <v>0.8</v>
      </c>
      <c r="G14" s="56"/>
      <c r="H14" s="58" t="s">
        <v>18</v>
      </c>
      <c r="I14" s="59" t="s">
        <v>25</v>
      </c>
    </row>
    <row r="15" spans="1:9">
      <c r="A15" s="96" t="s">
        <v>14</v>
      </c>
      <c r="B15" s="60">
        <v>80.209999999999994</v>
      </c>
      <c r="C15" s="61"/>
      <c r="D15" s="62">
        <v>1</v>
      </c>
      <c r="E15" s="61"/>
      <c r="F15" s="62">
        <v>81.05</v>
      </c>
      <c r="G15" s="61"/>
      <c r="H15" s="58" t="s">
        <v>19</v>
      </c>
      <c r="I15" s="59" t="s">
        <v>26</v>
      </c>
    </row>
    <row r="16" spans="1:9">
      <c r="A16" s="96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56</v>
      </c>
    </row>
    <row r="17" spans="1:9">
      <c r="A17" s="87" t="s">
        <v>49</v>
      </c>
      <c r="B17" s="79">
        <v>66.930000000000007</v>
      </c>
      <c r="C17" s="81">
        <f>B17/B$15*1000*B$14</f>
        <v>625.82595686323407</v>
      </c>
      <c r="D17" s="80">
        <v>0</v>
      </c>
      <c r="E17" s="81">
        <f>D17/D$15*1000*D$14</f>
        <v>0</v>
      </c>
      <c r="F17" s="79">
        <v>68.23</v>
      </c>
      <c r="G17" s="81">
        <f>F17/F$15*1000*F$14</f>
        <v>673.46082665021595</v>
      </c>
      <c r="H17" s="68">
        <f>LARGE((C17,E17,G17),1)</f>
        <v>673.46082665021595</v>
      </c>
      <c r="I17" s="67">
        <v>16</v>
      </c>
    </row>
    <row r="18" spans="1:9">
      <c r="A18" s="87" t="s">
        <v>52</v>
      </c>
      <c r="B18" s="79">
        <v>59.38</v>
      </c>
      <c r="C18" s="81">
        <f>B18/B$15*1000*B$14</f>
        <v>555.23002119436478</v>
      </c>
      <c r="D18" s="80">
        <v>0</v>
      </c>
      <c r="E18" s="81">
        <f>D18/D$15*1000*D$14</f>
        <v>0</v>
      </c>
      <c r="F18" s="80">
        <v>0</v>
      </c>
      <c r="G18" s="81">
        <f>F18/F$15*1000*F$14</f>
        <v>0</v>
      </c>
      <c r="H18" s="68">
        <f>LARGE((C18,E18,G18),1)</f>
        <v>555.23002119436478</v>
      </c>
      <c r="I18" s="67">
        <v>39</v>
      </c>
    </row>
    <row r="19" spans="1:9">
      <c r="A19" s="87" t="s">
        <v>62</v>
      </c>
      <c r="B19" s="79">
        <v>42.33</v>
      </c>
      <c r="C19" s="81">
        <f>B19/B$15*1000*B$14</f>
        <v>395.80476249844151</v>
      </c>
      <c r="D19" s="80">
        <v>0</v>
      </c>
      <c r="E19" s="81">
        <f t="shared" ref="C19:G57" si="0">D19/D$15*1000*D$14</f>
        <v>0</v>
      </c>
      <c r="F19" s="80">
        <v>0</v>
      </c>
      <c r="G19" s="81">
        <f t="shared" si="0"/>
        <v>0</v>
      </c>
      <c r="H19" s="68">
        <f>LARGE((C19,E19,G19),1)</f>
        <v>395.80476249844151</v>
      </c>
      <c r="I19" s="67"/>
    </row>
    <row r="20" spans="1:9">
      <c r="A20" s="87" t="s">
        <v>67</v>
      </c>
      <c r="B20" s="79">
        <v>41.66</v>
      </c>
      <c r="C20" s="81">
        <f>B20/B$15*1000*B$14</f>
        <v>389.53995761127044</v>
      </c>
      <c r="D20" s="80">
        <v>0</v>
      </c>
      <c r="E20" s="81">
        <f t="shared" si="0"/>
        <v>0</v>
      </c>
      <c r="F20" s="80">
        <v>0</v>
      </c>
      <c r="G20" s="81">
        <f t="shared" si="0"/>
        <v>0</v>
      </c>
      <c r="H20" s="68">
        <f>LARGE((C20,E20,G20),1)</f>
        <v>389.53995761127044</v>
      </c>
      <c r="I20" s="67"/>
    </row>
    <row r="21" spans="1:9">
      <c r="A21" s="87" t="s">
        <v>64</v>
      </c>
      <c r="B21" s="79">
        <v>35.83</v>
      </c>
      <c r="C21" s="81">
        <f t="shared" si="0"/>
        <v>335.02680463782571</v>
      </c>
      <c r="D21" s="80">
        <v>0</v>
      </c>
      <c r="E21" s="81">
        <f t="shared" si="0"/>
        <v>0</v>
      </c>
      <c r="F21" s="80">
        <v>0</v>
      </c>
      <c r="G21" s="81">
        <f t="shared" si="0"/>
        <v>0</v>
      </c>
      <c r="H21" s="68">
        <f>LARGE((C21,E21,G21),1)</f>
        <v>335.02680463782571</v>
      </c>
      <c r="I21" s="67"/>
    </row>
    <row r="22" spans="1:9">
      <c r="A22" s="87"/>
      <c r="B22" s="79">
        <v>0</v>
      </c>
      <c r="C22" s="81">
        <f>B22/B$15*1000*B$14</f>
        <v>0</v>
      </c>
      <c r="D22" s="80">
        <v>0</v>
      </c>
      <c r="E22" s="81">
        <f>D22/D$15*1000*D$14</f>
        <v>0</v>
      </c>
      <c r="F22" s="80">
        <v>0</v>
      </c>
      <c r="G22" s="81">
        <f>F22/F$15*1000*F$14</f>
        <v>0</v>
      </c>
      <c r="H22" s="68">
        <f>LARGE((C22,E22,G22),1)</f>
        <v>0</v>
      </c>
      <c r="I22" s="67"/>
    </row>
    <row r="23" spans="1:9">
      <c r="A23" s="87"/>
      <c r="B23" s="79">
        <v>0</v>
      </c>
      <c r="C23" s="81">
        <f t="shared" si="0"/>
        <v>0</v>
      </c>
      <c r="D23" s="80">
        <v>0</v>
      </c>
      <c r="E23" s="81">
        <f t="shared" si="0"/>
        <v>0</v>
      </c>
      <c r="F23" s="80">
        <v>0</v>
      </c>
      <c r="G23" s="81">
        <f t="shared" si="0"/>
        <v>0</v>
      </c>
      <c r="H23" s="68">
        <f>LARGE((C23,E23,G23),1)</f>
        <v>0</v>
      </c>
      <c r="I23" s="67"/>
    </row>
    <row r="24" spans="1:9">
      <c r="A24" s="78"/>
      <c r="B24" s="79">
        <v>0</v>
      </c>
      <c r="C24" s="81">
        <f t="shared" si="0"/>
        <v>0</v>
      </c>
      <c r="D24" s="80">
        <v>0</v>
      </c>
      <c r="E24" s="81">
        <f t="shared" si="0"/>
        <v>0</v>
      </c>
      <c r="F24" s="80">
        <v>0</v>
      </c>
      <c r="G24" s="81">
        <f t="shared" si="0"/>
        <v>0</v>
      </c>
      <c r="H24" s="68">
        <f>LARGE((C24,E24,G24),1)</f>
        <v>0</v>
      </c>
      <c r="I24" s="67"/>
    </row>
    <row r="25" spans="1:9">
      <c r="A25" s="87"/>
      <c r="B25" s="79">
        <v>0</v>
      </c>
      <c r="C25" s="81">
        <f t="shared" si="0"/>
        <v>0</v>
      </c>
      <c r="D25" s="80">
        <v>0</v>
      </c>
      <c r="E25" s="81">
        <f t="shared" si="0"/>
        <v>0</v>
      </c>
      <c r="F25" s="80">
        <v>0</v>
      </c>
      <c r="G25" s="81">
        <f t="shared" si="0"/>
        <v>0</v>
      </c>
      <c r="H25" s="68">
        <f>LARGE((C25,E25,G25),1)</f>
        <v>0</v>
      </c>
      <c r="I25" s="67"/>
    </row>
    <row r="26" spans="1:9">
      <c r="A26" s="87"/>
      <c r="B26" s="79">
        <v>0</v>
      </c>
      <c r="C26" s="81">
        <f>B26/B$15*1000*B$14</f>
        <v>0</v>
      </c>
      <c r="D26" s="80">
        <v>0</v>
      </c>
      <c r="E26" s="81">
        <f t="shared" si="0"/>
        <v>0</v>
      </c>
      <c r="F26" s="80">
        <v>0</v>
      </c>
      <c r="G26" s="81">
        <f t="shared" si="0"/>
        <v>0</v>
      </c>
      <c r="H26" s="68">
        <f>LARGE((C26,E26,G26),1)</f>
        <v>0</v>
      </c>
      <c r="I26" s="67"/>
    </row>
    <row r="27" spans="1:9">
      <c r="A27" s="87"/>
      <c r="B27" s="79">
        <v>0</v>
      </c>
      <c r="C27" s="81">
        <f>B27/B$15*1000*B$14</f>
        <v>0</v>
      </c>
      <c r="D27" s="80">
        <v>0</v>
      </c>
      <c r="E27" s="81">
        <f t="shared" si="0"/>
        <v>0</v>
      </c>
      <c r="F27" s="80">
        <v>0</v>
      </c>
      <c r="G27" s="81">
        <f t="shared" si="0"/>
        <v>0</v>
      </c>
      <c r="H27" s="68">
        <f>LARGE((C27,E27,G27),1)</f>
        <v>0</v>
      </c>
      <c r="I27" s="67"/>
    </row>
    <row r="28" spans="1:9">
      <c r="A28" s="87"/>
      <c r="B28" s="79">
        <v>0</v>
      </c>
      <c r="C28" s="81">
        <f t="shared" si="0"/>
        <v>0</v>
      </c>
      <c r="D28" s="80">
        <v>0</v>
      </c>
      <c r="E28" s="81">
        <f t="shared" si="0"/>
        <v>0</v>
      </c>
      <c r="F28" s="80">
        <v>0</v>
      </c>
      <c r="G28" s="81">
        <f t="shared" si="0"/>
        <v>0</v>
      </c>
      <c r="H28" s="68">
        <f>LARGE((C28,E28,G28),1)</f>
        <v>0</v>
      </c>
      <c r="I28" s="67"/>
    </row>
    <row r="29" spans="1:9">
      <c r="A29" s="87"/>
      <c r="B29" s="79">
        <v>0</v>
      </c>
      <c r="C29" s="81">
        <f t="shared" si="0"/>
        <v>0</v>
      </c>
      <c r="D29" s="80">
        <v>0</v>
      </c>
      <c r="E29" s="81">
        <f t="shared" si="0"/>
        <v>0</v>
      </c>
      <c r="F29" s="80">
        <v>0</v>
      </c>
      <c r="G29" s="81">
        <f t="shared" si="0"/>
        <v>0</v>
      </c>
      <c r="H29" s="68">
        <f>LARGE((C29,E29,G29),1)</f>
        <v>0</v>
      </c>
      <c r="I29" s="67"/>
    </row>
    <row r="30" spans="1:9">
      <c r="A30" s="70"/>
      <c r="B30" s="79">
        <v>0</v>
      </c>
      <c r="C30" s="81">
        <f t="shared" si="0"/>
        <v>0</v>
      </c>
      <c r="D30" s="80">
        <v>0</v>
      </c>
      <c r="E30" s="81">
        <f t="shared" si="0"/>
        <v>0</v>
      </c>
      <c r="F30" s="80">
        <v>0</v>
      </c>
      <c r="G30" s="81">
        <f t="shared" si="0"/>
        <v>0</v>
      </c>
      <c r="H30" s="68">
        <f>LARGE((C30,E30,G30),1)</f>
        <v>0</v>
      </c>
      <c r="I30" s="67"/>
    </row>
    <row r="31" spans="1:9">
      <c r="A31" s="78"/>
      <c r="B31" s="79">
        <v>0</v>
      </c>
      <c r="C31" s="81">
        <f t="shared" si="0"/>
        <v>0</v>
      </c>
      <c r="D31" s="80">
        <v>0</v>
      </c>
      <c r="E31" s="81">
        <f t="shared" si="0"/>
        <v>0</v>
      </c>
      <c r="F31" s="80">
        <v>0</v>
      </c>
      <c r="G31" s="81">
        <f t="shared" si="0"/>
        <v>0</v>
      </c>
      <c r="H31" s="68">
        <f>LARGE((C31,E31,G31),1)</f>
        <v>0</v>
      </c>
      <c r="I31" s="67"/>
    </row>
    <row r="32" spans="1:9">
      <c r="A32" s="72"/>
      <c r="B32" s="79">
        <v>0</v>
      </c>
      <c r="C32" s="81">
        <f t="shared" si="0"/>
        <v>0</v>
      </c>
      <c r="D32" s="80">
        <v>0</v>
      </c>
      <c r="E32" s="81">
        <f t="shared" si="0"/>
        <v>0</v>
      </c>
      <c r="F32" s="80">
        <v>0</v>
      </c>
      <c r="G32" s="81">
        <f t="shared" si="0"/>
        <v>0</v>
      </c>
      <c r="H32" s="68">
        <f>LARGE((C32,E32,G32),1)</f>
        <v>0</v>
      </c>
      <c r="I32" s="67"/>
    </row>
    <row r="33" spans="1:9">
      <c r="A33" s="73"/>
      <c r="B33" s="79">
        <v>0</v>
      </c>
      <c r="C33" s="81">
        <f t="shared" si="0"/>
        <v>0</v>
      </c>
      <c r="D33" s="80">
        <v>0</v>
      </c>
      <c r="E33" s="81">
        <f t="shared" si="0"/>
        <v>0</v>
      </c>
      <c r="F33" s="80">
        <v>0</v>
      </c>
      <c r="G33" s="81">
        <f t="shared" si="0"/>
        <v>0</v>
      </c>
      <c r="H33" s="68">
        <f>LARGE((C33,E33,G33),1)</f>
        <v>0</v>
      </c>
      <c r="I33" s="67"/>
    </row>
    <row r="34" spans="1:9">
      <c r="A34" s="71"/>
      <c r="B34" s="79">
        <v>0</v>
      </c>
      <c r="C34" s="81">
        <f t="shared" si="0"/>
        <v>0</v>
      </c>
      <c r="D34" s="80">
        <v>0</v>
      </c>
      <c r="E34" s="81">
        <f t="shared" si="0"/>
        <v>0</v>
      </c>
      <c r="F34" s="80">
        <v>0</v>
      </c>
      <c r="G34" s="81">
        <f t="shared" si="0"/>
        <v>0</v>
      </c>
      <c r="H34" s="68">
        <f>LARGE((C34,E34,G34),1)</f>
        <v>0</v>
      </c>
      <c r="I34" s="67"/>
    </row>
    <row r="35" spans="1:9">
      <c r="A35" s="71"/>
      <c r="B35" s="79">
        <v>0</v>
      </c>
      <c r="C35" s="81">
        <f t="shared" si="0"/>
        <v>0</v>
      </c>
      <c r="D35" s="80">
        <v>0</v>
      </c>
      <c r="E35" s="81">
        <f t="shared" si="0"/>
        <v>0</v>
      </c>
      <c r="F35" s="80">
        <v>0</v>
      </c>
      <c r="G35" s="81">
        <f t="shared" si="0"/>
        <v>0</v>
      </c>
      <c r="H35" s="68">
        <f>LARGE((C35,E35,G35),1)</f>
        <v>0</v>
      </c>
      <c r="I35" s="67"/>
    </row>
    <row r="36" spans="1:9">
      <c r="A36" s="71"/>
      <c r="B36" s="79">
        <v>0</v>
      </c>
      <c r="C36" s="81">
        <f t="shared" si="0"/>
        <v>0</v>
      </c>
      <c r="D36" s="80">
        <v>0</v>
      </c>
      <c r="E36" s="81">
        <f t="shared" si="0"/>
        <v>0</v>
      </c>
      <c r="F36" s="80">
        <v>0</v>
      </c>
      <c r="G36" s="81">
        <f t="shared" si="0"/>
        <v>0</v>
      </c>
      <c r="H36" s="68">
        <f>LARGE((C36,E36,G36),1)</f>
        <v>0</v>
      </c>
      <c r="I36" s="67"/>
    </row>
    <row r="37" spans="1:9">
      <c r="A37" s="71"/>
      <c r="B37" s="79">
        <v>0</v>
      </c>
      <c r="C37" s="81">
        <f t="shared" si="0"/>
        <v>0</v>
      </c>
      <c r="D37" s="80">
        <v>0</v>
      </c>
      <c r="E37" s="81">
        <f t="shared" si="0"/>
        <v>0</v>
      </c>
      <c r="F37" s="80">
        <v>0</v>
      </c>
      <c r="G37" s="81">
        <f t="shared" si="0"/>
        <v>0</v>
      </c>
      <c r="H37" s="68">
        <f>LARGE((C37,E37,G37),1)</f>
        <v>0</v>
      </c>
      <c r="I37" s="67"/>
    </row>
    <row r="38" spans="1:9">
      <c r="A38" s="72"/>
      <c r="B38" s="79">
        <v>0</v>
      </c>
      <c r="C38" s="81">
        <f t="shared" si="0"/>
        <v>0</v>
      </c>
      <c r="D38" s="80">
        <v>0</v>
      </c>
      <c r="E38" s="81">
        <f t="shared" si="0"/>
        <v>0</v>
      </c>
      <c r="F38" s="80">
        <v>0</v>
      </c>
      <c r="G38" s="81">
        <f t="shared" si="0"/>
        <v>0</v>
      </c>
      <c r="H38" s="68">
        <f>LARGE((C38,E38,G38),1)</f>
        <v>0</v>
      </c>
      <c r="I38" s="67"/>
    </row>
    <row r="39" spans="1:9">
      <c r="A39" s="72"/>
      <c r="B39" s="79">
        <v>0</v>
      </c>
      <c r="C39" s="81">
        <f t="shared" si="0"/>
        <v>0</v>
      </c>
      <c r="D39" s="80">
        <v>0</v>
      </c>
      <c r="E39" s="81">
        <f t="shared" si="0"/>
        <v>0</v>
      </c>
      <c r="F39" s="80">
        <v>0</v>
      </c>
      <c r="G39" s="81">
        <f t="shared" si="0"/>
        <v>0</v>
      </c>
      <c r="H39" s="68">
        <f>LARGE((C39,E39,G39),1)</f>
        <v>0</v>
      </c>
      <c r="I39" s="67"/>
    </row>
    <row r="40" spans="1:9">
      <c r="A40" s="71"/>
      <c r="B40" s="79">
        <v>0</v>
      </c>
      <c r="C40" s="81">
        <f t="shared" si="0"/>
        <v>0</v>
      </c>
      <c r="D40" s="80">
        <v>0</v>
      </c>
      <c r="E40" s="81">
        <f t="shared" si="0"/>
        <v>0</v>
      </c>
      <c r="F40" s="80">
        <v>0</v>
      </c>
      <c r="G40" s="81">
        <f t="shared" si="0"/>
        <v>0</v>
      </c>
      <c r="H40" s="68">
        <f>LARGE((C40,E40,G40),1)</f>
        <v>0</v>
      </c>
      <c r="I40" s="67"/>
    </row>
    <row r="41" spans="1:9">
      <c r="A41" s="71"/>
      <c r="B41" s="80">
        <v>0</v>
      </c>
      <c r="C41" s="81">
        <f t="shared" si="0"/>
        <v>0</v>
      </c>
      <c r="D41" s="80">
        <v>0</v>
      </c>
      <c r="E41" s="81">
        <f t="shared" si="0"/>
        <v>0</v>
      </c>
      <c r="F41" s="80">
        <v>0</v>
      </c>
      <c r="G41" s="81">
        <f t="shared" si="0"/>
        <v>0</v>
      </c>
      <c r="H41" s="68">
        <f>LARGE((C41,E41,G41),1)</f>
        <v>0</v>
      </c>
      <c r="I41" s="67"/>
    </row>
    <row r="42" spans="1:9">
      <c r="A42" s="78"/>
      <c r="B42" s="80">
        <v>0</v>
      </c>
      <c r="C42" s="81">
        <f t="shared" si="0"/>
        <v>0</v>
      </c>
      <c r="D42" s="80">
        <v>0</v>
      </c>
      <c r="E42" s="81">
        <f t="shared" si="0"/>
        <v>0</v>
      </c>
      <c r="F42" s="80">
        <v>0</v>
      </c>
      <c r="G42" s="81">
        <f t="shared" si="0"/>
        <v>0</v>
      </c>
      <c r="H42" s="68">
        <f>LARGE((C42,E42,G42),1)</f>
        <v>0</v>
      </c>
      <c r="I42" s="67"/>
    </row>
    <row r="43" spans="1:9">
      <c r="A43" s="71"/>
      <c r="B43" s="80">
        <v>0</v>
      </c>
      <c r="C43" s="81">
        <f t="shared" si="0"/>
        <v>0</v>
      </c>
      <c r="D43" s="80">
        <v>0</v>
      </c>
      <c r="E43" s="81">
        <f t="shared" si="0"/>
        <v>0</v>
      </c>
      <c r="F43" s="80">
        <v>0</v>
      </c>
      <c r="G43" s="81">
        <f t="shared" si="0"/>
        <v>0</v>
      </c>
      <c r="H43" s="68">
        <f>LARGE((C43,E43,G43),1)</f>
        <v>0</v>
      </c>
      <c r="I43" s="67"/>
    </row>
    <row r="44" spans="1:9">
      <c r="A44" s="71"/>
      <c r="B44" s="80">
        <v>0</v>
      </c>
      <c r="C44" s="81">
        <f t="shared" si="0"/>
        <v>0</v>
      </c>
      <c r="D44" s="80">
        <v>0</v>
      </c>
      <c r="E44" s="81">
        <f t="shared" si="0"/>
        <v>0</v>
      </c>
      <c r="F44" s="80">
        <v>0</v>
      </c>
      <c r="G44" s="81">
        <f t="shared" si="0"/>
        <v>0</v>
      </c>
      <c r="H44" s="68">
        <f>LARGE((C44,E44,G44),1)</f>
        <v>0</v>
      </c>
      <c r="I44" s="67"/>
    </row>
    <row r="45" spans="1:9">
      <c r="A45" s="72"/>
      <c r="B45" s="80">
        <v>0</v>
      </c>
      <c r="C45" s="81">
        <f t="shared" si="0"/>
        <v>0</v>
      </c>
      <c r="D45" s="80">
        <v>0</v>
      </c>
      <c r="E45" s="81">
        <f t="shared" si="0"/>
        <v>0</v>
      </c>
      <c r="F45" s="80">
        <v>0</v>
      </c>
      <c r="G45" s="81">
        <f t="shared" si="0"/>
        <v>0</v>
      </c>
      <c r="H45" s="68">
        <f>LARGE((C45,E45,G45),1)</f>
        <v>0</v>
      </c>
      <c r="I45" s="67"/>
    </row>
    <row r="46" spans="1:9">
      <c r="A46" s="72"/>
      <c r="B46" s="80">
        <v>0</v>
      </c>
      <c r="C46" s="81">
        <f t="shared" si="0"/>
        <v>0</v>
      </c>
      <c r="D46" s="80">
        <v>0</v>
      </c>
      <c r="E46" s="81">
        <f t="shared" si="0"/>
        <v>0</v>
      </c>
      <c r="F46" s="80">
        <v>0</v>
      </c>
      <c r="G46" s="81">
        <f t="shared" si="0"/>
        <v>0</v>
      </c>
      <c r="H46" s="68">
        <f>LARGE((C46,E46,G46),1)</f>
        <v>0</v>
      </c>
      <c r="I46" s="67"/>
    </row>
    <row r="47" spans="1:9">
      <c r="A47" s="71"/>
      <c r="B47" s="80">
        <v>0</v>
      </c>
      <c r="C47" s="81">
        <f t="shared" si="0"/>
        <v>0</v>
      </c>
      <c r="D47" s="80">
        <v>0</v>
      </c>
      <c r="E47" s="81">
        <f t="shared" si="0"/>
        <v>0</v>
      </c>
      <c r="F47" s="80">
        <v>0</v>
      </c>
      <c r="G47" s="81">
        <f t="shared" si="0"/>
        <v>0</v>
      </c>
      <c r="H47" s="68">
        <f>LARGE((C47,E47,G47),1)</f>
        <v>0</v>
      </c>
      <c r="I47" s="67"/>
    </row>
    <row r="48" spans="1:9">
      <c r="A48" s="71"/>
      <c r="B48" s="80">
        <v>0</v>
      </c>
      <c r="C48" s="81">
        <f t="shared" si="0"/>
        <v>0</v>
      </c>
      <c r="D48" s="80">
        <v>0</v>
      </c>
      <c r="E48" s="81">
        <f t="shared" si="0"/>
        <v>0</v>
      </c>
      <c r="F48" s="80">
        <v>0</v>
      </c>
      <c r="G48" s="81">
        <f t="shared" si="0"/>
        <v>0</v>
      </c>
      <c r="H48" s="68">
        <f>LARGE((C48,E48,G48),1)</f>
        <v>0</v>
      </c>
      <c r="I48" s="67"/>
    </row>
    <row r="49" spans="1:9">
      <c r="A49" s="71"/>
      <c r="B49" s="80">
        <v>0</v>
      </c>
      <c r="C49" s="81">
        <f t="shared" si="0"/>
        <v>0</v>
      </c>
      <c r="D49" s="80">
        <v>0</v>
      </c>
      <c r="E49" s="81">
        <f t="shared" si="0"/>
        <v>0</v>
      </c>
      <c r="F49" s="80">
        <v>0</v>
      </c>
      <c r="G49" s="81">
        <f t="shared" si="0"/>
        <v>0</v>
      </c>
      <c r="H49" s="68">
        <f>LARGE((C49,E49,G49),1)</f>
        <v>0</v>
      </c>
      <c r="I49" s="67"/>
    </row>
    <row r="50" spans="1:9">
      <c r="A50" s="72"/>
      <c r="B50" s="80">
        <v>0</v>
      </c>
      <c r="C50" s="81">
        <f t="shared" si="0"/>
        <v>0</v>
      </c>
      <c r="D50" s="80">
        <v>0</v>
      </c>
      <c r="E50" s="81">
        <f t="shared" si="0"/>
        <v>0</v>
      </c>
      <c r="F50" s="80">
        <v>0</v>
      </c>
      <c r="G50" s="81">
        <f t="shared" si="0"/>
        <v>0</v>
      </c>
      <c r="H50" s="68">
        <f>LARGE((C50,E50,G50),1)</f>
        <v>0</v>
      </c>
      <c r="I50" s="67"/>
    </row>
    <row r="51" spans="1:9">
      <c r="A51" s="72"/>
      <c r="B51" s="80">
        <v>0</v>
      </c>
      <c r="C51" s="81">
        <f t="shared" si="0"/>
        <v>0</v>
      </c>
      <c r="D51" s="80">
        <v>0</v>
      </c>
      <c r="E51" s="81">
        <f t="shared" si="0"/>
        <v>0</v>
      </c>
      <c r="F51" s="80">
        <v>0</v>
      </c>
      <c r="G51" s="81">
        <f t="shared" si="0"/>
        <v>0</v>
      </c>
      <c r="H51" s="68">
        <f>LARGE((C51,E51,G51),1)</f>
        <v>0</v>
      </c>
      <c r="I51" s="67"/>
    </row>
    <row r="52" spans="1:9">
      <c r="A52" s="77"/>
      <c r="B52" s="80">
        <v>0</v>
      </c>
      <c r="C52" s="81">
        <f t="shared" si="0"/>
        <v>0</v>
      </c>
      <c r="D52" s="80">
        <v>0</v>
      </c>
      <c r="E52" s="81">
        <f t="shared" si="0"/>
        <v>0</v>
      </c>
      <c r="F52" s="80">
        <v>0</v>
      </c>
      <c r="G52" s="81">
        <f t="shared" si="0"/>
        <v>0</v>
      </c>
      <c r="H52" s="68">
        <f>LARGE((C52,E52,G52),1)</f>
        <v>0</v>
      </c>
      <c r="I52" s="67"/>
    </row>
    <row r="53" spans="1:9">
      <c r="A53" s="74"/>
      <c r="B53" s="80">
        <v>0</v>
      </c>
      <c r="C53" s="81">
        <f t="shared" si="0"/>
        <v>0</v>
      </c>
      <c r="D53" s="80">
        <v>0</v>
      </c>
      <c r="E53" s="81">
        <f t="shared" si="0"/>
        <v>0</v>
      </c>
      <c r="F53" s="80">
        <v>0</v>
      </c>
      <c r="G53" s="81">
        <f t="shared" si="0"/>
        <v>0</v>
      </c>
      <c r="H53" s="68">
        <f>LARGE((C53,E53,G53),1)</f>
        <v>0</v>
      </c>
      <c r="I53" s="67"/>
    </row>
    <row r="54" spans="1:9">
      <c r="A54" s="71"/>
      <c r="B54" s="80">
        <v>0</v>
      </c>
      <c r="C54" s="81">
        <f t="shared" si="0"/>
        <v>0</v>
      </c>
      <c r="D54" s="80">
        <v>0</v>
      </c>
      <c r="E54" s="81">
        <f t="shared" si="0"/>
        <v>0</v>
      </c>
      <c r="F54" s="80">
        <v>0</v>
      </c>
      <c r="G54" s="81">
        <f t="shared" si="0"/>
        <v>0</v>
      </c>
      <c r="H54" s="68">
        <f>LARGE((C54,E54,G54),1)</f>
        <v>0</v>
      </c>
      <c r="I54" s="67"/>
    </row>
    <row r="55" spans="1:9">
      <c r="A55" s="72"/>
      <c r="B55" s="80">
        <v>0</v>
      </c>
      <c r="C55" s="81">
        <f t="shared" si="0"/>
        <v>0</v>
      </c>
      <c r="D55" s="80">
        <v>0</v>
      </c>
      <c r="E55" s="81">
        <f t="shared" si="0"/>
        <v>0</v>
      </c>
      <c r="F55" s="80">
        <v>0</v>
      </c>
      <c r="G55" s="81">
        <f t="shared" si="0"/>
        <v>0</v>
      </c>
      <c r="H55" s="68">
        <f>LARGE((C55,E55,G55),1)</f>
        <v>0</v>
      </c>
      <c r="I55" s="67"/>
    </row>
    <row r="56" spans="1:9">
      <c r="A56" s="72"/>
      <c r="B56" s="80">
        <v>0</v>
      </c>
      <c r="C56" s="81">
        <f t="shared" si="0"/>
        <v>0</v>
      </c>
      <c r="D56" s="80">
        <v>0</v>
      </c>
      <c r="E56" s="81">
        <f t="shared" si="0"/>
        <v>0</v>
      </c>
      <c r="F56" s="80">
        <v>0</v>
      </c>
      <c r="G56" s="81">
        <f t="shared" si="0"/>
        <v>0</v>
      </c>
      <c r="H56" s="68">
        <f>LARGE((C56,E56,G56),1)</f>
        <v>0</v>
      </c>
      <c r="I56" s="67"/>
    </row>
    <row r="57" spans="1:9">
      <c r="A57" s="75"/>
      <c r="B57" s="80">
        <v>0</v>
      </c>
      <c r="C57" s="81">
        <f t="shared" si="0"/>
        <v>0</v>
      </c>
      <c r="D57" s="80">
        <v>0</v>
      </c>
      <c r="E57" s="81">
        <f t="shared" si="0"/>
        <v>0</v>
      </c>
      <c r="F57" s="80">
        <v>0</v>
      </c>
      <c r="G57" s="81">
        <f t="shared" si="0"/>
        <v>0</v>
      </c>
      <c r="H57" s="68">
        <f>LARGE((C57,E57,G57),1)</f>
        <v>0</v>
      </c>
      <c r="I57" s="67"/>
    </row>
    <row r="58" spans="1:9">
      <c r="A58" s="72"/>
      <c r="B58" s="80">
        <v>0</v>
      </c>
      <c r="C58" s="81">
        <f>B58/B$15*1000*B$14</f>
        <v>0</v>
      </c>
      <c r="D58" s="80">
        <v>0</v>
      </c>
      <c r="E58" s="81">
        <f>D58/D$15*1000*D$14</f>
        <v>0</v>
      </c>
      <c r="F58" s="80">
        <v>0</v>
      </c>
      <c r="G58" s="81">
        <f>F58/F$15*1000*F$14</f>
        <v>0</v>
      </c>
      <c r="H58" s="68">
        <f>LARGE((C58,E58,G58),1)</f>
        <v>0</v>
      </c>
      <c r="I58" s="67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114" priority="35"/>
  </conditionalFormatting>
  <conditionalFormatting sqref="A34:A41 A53 A32 A43:A49">
    <cfRule type="duplicateValues" dxfId="113" priority="43"/>
  </conditionalFormatting>
  <conditionalFormatting sqref="A34:A41 A53 A32 A43:A49">
    <cfRule type="duplicateValues" dxfId="112" priority="44"/>
  </conditionalFormatting>
  <conditionalFormatting sqref="A57">
    <cfRule type="duplicateValues" dxfId="111" priority="41"/>
  </conditionalFormatting>
  <conditionalFormatting sqref="A57">
    <cfRule type="duplicateValues" dxfId="110" priority="42"/>
  </conditionalFormatting>
  <conditionalFormatting sqref="A33">
    <cfRule type="duplicateValues" dxfId="109" priority="39"/>
  </conditionalFormatting>
  <conditionalFormatting sqref="A33">
    <cfRule type="duplicateValues" dxfId="108" priority="40"/>
  </conditionalFormatting>
  <conditionalFormatting sqref="A50">
    <cfRule type="duplicateValues" dxfId="107" priority="37"/>
  </conditionalFormatting>
  <conditionalFormatting sqref="A50">
    <cfRule type="duplicateValues" dxfId="106" priority="38"/>
  </conditionalFormatting>
  <conditionalFormatting sqref="A42">
    <cfRule type="duplicateValues" dxfId="105" priority="36"/>
  </conditionalFormatting>
  <conditionalFormatting sqref="A51">
    <cfRule type="duplicateValues" dxfId="104" priority="31"/>
  </conditionalFormatting>
  <conditionalFormatting sqref="A51">
    <cfRule type="duplicateValues" dxfId="103" priority="32"/>
  </conditionalFormatting>
  <conditionalFormatting sqref="A28:A30">
    <cfRule type="duplicateValues" dxfId="102" priority="29"/>
  </conditionalFormatting>
  <conditionalFormatting sqref="A28:A30">
    <cfRule type="duplicateValues" dxfId="101" priority="30"/>
  </conditionalFormatting>
  <conditionalFormatting sqref="A27">
    <cfRule type="duplicateValues" dxfId="100" priority="27"/>
  </conditionalFormatting>
  <conditionalFormatting sqref="A27">
    <cfRule type="duplicateValues" dxfId="99" priority="28"/>
  </conditionalFormatting>
  <conditionalFormatting sqref="A19">
    <cfRule type="duplicateValues" dxfId="98" priority="11"/>
  </conditionalFormatting>
  <conditionalFormatting sqref="A19">
    <cfRule type="duplicateValues" dxfId="97" priority="12"/>
  </conditionalFormatting>
  <conditionalFormatting sqref="A21">
    <cfRule type="duplicateValues" dxfId="96" priority="9"/>
  </conditionalFormatting>
  <conditionalFormatting sqref="A21">
    <cfRule type="duplicateValues" dxfId="95" priority="10"/>
  </conditionalFormatting>
  <conditionalFormatting sqref="A22">
    <cfRule type="duplicateValues" dxfId="94" priority="7"/>
  </conditionalFormatting>
  <conditionalFormatting sqref="A22">
    <cfRule type="duplicateValues" dxfId="93" priority="8"/>
  </conditionalFormatting>
  <conditionalFormatting sqref="A23">
    <cfRule type="duplicateValues" dxfId="92" priority="5"/>
  </conditionalFormatting>
  <conditionalFormatting sqref="A23">
    <cfRule type="duplicateValues" dxfId="91" priority="6"/>
  </conditionalFormatting>
  <conditionalFormatting sqref="A25">
    <cfRule type="duplicateValues" dxfId="90" priority="3"/>
  </conditionalFormatting>
  <conditionalFormatting sqref="A25">
    <cfRule type="duplicateValues" dxfId="89" priority="4"/>
  </conditionalFormatting>
  <conditionalFormatting sqref="A18">
    <cfRule type="duplicateValues" dxfId="88" priority="1"/>
  </conditionalFormatting>
  <conditionalFormatting sqref="A18">
    <cfRule type="duplicateValues" dxfId="87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7"/>
  <sheetViews>
    <sheetView topLeftCell="A19" workbookViewId="0">
      <selection activeCell="A40" sqref="A40"/>
    </sheetView>
  </sheetViews>
  <sheetFormatPr defaultColWidth="8.75" defaultRowHeight="14.25"/>
  <cols>
    <col min="1" max="1" width="17.25" customWidth="1"/>
    <col min="2" max="2" width="8.75" customWidth="1"/>
    <col min="3" max="3" width="8.75" style="85" customWidth="1"/>
    <col min="4" max="8" width="8.75" customWidth="1"/>
    <col min="9" max="9" width="9.125" customWidth="1"/>
  </cols>
  <sheetData>
    <row r="1" spans="1:9">
      <c r="A1" s="109"/>
      <c r="B1" s="99"/>
      <c r="C1" s="99"/>
      <c r="D1" s="99"/>
      <c r="E1" s="99"/>
      <c r="F1" s="99"/>
      <c r="G1" s="99"/>
      <c r="H1" s="99"/>
      <c r="I1" s="45"/>
    </row>
    <row r="2" spans="1:9">
      <c r="A2" s="109"/>
      <c r="B2" s="111" t="s">
        <v>39</v>
      </c>
      <c r="C2" s="111"/>
      <c r="D2" s="111"/>
      <c r="E2" s="111"/>
      <c r="F2" s="111"/>
      <c r="G2" s="99"/>
      <c r="H2" s="99"/>
      <c r="I2" s="45"/>
    </row>
    <row r="3" spans="1:9">
      <c r="A3" s="109"/>
      <c r="B3" s="99"/>
      <c r="C3" s="99"/>
      <c r="D3" s="99"/>
      <c r="E3" s="99"/>
      <c r="F3" s="99"/>
      <c r="G3" s="99"/>
      <c r="H3" s="99"/>
      <c r="I3" s="45"/>
    </row>
    <row r="4" spans="1:9">
      <c r="A4" s="109"/>
      <c r="B4" s="111" t="s">
        <v>34</v>
      </c>
      <c r="C4" s="111"/>
      <c r="D4" s="111"/>
      <c r="E4" s="111"/>
      <c r="F4" s="111"/>
      <c r="G4" s="99"/>
      <c r="H4" s="99"/>
      <c r="I4" s="45"/>
    </row>
    <row r="5" spans="1:9">
      <c r="A5" s="109"/>
      <c r="B5" s="99"/>
      <c r="C5" s="99"/>
      <c r="D5" s="99"/>
      <c r="E5" s="99"/>
      <c r="F5" s="99"/>
      <c r="G5" s="99"/>
      <c r="H5" s="99"/>
      <c r="I5" s="45"/>
    </row>
    <row r="6" spans="1:9">
      <c r="A6" s="109"/>
      <c r="B6" s="110"/>
      <c r="C6" s="110"/>
      <c r="D6" s="99"/>
      <c r="E6" s="99"/>
      <c r="F6" s="99"/>
      <c r="G6" s="99"/>
      <c r="H6" s="99"/>
      <c r="I6" s="45"/>
    </row>
    <row r="7" spans="1:9">
      <c r="A7" s="109"/>
      <c r="B7" s="99"/>
      <c r="C7" s="99"/>
      <c r="D7" s="99"/>
      <c r="E7" s="99"/>
      <c r="F7" s="99"/>
      <c r="G7" s="99"/>
      <c r="H7" s="99"/>
      <c r="I7" s="45"/>
    </row>
    <row r="8" spans="1:9">
      <c r="A8" s="46" t="s">
        <v>11</v>
      </c>
      <c r="B8" s="47" t="s">
        <v>42</v>
      </c>
      <c r="C8" s="47"/>
      <c r="D8" s="47"/>
      <c r="E8" s="47"/>
      <c r="F8" s="98"/>
      <c r="G8" s="98"/>
      <c r="H8" s="98"/>
      <c r="I8" s="45"/>
    </row>
    <row r="9" spans="1:9">
      <c r="A9" s="46" t="s">
        <v>0</v>
      </c>
      <c r="B9" s="47" t="s">
        <v>61</v>
      </c>
      <c r="C9" s="47"/>
      <c r="D9" s="47"/>
      <c r="E9" s="47"/>
      <c r="F9" s="98"/>
      <c r="G9" s="98"/>
      <c r="H9" s="98"/>
      <c r="I9" s="45"/>
    </row>
    <row r="10" spans="1:9">
      <c r="A10" s="46" t="s">
        <v>13</v>
      </c>
      <c r="B10" s="112">
        <v>42023</v>
      </c>
      <c r="C10" s="112"/>
      <c r="D10" s="48"/>
      <c r="E10" s="48"/>
      <c r="F10" s="49"/>
      <c r="G10" s="49"/>
      <c r="H10" s="49"/>
      <c r="I10" s="45"/>
    </row>
    <row r="11" spans="1:9">
      <c r="A11" s="46" t="s">
        <v>33</v>
      </c>
      <c r="B11" s="47" t="s">
        <v>58</v>
      </c>
      <c r="C11" s="48"/>
      <c r="D11" s="99"/>
      <c r="E11" s="99"/>
      <c r="F11" s="99"/>
      <c r="G11" s="99"/>
      <c r="H11" s="99"/>
      <c r="I11" s="45"/>
    </row>
    <row r="12" spans="1:9">
      <c r="A12" s="46" t="s">
        <v>16</v>
      </c>
      <c r="B12" s="98" t="s">
        <v>55</v>
      </c>
      <c r="C12" s="99"/>
      <c r="D12" s="99"/>
      <c r="E12" s="99"/>
      <c r="F12" s="99"/>
      <c r="G12" s="99"/>
      <c r="H12" s="99"/>
      <c r="I12" s="45"/>
    </row>
    <row r="13" spans="1:9">
      <c r="A13" s="98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>
      <c r="A14" s="98" t="s">
        <v>15</v>
      </c>
      <c r="B14" s="55">
        <v>0.7</v>
      </c>
      <c r="C14" s="56"/>
      <c r="D14" s="57">
        <v>0</v>
      </c>
      <c r="E14" s="56"/>
      <c r="F14" s="57">
        <v>0.8</v>
      </c>
      <c r="G14" s="56"/>
      <c r="H14" s="58" t="s">
        <v>18</v>
      </c>
      <c r="I14" s="59" t="s">
        <v>25</v>
      </c>
    </row>
    <row r="15" spans="1:9">
      <c r="A15" s="98" t="s">
        <v>14</v>
      </c>
      <c r="B15" s="60">
        <v>1</v>
      </c>
      <c r="C15" s="61"/>
      <c r="D15" s="62">
        <v>1</v>
      </c>
      <c r="E15" s="61"/>
      <c r="F15" s="62">
        <v>30</v>
      </c>
      <c r="G15" s="61"/>
      <c r="H15" s="58" t="s">
        <v>19</v>
      </c>
      <c r="I15" s="59" t="s">
        <v>26</v>
      </c>
    </row>
    <row r="16" spans="1:9">
      <c r="A16" s="98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53</v>
      </c>
    </row>
    <row r="17" spans="1:9">
      <c r="A17" s="87" t="s">
        <v>49</v>
      </c>
      <c r="B17" s="79">
        <v>0</v>
      </c>
      <c r="C17" s="81">
        <f>B17/B$15*1000*B$14</f>
        <v>0</v>
      </c>
      <c r="D17" s="80">
        <v>0</v>
      </c>
      <c r="E17" s="81">
        <f>D17/D$15*1000*D$14</f>
        <v>0</v>
      </c>
      <c r="F17" s="80">
        <v>12.48</v>
      </c>
      <c r="G17" s="81">
        <f>F17/F$15*1000*F$14</f>
        <v>332.80000000000007</v>
      </c>
      <c r="H17" s="68">
        <f>LARGE((C17,E17,G17),1)</f>
        <v>332.80000000000007</v>
      </c>
      <c r="I17" s="67">
        <v>26</v>
      </c>
    </row>
    <row r="18" spans="1:9">
      <c r="A18" s="87" t="s">
        <v>52</v>
      </c>
      <c r="B18" s="79">
        <v>0</v>
      </c>
      <c r="C18" s="81">
        <f>B18/B$15*1000*B$14</f>
        <v>0</v>
      </c>
      <c r="D18" s="80">
        <v>0</v>
      </c>
      <c r="E18" s="81">
        <f>D18/D$15*1000*D$14</f>
        <v>0</v>
      </c>
      <c r="F18" s="80">
        <v>12.48</v>
      </c>
      <c r="G18" s="81">
        <f>F18/F$15*1000*F$14</f>
        <v>332.80000000000007</v>
      </c>
      <c r="H18" s="68">
        <f>LARGE((C18,E18,G18),1)</f>
        <v>332.80000000000007</v>
      </c>
      <c r="I18" s="67">
        <v>24</v>
      </c>
    </row>
    <row r="19" spans="1:9">
      <c r="A19" s="87"/>
      <c r="B19" s="79">
        <v>0</v>
      </c>
      <c r="C19" s="81">
        <f>B19/B$15*1000*B$14</f>
        <v>0</v>
      </c>
      <c r="D19" s="80">
        <v>0</v>
      </c>
      <c r="E19" s="81">
        <f t="shared" ref="C19:G57" si="0">D19/D$15*1000*D$14</f>
        <v>0</v>
      </c>
      <c r="F19" s="80">
        <v>0</v>
      </c>
      <c r="G19" s="81">
        <f t="shared" si="0"/>
        <v>0</v>
      </c>
      <c r="H19" s="68">
        <f>LARGE((C19,E19,G19),1)</f>
        <v>0</v>
      </c>
      <c r="I19" s="67"/>
    </row>
    <row r="20" spans="1:9">
      <c r="A20" s="88"/>
      <c r="B20" s="79">
        <v>0</v>
      </c>
      <c r="C20" s="81">
        <f>B20/B$15*1000*B$14</f>
        <v>0</v>
      </c>
      <c r="D20" s="80">
        <v>0</v>
      </c>
      <c r="E20" s="81">
        <f t="shared" si="0"/>
        <v>0</v>
      </c>
      <c r="F20" s="80">
        <v>0</v>
      </c>
      <c r="G20" s="81">
        <f t="shared" si="0"/>
        <v>0</v>
      </c>
      <c r="H20" s="68">
        <f>LARGE((C20,E20,G20),1)</f>
        <v>0</v>
      </c>
      <c r="I20" s="67"/>
    </row>
    <row r="21" spans="1:9">
      <c r="A21" s="87"/>
      <c r="B21" s="79">
        <v>0</v>
      </c>
      <c r="C21" s="81">
        <f t="shared" si="0"/>
        <v>0</v>
      </c>
      <c r="D21" s="80">
        <v>0</v>
      </c>
      <c r="E21" s="81">
        <f t="shared" si="0"/>
        <v>0</v>
      </c>
      <c r="F21" s="80">
        <v>0</v>
      </c>
      <c r="G21" s="81">
        <f t="shared" si="0"/>
        <v>0</v>
      </c>
      <c r="H21" s="68">
        <f>LARGE((C21,E21,G21),1)</f>
        <v>0</v>
      </c>
      <c r="I21" s="67"/>
    </row>
    <row r="22" spans="1:9">
      <c r="A22" s="87"/>
      <c r="B22" s="79">
        <v>0</v>
      </c>
      <c r="C22" s="81">
        <f>B22/B$15*1000*B$14</f>
        <v>0</v>
      </c>
      <c r="D22" s="80">
        <v>0</v>
      </c>
      <c r="E22" s="81">
        <f>D22/D$15*1000*D$14</f>
        <v>0</v>
      </c>
      <c r="F22" s="80">
        <v>0</v>
      </c>
      <c r="G22" s="81">
        <f>F22/F$15*1000*F$14</f>
        <v>0</v>
      </c>
      <c r="H22" s="68">
        <f>LARGE((C22,E22,G22),1)</f>
        <v>0</v>
      </c>
      <c r="I22" s="67"/>
    </row>
    <row r="23" spans="1:9">
      <c r="A23" s="87"/>
      <c r="B23" s="79">
        <v>0</v>
      </c>
      <c r="C23" s="81">
        <f t="shared" si="0"/>
        <v>0</v>
      </c>
      <c r="D23" s="80">
        <v>0</v>
      </c>
      <c r="E23" s="81">
        <f t="shared" si="0"/>
        <v>0</v>
      </c>
      <c r="F23" s="80">
        <v>0</v>
      </c>
      <c r="G23" s="81">
        <f t="shared" si="0"/>
        <v>0</v>
      </c>
      <c r="H23" s="68">
        <f>LARGE((C23,E23,G23),1)</f>
        <v>0</v>
      </c>
      <c r="I23" s="67"/>
    </row>
    <row r="24" spans="1:9">
      <c r="A24" s="78"/>
      <c r="B24" s="79">
        <v>0</v>
      </c>
      <c r="C24" s="81">
        <f t="shared" si="0"/>
        <v>0</v>
      </c>
      <c r="D24" s="80">
        <v>0</v>
      </c>
      <c r="E24" s="81">
        <f t="shared" si="0"/>
        <v>0</v>
      </c>
      <c r="F24" s="80">
        <v>0</v>
      </c>
      <c r="G24" s="81">
        <f t="shared" si="0"/>
        <v>0</v>
      </c>
      <c r="H24" s="68">
        <f>LARGE((C24,E24,G24),1)</f>
        <v>0</v>
      </c>
      <c r="I24" s="67"/>
    </row>
    <row r="25" spans="1:9">
      <c r="A25" s="87"/>
      <c r="B25" s="79">
        <v>0</v>
      </c>
      <c r="C25" s="81">
        <f t="shared" si="0"/>
        <v>0</v>
      </c>
      <c r="D25" s="80">
        <v>0</v>
      </c>
      <c r="E25" s="81">
        <f t="shared" si="0"/>
        <v>0</v>
      </c>
      <c r="F25" s="80">
        <v>0</v>
      </c>
      <c r="G25" s="81">
        <f t="shared" si="0"/>
        <v>0</v>
      </c>
      <c r="H25" s="68">
        <f>LARGE((C25,E25,G25),1)</f>
        <v>0</v>
      </c>
      <c r="I25" s="67"/>
    </row>
    <row r="26" spans="1:9">
      <c r="A26" s="87"/>
      <c r="B26" s="79">
        <v>0</v>
      </c>
      <c r="C26" s="81">
        <f>B26/B$15*1000*B$14</f>
        <v>0</v>
      </c>
      <c r="D26" s="80">
        <v>0</v>
      </c>
      <c r="E26" s="81">
        <f t="shared" si="0"/>
        <v>0</v>
      </c>
      <c r="F26" s="80">
        <v>0</v>
      </c>
      <c r="G26" s="81">
        <f t="shared" si="0"/>
        <v>0</v>
      </c>
      <c r="H26" s="68">
        <f>LARGE((C26,E26,G26),1)</f>
        <v>0</v>
      </c>
      <c r="I26" s="67"/>
    </row>
    <row r="27" spans="1:9">
      <c r="A27" s="87"/>
      <c r="B27" s="79">
        <v>0</v>
      </c>
      <c r="C27" s="81">
        <f>B27/B$15*1000*B$14</f>
        <v>0</v>
      </c>
      <c r="D27" s="80">
        <v>0</v>
      </c>
      <c r="E27" s="81">
        <f t="shared" si="0"/>
        <v>0</v>
      </c>
      <c r="F27" s="80">
        <v>0</v>
      </c>
      <c r="G27" s="81">
        <f t="shared" si="0"/>
        <v>0</v>
      </c>
      <c r="H27" s="68">
        <f>LARGE((C27,E27,G27),1)</f>
        <v>0</v>
      </c>
      <c r="I27" s="67"/>
    </row>
    <row r="28" spans="1:9">
      <c r="A28" s="87"/>
      <c r="B28" s="79">
        <v>0</v>
      </c>
      <c r="C28" s="81">
        <f t="shared" si="0"/>
        <v>0</v>
      </c>
      <c r="D28" s="80">
        <v>0</v>
      </c>
      <c r="E28" s="81">
        <f t="shared" si="0"/>
        <v>0</v>
      </c>
      <c r="F28" s="80">
        <v>0</v>
      </c>
      <c r="G28" s="81">
        <f t="shared" si="0"/>
        <v>0</v>
      </c>
      <c r="H28" s="68">
        <f>LARGE((C28,E28,G28),1)</f>
        <v>0</v>
      </c>
      <c r="I28" s="67"/>
    </row>
    <row r="29" spans="1:9">
      <c r="A29" s="87"/>
      <c r="B29" s="79">
        <v>0</v>
      </c>
      <c r="C29" s="81">
        <f t="shared" si="0"/>
        <v>0</v>
      </c>
      <c r="D29" s="80">
        <v>0</v>
      </c>
      <c r="E29" s="81">
        <f t="shared" si="0"/>
        <v>0</v>
      </c>
      <c r="F29" s="80">
        <v>0</v>
      </c>
      <c r="G29" s="81">
        <f t="shared" si="0"/>
        <v>0</v>
      </c>
      <c r="H29" s="68">
        <f>LARGE((C29,E29,G29),1)</f>
        <v>0</v>
      </c>
      <c r="I29" s="67"/>
    </row>
    <row r="30" spans="1:9">
      <c r="A30" s="70"/>
      <c r="B30" s="79">
        <v>0</v>
      </c>
      <c r="C30" s="81">
        <f t="shared" si="0"/>
        <v>0</v>
      </c>
      <c r="D30" s="80">
        <v>0</v>
      </c>
      <c r="E30" s="81">
        <f t="shared" si="0"/>
        <v>0</v>
      </c>
      <c r="F30" s="80">
        <v>0</v>
      </c>
      <c r="G30" s="81">
        <f t="shared" si="0"/>
        <v>0</v>
      </c>
      <c r="H30" s="68">
        <f>LARGE((C30,E30,G30),1)</f>
        <v>0</v>
      </c>
      <c r="I30" s="67"/>
    </row>
    <row r="31" spans="1:9">
      <c r="A31" s="78"/>
      <c r="B31" s="79">
        <v>0</v>
      </c>
      <c r="C31" s="81">
        <f t="shared" si="0"/>
        <v>0</v>
      </c>
      <c r="D31" s="80">
        <v>0</v>
      </c>
      <c r="E31" s="81">
        <f t="shared" si="0"/>
        <v>0</v>
      </c>
      <c r="F31" s="80">
        <v>0</v>
      </c>
      <c r="G31" s="81">
        <f t="shared" si="0"/>
        <v>0</v>
      </c>
      <c r="H31" s="68">
        <f>LARGE((C31,E31,G31),1)</f>
        <v>0</v>
      </c>
      <c r="I31" s="67"/>
    </row>
    <row r="32" spans="1:9">
      <c r="A32" s="72"/>
      <c r="B32" s="79">
        <v>0</v>
      </c>
      <c r="C32" s="81">
        <f t="shared" si="0"/>
        <v>0</v>
      </c>
      <c r="D32" s="80">
        <v>0</v>
      </c>
      <c r="E32" s="81">
        <f t="shared" si="0"/>
        <v>0</v>
      </c>
      <c r="F32" s="80">
        <v>0</v>
      </c>
      <c r="G32" s="81">
        <f t="shared" si="0"/>
        <v>0</v>
      </c>
      <c r="H32" s="68">
        <f>LARGE((C32,E32,G32),1)</f>
        <v>0</v>
      </c>
      <c r="I32" s="67"/>
    </row>
    <row r="33" spans="1:9">
      <c r="A33" s="73"/>
      <c r="B33" s="79">
        <v>0</v>
      </c>
      <c r="C33" s="81">
        <f t="shared" si="0"/>
        <v>0</v>
      </c>
      <c r="D33" s="80">
        <v>0</v>
      </c>
      <c r="E33" s="81">
        <f t="shared" si="0"/>
        <v>0</v>
      </c>
      <c r="F33" s="80">
        <v>0</v>
      </c>
      <c r="G33" s="81">
        <f t="shared" si="0"/>
        <v>0</v>
      </c>
      <c r="H33" s="68">
        <f>LARGE((C33,E33,G33),1)</f>
        <v>0</v>
      </c>
      <c r="I33" s="67"/>
    </row>
    <row r="34" spans="1:9">
      <c r="A34" s="71"/>
      <c r="B34" s="79">
        <v>0</v>
      </c>
      <c r="C34" s="81">
        <f t="shared" si="0"/>
        <v>0</v>
      </c>
      <c r="D34" s="80">
        <v>0</v>
      </c>
      <c r="E34" s="81">
        <f t="shared" si="0"/>
        <v>0</v>
      </c>
      <c r="F34" s="80">
        <v>0</v>
      </c>
      <c r="G34" s="81">
        <f t="shared" si="0"/>
        <v>0</v>
      </c>
      <c r="H34" s="68">
        <f>LARGE((C34,E34,G34),1)</f>
        <v>0</v>
      </c>
      <c r="I34" s="67"/>
    </row>
    <row r="35" spans="1:9">
      <c r="A35" s="71"/>
      <c r="B35" s="79">
        <v>0</v>
      </c>
      <c r="C35" s="81">
        <f t="shared" si="0"/>
        <v>0</v>
      </c>
      <c r="D35" s="80">
        <v>0</v>
      </c>
      <c r="E35" s="81">
        <f t="shared" si="0"/>
        <v>0</v>
      </c>
      <c r="F35" s="80">
        <v>0</v>
      </c>
      <c r="G35" s="81">
        <f t="shared" si="0"/>
        <v>0</v>
      </c>
      <c r="H35" s="68">
        <f>LARGE((C35,E35,G35),1)</f>
        <v>0</v>
      </c>
      <c r="I35" s="67"/>
    </row>
    <row r="36" spans="1:9">
      <c r="A36" s="71"/>
      <c r="B36" s="79">
        <v>0</v>
      </c>
      <c r="C36" s="81">
        <f t="shared" si="0"/>
        <v>0</v>
      </c>
      <c r="D36" s="80">
        <v>0</v>
      </c>
      <c r="E36" s="81">
        <f t="shared" si="0"/>
        <v>0</v>
      </c>
      <c r="F36" s="80">
        <v>0</v>
      </c>
      <c r="G36" s="81">
        <f t="shared" si="0"/>
        <v>0</v>
      </c>
      <c r="H36" s="68">
        <f>LARGE((C36,E36,G36),1)</f>
        <v>0</v>
      </c>
      <c r="I36" s="67"/>
    </row>
    <row r="37" spans="1:9">
      <c r="A37" s="71"/>
      <c r="B37" s="79">
        <v>0</v>
      </c>
      <c r="C37" s="81">
        <f t="shared" si="0"/>
        <v>0</v>
      </c>
      <c r="D37" s="80">
        <v>0</v>
      </c>
      <c r="E37" s="81">
        <f t="shared" si="0"/>
        <v>0</v>
      </c>
      <c r="F37" s="80">
        <v>0</v>
      </c>
      <c r="G37" s="81">
        <f t="shared" si="0"/>
        <v>0</v>
      </c>
      <c r="H37" s="68">
        <f>LARGE((C37,E37,G37),1)</f>
        <v>0</v>
      </c>
      <c r="I37" s="67"/>
    </row>
    <row r="38" spans="1:9">
      <c r="A38" s="72"/>
      <c r="B38" s="79">
        <v>0</v>
      </c>
      <c r="C38" s="81">
        <f t="shared" si="0"/>
        <v>0</v>
      </c>
      <c r="D38" s="80">
        <v>0</v>
      </c>
      <c r="E38" s="81">
        <f t="shared" si="0"/>
        <v>0</v>
      </c>
      <c r="F38" s="80">
        <v>0</v>
      </c>
      <c r="G38" s="81">
        <f t="shared" si="0"/>
        <v>0</v>
      </c>
      <c r="H38" s="68">
        <f>LARGE((C38,E38,G38),1)</f>
        <v>0</v>
      </c>
      <c r="I38" s="67"/>
    </row>
    <row r="39" spans="1:9">
      <c r="A39" s="72"/>
      <c r="B39" s="79">
        <v>0</v>
      </c>
      <c r="C39" s="81">
        <f t="shared" si="0"/>
        <v>0</v>
      </c>
      <c r="D39" s="80">
        <v>0</v>
      </c>
      <c r="E39" s="81">
        <f t="shared" si="0"/>
        <v>0</v>
      </c>
      <c r="F39" s="80">
        <v>0</v>
      </c>
      <c r="G39" s="81">
        <f t="shared" si="0"/>
        <v>0</v>
      </c>
      <c r="H39" s="68">
        <f>LARGE((C39,E39,G39),1)</f>
        <v>0</v>
      </c>
      <c r="I39" s="67"/>
    </row>
    <row r="40" spans="1:9">
      <c r="A40" s="71"/>
      <c r="B40" s="79">
        <v>0</v>
      </c>
      <c r="C40" s="81">
        <f t="shared" si="0"/>
        <v>0</v>
      </c>
      <c r="D40" s="80">
        <v>0</v>
      </c>
      <c r="E40" s="81">
        <f t="shared" si="0"/>
        <v>0</v>
      </c>
      <c r="F40" s="80">
        <v>0</v>
      </c>
      <c r="G40" s="81">
        <f t="shared" si="0"/>
        <v>0</v>
      </c>
      <c r="H40" s="68">
        <f>LARGE((C40,E40,G40),1)</f>
        <v>0</v>
      </c>
      <c r="I40" s="67"/>
    </row>
    <row r="41" spans="1:9">
      <c r="A41" s="71"/>
      <c r="B41" s="80">
        <v>0</v>
      </c>
      <c r="C41" s="81">
        <f t="shared" si="0"/>
        <v>0</v>
      </c>
      <c r="D41" s="80">
        <v>0</v>
      </c>
      <c r="E41" s="81">
        <f t="shared" si="0"/>
        <v>0</v>
      </c>
      <c r="F41" s="80">
        <v>0</v>
      </c>
      <c r="G41" s="81">
        <f t="shared" si="0"/>
        <v>0</v>
      </c>
      <c r="H41" s="68">
        <f>LARGE((C41,E41,G41),1)</f>
        <v>0</v>
      </c>
      <c r="I41" s="67"/>
    </row>
    <row r="42" spans="1:9">
      <c r="A42" s="78"/>
      <c r="B42" s="80">
        <v>0</v>
      </c>
      <c r="C42" s="81">
        <f t="shared" si="0"/>
        <v>0</v>
      </c>
      <c r="D42" s="80">
        <v>0</v>
      </c>
      <c r="E42" s="81">
        <f t="shared" si="0"/>
        <v>0</v>
      </c>
      <c r="F42" s="80">
        <v>0</v>
      </c>
      <c r="G42" s="81">
        <f t="shared" si="0"/>
        <v>0</v>
      </c>
      <c r="H42" s="68">
        <f>LARGE((C42,E42,G42),1)</f>
        <v>0</v>
      </c>
      <c r="I42" s="67"/>
    </row>
    <row r="43" spans="1:9">
      <c r="A43" s="71"/>
      <c r="B43" s="80">
        <v>0</v>
      </c>
      <c r="C43" s="81">
        <f t="shared" si="0"/>
        <v>0</v>
      </c>
      <c r="D43" s="80">
        <v>0</v>
      </c>
      <c r="E43" s="81">
        <f t="shared" si="0"/>
        <v>0</v>
      </c>
      <c r="F43" s="80">
        <v>0</v>
      </c>
      <c r="G43" s="81">
        <f t="shared" si="0"/>
        <v>0</v>
      </c>
      <c r="H43" s="68">
        <f>LARGE((C43,E43,G43),1)</f>
        <v>0</v>
      </c>
      <c r="I43" s="67"/>
    </row>
    <row r="44" spans="1:9">
      <c r="A44" s="71"/>
      <c r="B44" s="80">
        <v>0</v>
      </c>
      <c r="C44" s="81">
        <f t="shared" si="0"/>
        <v>0</v>
      </c>
      <c r="D44" s="80">
        <v>0</v>
      </c>
      <c r="E44" s="81">
        <f t="shared" si="0"/>
        <v>0</v>
      </c>
      <c r="F44" s="80">
        <v>0</v>
      </c>
      <c r="G44" s="81">
        <f t="shared" si="0"/>
        <v>0</v>
      </c>
      <c r="H44" s="68">
        <f>LARGE((C44,E44,G44),1)</f>
        <v>0</v>
      </c>
      <c r="I44" s="67"/>
    </row>
    <row r="45" spans="1:9">
      <c r="A45" s="72"/>
      <c r="B45" s="80">
        <v>0</v>
      </c>
      <c r="C45" s="81">
        <f t="shared" si="0"/>
        <v>0</v>
      </c>
      <c r="D45" s="80">
        <v>0</v>
      </c>
      <c r="E45" s="81">
        <f t="shared" si="0"/>
        <v>0</v>
      </c>
      <c r="F45" s="80">
        <v>0</v>
      </c>
      <c r="G45" s="81">
        <f t="shared" si="0"/>
        <v>0</v>
      </c>
      <c r="H45" s="68">
        <f>LARGE((C45,E45,G45),1)</f>
        <v>0</v>
      </c>
      <c r="I45" s="67"/>
    </row>
    <row r="46" spans="1:9">
      <c r="A46" s="72"/>
      <c r="B46" s="80">
        <v>0</v>
      </c>
      <c r="C46" s="81">
        <f t="shared" si="0"/>
        <v>0</v>
      </c>
      <c r="D46" s="80">
        <v>0</v>
      </c>
      <c r="E46" s="81">
        <f t="shared" si="0"/>
        <v>0</v>
      </c>
      <c r="F46" s="80">
        <v>0</v>
      </c>
      <c r="G46" s="81">
        <f t="shared" si="0"/>
        <v>0</v>
      </c>
      <c r="H46" s="68">
        <f>LARGE((C46,E46,G46),1)</f>
        <v>0</v>
      </c>
      <c r="I46" s="67"/>
    </row>
    <row r="47" spans="1:9">
      <c r="A47" s="71"/>
      <c r="B47" s="80">
        <v>0</v>
      </c>
      <c r="C47" s="81">
        <f t="shared" si="0"/>
        <v>0</v>
      </c>
      <c r="D47" s="80">
        <v>0</v>
      </c>
      <c r="E47" s="81">
        <f t="shared" si="0"/>
        <v>0</v>
      </c>
      <c r="F47" s="80">
        <v>0</v>
      </c>
      <c r="G47" s="81">
        <f t="shared" si="0"/>
        <v>0</v>
      </c>
      <c r="H47" s="68">
        <f>LARGE((C47,E47,G47),1)</f>
        <v>0</v>
      </c>
      <c r="I47" s="67"/>
    </row>
    <row r="48" spans="1:9">
      <c r="A48" s="71"/>
      <c r="B48" s="80">
        <v>0</v>
      </c>
      <c r="C48" s="81">
        <f t="shared" si="0"/>
        <v>0</v>
      </c>
      <c r="D48" s="80">
        <v>0</v>
      </c>
      <c r="E48" s="81">
        <f t="shared" si="0"/>
        <v>0</v>
      </c>
      <c r="F48" s="80">
        <v>0</v>
      </c>
      <c r="G48" s="81">
        <f t="shared" si="0"/>
        <v>0</v>
      </c>
      <c r="H48" s="68">
        <f>LARGE((C48,E48,G48),1)</f>
        <v>0</v>
      </c>
      <c r="I48" s="67"/>
    </row>
    <row r="49" spans="1:9">
      <c r="A49" s="71"/>
      <c r="B49" s="80">
        <v>0</v>
      </c>
      <c r="C49" s="81">
        <f t="shared" si="0"/>
        <v>0</v>
      </c>
      <c r="D49" s="80">
        <v>0</v>
      </c>
      <c r="E49" s="81">
        <f t="shared" si="0"/>
        <v>0</v>
      </c>
      <c r="F49" s="80">
        <v>0</v>
      </c>
      <c r="G49" s="81">
        <f t="shared" si="0"/>
        <v>0</v>
      </c>
      <c r="H49" s="68">
        <f>LARGE((C49,E49,G49),1)</f>
        <v>0</v>
      </c>
      <c r="I49" s="67"/>
    </row>
    <row r="50" spans="1:9">
      <c r="A50" s="72"/>
      <c r="B50" s="80">
        <v>0</v>
      </c>
      <c r="C50" s="81">
        <f t="shared" si="0"/>
        <v>0</v>
      </c>
      <c r="D50" s="80">
        <v>0</v>
      </c>
      <c r="E50" s="81">
        <f t="shared" si="0"/>
        <v>0</v>
      </c>
      <c r="F50" s="80">
        <v>0</v>
      </c>
      <c r="G50" s="81">
        <f t="shared" si="0"/>
        <v>0</v>
      </c>
      <c r="H50" s="68">
        <f>LARGE((C50,E50,G50),1)</f>
        <v>0</v>
      </c>
      <c r="I50" s="67"/>
    </row>
    <row r="51" spans="1:9">
      <c r="A51" s="72"/>
      <c r="B51" s="80">
        <v>0</v>
      </c>
      <c r="C51" s="81">
        <f t="shared" si="0"/>
        <v>0</v>
      </c>
      <c r="D51" s="80">
        <v>0</v>
      </c>
      <c r="E51" s="81">
        <f t="shared" si="0"/>
        <v>0</v>
      </c>
      <c r="F51" s="80">
        <v>0</v>
      </c>
      <c r="G51" s="81">
        <f t="shared" si="0"/>
        <v>0</v>
      </c>
      <c r="H51" s="68">
        <f>LARGE((C51,E51,G51),1)</f>
        <v>0</v>
      </c>
      <c r="I51" s="67"/>
    </row>
    <row r="52" spans="1:9">
      <c r="A52" s="77"/>
      <c r="B52" s="80">
        <v>0</v>
      </c>
      <c r="C52" s="81">
        <f t="shared" si="0"/>
        <v>0</v>
      </c>
      <c r="D52" s="80">
        <v>0</v>
      </c>
      <c r="E52" s="81">
        <f t="shared" si="0"/>
        <v>0</v>
      </c>
      <c r="F52" s="80">
        <v>0</v>
      </c>
      <c r="G52" s="81">
        <f t="shared" si="0"/>
        <v>0</v>
      </c>
      <c r="H52" s="68">
        <f>LARGE((C52,E52,G52),1)</f>
        <v>0</v>
      </c>
      <c r="I52" s="67"/>
    </row>
    <row r="53" spans="1:9">
      <c r="A53" s="74"/>
      <c r="B53" s="80">
        <v>0</v>
      </c>
      <c r="C53" s="81">
        <f t="shared" si="0"/>
        <v>0</v>
      </c>
      <c r="D53" s="80">
        <v>0</v>
      </c>
      <c r="E53" s="81">
        <f t="shared" si="0"/>
        <v>0</v>
      </c>
      <c r="F53" s="80">
        <v>0</v>
      </c>
      <c r="G53" s="81">
        <f t="shared" si="0"/>
        <v>0</v>
      </c>
      <c r="H53" s="68">
        <f>LARGE((C53,E53,G53),1)</f>
        <v>0</v>
      </c>
      <c r="I53" s="67"/>
    </row>
    <row r="54" spans="1:9">
      <c r="A54" s="71"/>
      <c r="B54" s="80">
        <v>0</v>
      </c>
      <c r="C54" s="81">
        <f t="shared" si="0"/>
        <v>0</v>
      </c>
      <c r="D54" s="80">
        <v>0</v>
      </c>
      <c r="E54" s="81">
        <f t="shared" si="0"/>
        <v>0</v>
      </c>
      <c r="F54" s="80">
        <v>0</v>
      </c>
      <c r="G54" s="81">
        <f t="shared" si="0"/>
        <v>0</v>
      </c>
      <c r="H54" s="68">
        <f>LARGE((C54,E54,G54),1)</f>
        <v>0</v>
      </c>
      <c r="I54" s="67"/>
    </row>
    <row r="55" spans="1:9">
      <c r="A55" s="72"/>
      <c r="B55" s="80">
        <v>0</v>
      </c>
      <c r="C55" s="81">
        <f t="shared" si="0"/>
        <v>0</v>
      </c>
      <c r="D55" s="80">
        <v>0</v>
      </c>
      <c r="E55" s="81">
        <f t="shared" si="0"/>
        <v>0</v>
      </c>
      <c r="F55" s="80">
        <v>0</v>
      </c>
      <c r="G55" s="81">
        <f t="shared" si="0"/>
        <v>0</v>
      </c>
      <c r="H55" s="68">
        <f>LARGE((C55,E55,G55),1)</f>
        <v>0</v>
      </c>
      <c r="I55" s="67"/>
    </row>
    <row r="56" spans="1:9">
      <c r="A56" s="72"/>
      <c r="B56" s="80">
        <v>0</v>
      </c>
      <c r="C56" s="81">
        <f t="shared" si="0"/>
        <v>0</v>
      </c>
      <c r="D56" s="80">
        <v>0</v>
      </c>
      <c r="E56" s="81">
        <f t="shared" si="0"/>
        <v>0</v>
      </c>
      <c r="F56" s="80">
        <v>0</v>
      </c>
      <c r="G56" s="81">
        <f t="shared" si="0"/>
        <v>0</v>
      </c>
      <c r="H56" s="68">
        <f>LARGE((C56,E56,G56),1)</f>
        <v>0</v>
      </c>
      <c r="I56" s="67"/>
    </row>
    <row r="57" spans="1:9">
      <c r="A57" s="75"/>
      <c r="B57" s="80">
        <v>0</v>
      </c>
      <c r="C57" s="81">
        <f t="shared" si="0"/>
        <v>0</v>
      </c>
      <c r="D57" s="80">
        <v>0</v>
      </c>
      <c r="E57" s="81">
        <f t="shared" si="0"/>
        <v>0</v>
      </c>
      <c r="F57" s="80">
        <v>0</v>
      </c>
      <c r="G57" s="81">
        <f t="shared" si="0"/>
        <v>0</v>
      </c>
      <c r="H57" s="68">
        <f>LARGE((C57,E57,G57),1)</f>
        <v>0</v>
      </c>
      <c r="I57" s="67"/>
    </row>
    <row r="58" spans="1:9">
      <c r="A58" s="72"/>
      <c r="B58" s="80">
        <v>0</v>
      </c>
      <c r="C58" s="81">
        <f>B58/B$15*1000*B$14</f>
        <v>0</v>
      </c>
      <c r="D58" s="80">
        <v>0</v>
      </c>
      <c r="E58" s="81">
        <f>D58/D$15*1000*D$14</f>
        <v>0</v>
      </c>
      <c r="F58" s="80">
        <v>0</v>
      </c>
      <c r="G58" s="81">
        <f>F58/F$15*1000*F$14</f>
        <v>0</v>
      </c>
      <c r="H58" s="68">
        <f>LARGE((C58,E58,G58),1)</f>
        <v>0</v>
      </c>
      <c r="I58" s="67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86" priority="21"/>
  </conditionalFormatting>
  <conditionalFormatting sqref="A34:A41 A53 A32 A43:A49">
    <cfRule type="duplicateValues" dxfId="85" priority="29"/>
  </conditionalFormatting>
  <conditionalFormatting sqref="A34:A41 A53 A32 A43:A49">
    <cfRule type="duplicateValues" dxfId="84" priority="30"/>
  </conditionalFormatting>
  <conditionalFormatting sqref="A57">
    <cfRule type="duplicateValues" dxfId="83" priority="27"/>
  </conditionalFormatting>
  <conditionalFormatting sqref="A57">
    <cfRule type="duplicateValues" dxfId="82" priority="28"/>
  </conditionalFormatting>
  <conditionalFormatting sqref="A33">
    <cfRule type="duplicateValues" dxfId="81" priority="25"/>
  </conditionalFormatting>
  <conditionalFormatting sqref="A33">
    <cfRule type="duplicateValues" dxfId="80" priority="26"/>
  </conditionalFormatting>
  <conditionalFormatting sqref="A50">
    <cfRule type="duplicateValues" dxfId="79" priority="23"/>
  </conditionalFormatting>
  <conditionalFormatting sqref="A50">
    <cfRule type="duplicateValues" dxfId="78" priority="24"/>
  </conditionalFormatting>
  <conditionalFormatting sqref="A42">
    <cfRule type="duplicateValues" dxfId="77" priority="22"/>
  </conditionalFormatting>
  <conditionalFormatting sqref="A51">
    <cfRule type="duplicateValues" dxfId="76" priority="19"/>
  </conditionalFormatting>
  <conditionalFormatting sqref="A51">
    <cfRule type="duplicateValues" dxfId="75" priority="20"/>
  </conditionalFormatting>
  <conditionalFormatting sqref="A28:A30">
    <cfRule type="duplicateValues" dxfId="74" priority="17"/>
  </conditionalFormatting>
  <conditionalFormatting sqref="A28:A30">
    <cfRule type="duplicateValues" dxfId="73" priority="18"/>
  </conditionalFormatting>
  <conditionalFormatting sqref="A27">
    <cfRule type="duplicateValues" dxfId="72" priority="15"/>
  </conditionalFormatting>
  <conditionalFormatting sqref="A27">
    <cfRule type="duplicateValues" dxfId="71" priority="16"/>
  </conditionalFormatting>
  <conditionalFormatting sqref="A19">
    <cfRule type="duplicateValues" dxfId="70" priority="13"/>
  </conditionalFormatting>
  <conditionalFormatting sqref="A19">
    <cfRule type="duplicateValues" dxfId="69" priority="14"/>
  </conditionalFormatting>
  <conditionalFormatting sqref="A21">
    <cfRule type="duplicateValues" dxfId="68" priority="11"/>
  </conditionalFormatting>
  <conditionalFormatting sqref="A21">
    <cfRule type="duplicateValues" dxfId="67" priority="12"/>
  </conditionalFormatting>
  <conditionalFormatting sqref="A22">
    <cfRule type="duplicateValues" dxfId="66" priority="9"/>
  </conditionalFormatting>
  <conditionalFormatting sqref="A22">
    <cfRule type="duplicateValues" dxfId="65" priority="10"/>
  </conditionalFormatting>
  <conditionalFormatting sqref="A23">
    <cfRule type="duplicateValues" dxfId="64" priority="7"/>
  </conditionalFormatting>
  <conditionalFormatting sqref="A23">
    <cfRule type="duplicateValues" dxfId="63" priority="8"/>
  </conditionalFormatting>
  <conditionalFormatting sqref="A25">
    <cfRule type="duplicateValues" dxfId="62" priority="5"/>
  </conditionalFormatting>
  <conditionalFormatting sqref="A25">
    <cfRule type="duplicateValues" dxfId="61" priority="6"/>
  </conditionalFormatting>
  <conditionalFormatting sqref="A18">
    <cfRule type="duplicateValues" dxfId="60" priority="1"/>
  </conditionalFormatting>
  <conditionalFormatting sqref="A18">
    <cfRule type="duplicateValues" dxfId="59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7"/>
  <sheetViews>
    <sheetView topLeftCell="A25" workbookViewId="0">
      <selection activeCell="F25" sqref="F25"/>
    </sheetView>
  </sheetViews>
  <sheetFormatPr defaultColWidth="8.75" defaultRowHeight="14.25"/>
  <cols>
    <col min="1" max="1" width="17.25" customWidth="1"/>
    <col min="2" max="2" width="8.75" customWidth="1"/>
    <col min="3" max="3" width="8.75" style="85" customWidth="1"/>
    <col min="4" max="8" width="8.75" customWidth="1"/>
    <col min="9" max="9" width="9.125" customWidth="1"/>
  </cols>
  <sheetData>
    <row r="1" spans="1:9">
      <c r="A1" s="109"/>
      <c r="B1" s="101"/>
      <c r="C1" s="101"/>
      <c r="D1" s="101"/>
      <c r="E1" s="101"/>
      <c r="F1" s="101"/>
      <c r="G1" s="101"/>
      <c r="H1" s="101"/>
      <c r="I1" s="45"/>
    </row>
    <row r="2" spans="1:9">
      <c r="A2" s="109"/>
      <c r="B2" s="111" t="s">
        <v>39</v>
      </c>
      <c r="C2" s="111"/>
      <c r="D2" s="111"/>
      <c r="E2" s="111"/>
      <c r="F2" s="111"/>
      <c r="G2" s="101"/>
      <c r="H2" s="101"/>
      <c r="I2" s="45"/>
    </row>
    <row r="3" spans="1:9">
      <c r="A3" s="109"/>
      <c r="B3" s="101"/>
      <c r="C3" s="101"/>
      <c r="D3" s="101"/>
      <c r="E3" s="101"/>
      <c r="F3" s="101"/>
      <c r="G3" s="101"/>
      <c r="H3" s="101"/>
      <c r="I3" s="45"/>
    </row>
    <row r="4" spans="1:9">
      <c r="A4" s="109"/>
      <c r="B4" s="111" t="s">
        <v>34</v>
      </c>
      <c r="C4" s="111"/>
      <c r="D4" s="111"/>
      <c r="E4" s="111"/>
      <c r="F4" s="111"/>
      <c r="G4" s="101"/>
      <c r="H4" s="101"/>
      <c r="I4" s="45"/>
    </row>
    <row r="5" spans="1:9">
      <c r="A5" s="109"/>
      <c r="B5" s="101"/>
      <c r="C5" s="101"/>
      <c r="D5" s="101"/>
      <c r="E5" s="101"/>
      <c r="F5" s="101"/>
      <c r="G5" s="101"/>
      <c r="H5" s="101"/>
      <c r="I5" s="45"/>
    </row>
    <row r="6" spans="1:9">
      <c r="A6" s="109"/>
      <c r="B6" s="110"/>
      <c r="C6" s="110"/>
      <c r="D6" s="101"/>
      <c r="E6" s="101"/>
      <c r="F6" s="101"/>
      <c r="G6" s="101"/>
      <c r="H6" s="101"/>
      <c r="I6" s="45"/>
    </row>
    <row r="7" spans="1:9">
      <c r="A7" s="109"/>
      <c r="B7" s="101"/>
      <c r="C7" s="101"/>
      <c r="D7" s="101"/>
      <c r="E7" s="101"/>
      <c r="F7" s="101"/>
      <c r="G7" s="101"/>
      <c r="H7" s="101"/>
      <c r="I7" s="45"/>
    </row>
    <row r="8" spans="1:9">
      <c r="A8" s="46" t="s">
        <v>11</v>
      </c>
      <c r="B8" s="47" t="s">
        <v>105</v>
      </c>
      <c r="C8" s="47"/>
      <c r="D8" s="47"/>
      <c r="E8" s="47"/>
      <c r="F8" s="100"/>
      <c r="G8" s="100"/>
      <c r="H8" s="100"/>
      <c r="I8" s="45"/>
    </row>
    <row r="9" spans="1:9">
      <c r="A9" s="46" t="s">
        <v>0</v>
      </c>
      <c r="B9" s="47" t="s">
        <v>106</v>
      </c>
      <c r="C9" s="47"/>
      <c r="D9" s="47"/>
      <c r="E9" s="47"/>
      <c r="F9" s="100"/>
      <c r="G9" s="100"/>
      <c r="H9" s="100"/>
      <c r="I9" s="45"/>
    </row>
    <row r="10" spans="1:9">
      <c r="A10" s="46" t="s">
        <v>13</v>
      </c>
      <c r="B10" s="112" t="s">
        <v>107</v>
      </c>
      <c r="C10" s="112"/>
      <c r="D10" s="48"/>
      <c r="E10" s="48"/>
      <c r="F10" s="49"/>
      <c r="G10" s="49"/>
      <c r="H10" s="49"/>
      <c r="I10" s="45"/>
    </row>
    <row r="11" spans="1:9">
      <c r="A11" s="46" t="s">
        <v>33</v>
      </c>
      <c r="B11" s="47" t="s">
        <v>47</v>
      </c>
      <c r="C11" s="48"/>
      <c r="D11" s="101"/>
      <c r="E11" s="101"/>
      <c r="F11" s="101"/>
      <c r="G11" s="101"/>
      <c r="H11" s="101"/>
      <c r="I11" s="45"/>
    </row>
    <row r="12" spans="1:9">
      <c r="A12" s="46" t="s">
        <v>16</v>
      </c>
      <c r="B12" s="100" t="s">
        <v>55</v>
      </c>
      <c r="C12" s="101"/>
      <c r="D12" s="101"/>
      <c r="E12" s="101"/>
      <c r="F12" s="101"/>
      <c r="G12" s="101"/>
      <c r="H12" s="101"/>
      <c r="I12" s="45"/>
    </row>
    <row r="13" spans="1:9">
      <c r="A13" s="100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>
      <c r="A14" s="100" t="s">
        <v>15</v>
      </c>
      <c r="B14" s="55">
        <v>0</v>
      </c>
      <c r="C14" s="56"/>
      <c r="D14" s="57">
        <v>0</v>
      </c>
      <c r="E14" s="56"/>
      <c r="F14" s="57">
        <v>0.5</v>
      </c>
      <c r="G14" s="56"/>
      <c r="H14" s="58" t="s">
        <v>18</v>
      </c>
      <c r="I14" s="59" t="s">
        <v>25</v>
      </c>
    </row>
    <row r="15" spans="1:9">
      <c r="A15" s="100" t="s">
        <v>14</v>
      </c>
      <c r="B15" s="60">
        <v>1</v>
      </c>
      <c r="C15" s="61"/>
      <c r="D15" s="62">
        <v>1</v>
      </c>
      <c r="E15" s="61"/>
      <c r="F15" s="62">
        <v>70.53</v>
      </c>
      <c r="G15" s="61"/>
      <c r="H15" s="58" t="s">
        <v>19</v>
      </c>
      <c r="I15" s="59" t="s">
        <v>26</v>
      </c>
    </row>
    <row r="16" spans="1:9">
      <c r="A16" s="100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37</v>
      </c>
    </row>
    <row r="17" spans="1:9">
      <c r="A17" s="87" t="s">
        <v>62</v>
      </c>
      <c r="B17" s="79">
        <v>0</v>
      </c>
      <c r="C17" s="81">
        <f>B17/B$15*1000*B$14</f>
        <v>0</v>
      </c>
      <c r="D17" s="80">
        <v>0</v>
      </c>
      <c r="E17" s="81">
        <f>D17/D$15*1000*D$14</f>
        <v>0</v>
      </c>
      <c r="F17" s="80">
        <v>70.53</v>
      </c>
      <c r="G17" s="81">
        <f>F17/F$15*1000*F$14</f>
        <v>500</v>
      </c>
      <c r="H17" s="68">
        <f>LARGE((C17,E17,G17),1)</f>
        <v>500</v>
      </c>
      <c r="I17" s="67">
        <v>1</v>
      </c>
    </row>
    <row r="18" spans="1:9">
      <c r="A18" s="87" t="s">
        <v>63</v>
      </c>
      <c r="B18" s="79">
        <v>0</v>
      </c>
      <c r="C18" s="81">
        <f>B18/B$15*1000*B$14</f>
        <v>0</v>
      </c>
      <c r="D18" s="80">
        <v>0</v>
      </c>
      <c r="E18" s="81">
        <f>D18/D$15*1000*D$14</f>
        <v>0</v>
      </c>
      <c r="F18" s="80">
        <v>67.73</v>
      </c>
      <c r="G18" s="81">
        <f>F18/F$15*1000*F$14</f>
        <v>480.15029065645825</v>
      </c>
      <c r="H18" s="68">
        <f>LARGE((C18,E18,G18),1)</f>
        <v>480.15029065645825</v>
      </c>
      <c r="I18" s="67">
        <v>2</v>
      </c>
    </row>
    <row r="19" spans="1:9">
      <c r="A19" s="87" t="s">
        <v>64</v>
      </c>
      <c r="B19" s="79">
        <v>0</v>
      </c>
      <c r="C19" s="81">
        <f>B19/B$15*1000*B$14</f>
        <v>0</v>
      </c>
      <c r="D19" s="80">
        <v>0</v>
      </c>
      <c r="E19" s="81">
        <f t="shared" ref="C19:G57" si="0">D19/D$15*1000*D$14</f>
        <v>0</v>
      </c>
      <c r="F19" s="80">
        <v>66.790000000000006</v>
      </c>
      <c r="G19" s="81">
        <f t="shared" si="0"/>
        <v>473.48645966255498</v>
      </c>
      <c r="H19" s="68">
        <f>LARGE((C19,E19,G19),1)</f>
        <v>473.48645966255498</v>
      </c>
      <c r="I19" s="67">
        <v>3</v>
      </c>
    </row>
    <row r="20" spans="1:9">
      <c r="A20" s="87" t="s">
        <v>65</v>
      </c>
      <c r="B20" s="79">
        <v>0</v>
      </c>
      <c r="C20" s="81">
        <f>B20/B$15*1000*B$14</f>
        <v>0</v>
      </c>
      <c r="D20" s="80">
        <v>0</v>
      </c>
      <c r="E20" s="81">
        <f t="shared" si="0"/>
        <v>0</v>
      </c>
      <c r="F20" s="80">
        <v>66.290000000000006</v>
      </c>
      <c r="G20" s="81">
        <f t="shared" si="0"/>
        <v>469.94186870835108</v>
      </c>
      <c r="H20" s="68">
        <f>LARGE((C20,E20,G20),1)</f>
        <v>469.94186870835108</v>
      </c>
      <c r="I20" s="67">
        <v>4</v>
      </c>
    </row>
    <row r="21" spans="1:9">
      <c r="A21" s="87" t="s">
        <v>66</v>
      </c>
      <c r="B21" s="79">
        <v>0</v>
      </c>
      <c r="C21" s="81">
        <f t="shared" si="0"/>
        <v>0</v>
      </c>
      <c r="D21" s="80">
        <v>0</v>
      </c>
      <c r="E21" s="81">
        <f t="shared" si="0"/>
        <v>0</v>
      </c>
      <c r="F21" s="80">
        <v>65.88</v>
      </c>
      <c r="G21" s="81">
        <f t="shared" si="0"/>
        <v>467.03530412590385</v>
      </c>
      <c r="H21" s="68">
        <f>LARGE((C21,E21,G21),1)</f>
        <v>467.03530412590385</v>
      </c>
      <c r="I21" s="67">
        <v>5</v>
      </c>
    </row>
    <row r="22" spans="1:9">
      <c r="A22" s="87" t="s">
        <v>67</v>
      </c>
      <c r="B22" s="79">
        <v>0</v>
      </c>
      <c r="C22" s="81">
        <f>B22/B$15*1000*B$14</f>
        <v>0</v>
      </c>
      <c r="D22" s="80">
        <v>0</v>
      </c>
      <c r="E22" s="81">
        <f>D22/D$15*1000*D$14</f>
        <v>0</v>
      </c>
      <c r="F22" s="80">
        <v>65.2</v>
      </c>
      <c r="G22" s="81">
        <f>F22/F$15*1000*F$14</f>
        <v>462.21466042818662</v>
      </c>
      <c r="H22" s="68">
        <f>LARGE((C22,E22,G22),1)</f>
        <v>462.21466042818662</v>
      </c>
      <c r="I22" s="67">
        <v>6</v>
      </c>
    </row>
    <row r="23" spans="1:9">
      <c r="A23" s="87" t="s">
        <v>68</v>
      </c>
      <c r="B23" s="79">
        <v>0</v>
      </c>
      <c r="C23" s="81">
        <f t="shared" si="0"/>
        <v>0</v>
      </c>
      <c r="D23" s="80">
        <v>0</v>
      </c>
      <c r="E23" s="81">
        <f t="shared" si="0"/>
        <v>0</v>
      </c>
      <c r="F23" s="80">
        <v>63.47</v>
      </c>
      <c r="G23" s="81">
        <f t="shared" si="0"/>
        <v>449.95037572664114</v>
      </c>
      <c r="H23" s="68">
        <f>LARGE((C23,E23,G23),1)</f>
        <v>449.95037572664114</v>
      </c>
      <c r="I23" s="67">
        <v>7</v>
      </c>
    </row>
    <row r="24" spans="1:9">
      <c r="A24" s="87" t="s">
        <v>69</v>
      </c>
      <c r="B24" s="79">
        <v>0</v>
      </c>
      <c r="C24" s="81">
        <f t="shared" si="0"/>
        <v>0</v>
      </c>
      <c r="D24" s="80">
        <v>0</v>
      </c>
      <c r="E24" s="81">
        <f t="shared" si="0"/>
        <v>0</v>
      </c>
      <c r="F24" s="80">
        <v>61.2</v>
      </c>
      <c r="G24" s="81">
        <f t="shared" si="0"/>
        <v>433.85793279455555</v>
      </c>
      <c r="H24" s="68">
        <f>LARGE((C24,E24,G24),1)</f>
        <v>433.85793279455555</v>
      </c>
      <c r="I24" s="67">
        <v>8</v>
      </c>
    </row>
    <row r="25" spans="1:9">
      <c r="A25" s="87" t="s">
        <v>70</v>
      </c>
      <c r="B25" s="79">
        <v>0</v>
      </c>
      <c r="C25" s="81">
        <f t="shared" si="0"/>
        <v>0</v>
      </c>
      <c r="D25" s="80">
        <v>0</v>
      </c>
      <c r="E25" s="81">
        <f t="shared" si="0"/>
        <v>0</v>
      </c>
      <c r="F25" s="80">
        <v>59.64</v>
      </c>
      <c r="G25" s="81">
        <f t="shared" si="0"/>
        <v>422.7988090174394</v>
      </c>
      <c r="H25" s="68">
        <f>LARGE((C25,E25,G25),1)</f>
        <v>422.7988090174394</v>
      </c>
      <c r="I25" s="67">
        <v>9</v>
      </c>
    </row>
    <row r="26" spans="1:9">
      <c r="A26" s="87" t="s">
        <v>71</v>
      </c>
      <c r="B26" s="79">
        <v>0</v>
      </c>
      <c r="C26" s="81">
        <f>B26/B$15*1000*B$14</f>
        <v>0</v>
      </c>
      <c r="D26" s="80">
        <v>0</v>
      </c>
      <c r="E26" s="81">
        <f t="shared" si="0"/>
        <v>0</v>
      </c>
      <c r="F26" s="80">
        <v>58.24</v>
      </c>
      <c r="G26" s="81">
        <f t="shared" si="0"/>
        <v>412.87395434566855</v>
      </c>
      <c r="H26" s="68">
        <f>LARGE((C26,E26,G26),1)</f>
        <v>412.87395434566855</v>
      </c>
      <c r="I26" s="67">
        <v>10</v>
      </c>
    </row>
    <row r="27" spans="1:9">
      <c r="A27" s="87" t="s">
        <v>72</v>
      </c>
      <c r="B27" s="79">
        <v>0</v>
      </c>
      <c r="C27" s="81">
        <f>B27/B$15*1000*B$14</f>
        <v>0</v>
      </c>
      <c r="D27" s="80">
        <v>0</v>
      </c>
      <c r="E27" s="81">
        <f t="shared" si="0"/>
        <v>0</v>
      </c>
      <c r="F27" s="80">
        <v>56.7</v>
      </c>
      <c r="G27" s="81">
        <f t="shared" si="0"/>
        <v>401.95661420672059</v>
      </c>
      <c r="H27" s="68">
        <f>LARGE((C27,E27,G27),1)</f>
        <v>401.95661420672059</v>
      </c>
      <c r="I27" s="67">
        <v>11</v>
      </c>
    </row>
    <row r="28" spans="1:9">
      <c r="A28" s="87" t="s">
        <v>73</v>
      </c>
      <c r="B28" s="79">
        <v>0</v>
      </c>
      <c r="C28" s="81">
        <f t="shared" si="0"/>
        <v>0</v>
      </c>
      <c r="D28" s="80">
        <v>0</v>
      </c>
      <c r="E28" s="81">
        <f t="shared" si="0"/>
        <v>0</v>
      </c>
      <c r="F28" s="80">
        <v>56.65</v>
      </c>
      <c r="G28" s="81">
        <f t="shared" si="0"/>
        <v>401.60215511130014</v>
      </c>
      <c r="H28" s="68">
        <f>LARGE((C28,E28,G28),1)</f>
        <v>401.60215511130014</v>
      </c>
      <c r="I28" s="67">
        <v>12</v>
      </c>
    </row>
    <row r="29" spans="1:9">
      <c r="A29" s="87" t="s">
        <v>74</v>
      </c>
      <c r="B29" s="79">
        <v>0</v>
      </c>
      <c r="C29" s="81">
        <f t="shared" si="0"/>
        <v>0</v>
      </c>
      <c r="D29" s="80">
        <v>0</v>
      </c>
      <c r="E29" s="81">
        <f t="shared" si="0"/>
        <v>0</v>
      </c>
      <c r="F29" s="80">
        <v>54.53</v>
      </c>
      <c r="G29" s="81">
        <f t="shared" si="0"/>
        <v>386.57308946547568</v>
      </c>
      <c r="H29" s="68">
        <f>LARGE((C29,E29,G29),1)</f>
        <v>386.57308946547568</v>
      </c>
      <c r="I29" s="67">
        <v>13</v>
      </c>
    </row>
    <row r="30" spans="1:9">
      <c r="A30" s="87" t="s">
        <v>75</v>
      </c>
      <c r="B30" s="79">
        <v>0</v>
      </c>
      <c r="C30" s="81">
        <f t="shared" si="0"/>
        <v>0</v>
      </c>
      <c r="D30" s="80">
        <v>0</v>
      </c>
      <c r="E30" s="81">
        <f t="shared" si="0"/>
        <v>0</v>
      </c>
      <c r="F30" s="80">
        <v>52.13</v>
      </c>
      <c r="G30" s="81">
        <f t="shared" si="0"/>
        <v>369.55905288529704</v>
      </c>
      <c r="H30" s="68">
        <f>LARGE((C30,E30,G30),1)</f>
        <v>369.55905288529704</v>
      </c>
      <c r="I30" s="67">
        <v>14</v>
      </c>
    </row>
    <row r="31" spans="1:9">
      <c r="A31" s="87" t="s">
        <v>76</v>
      </c>
      <c r="B31" s="79">
        <v>0</v>
      </c>
      <c r="C31" s="81">
        <f t="shared" si="0"/>
        <v>0</v>
      </c>
      <c r="D31" s="80">
        <v>0</v>
      </c>
      <c r="E31" s="81">
        <f t="shared" si="0"/>
        <v>0</v>
      </c>
      <c r="F31" s="80">
        <v>49.2</v>
      </c>
      <c r="G31" s="81">
        <f t="shared" si="0"/>
        <v>348.78774989366229</v>
      </c>
      <c r="H31" s="68">
        <f>LARGE((C31,E31,G31),1)</f>
        <v>348.78774989366229</v>
      </c>
      <c r="I31" s="67">
        <v>15</v>
      </c>
    </row>
    <row r="32" spans="1:9">
      <c r="A32" s="87" t="s">
        <v>77</v>
      </c>
      <c r="B32" s="79">
        <v>0</v>
      </c>
      <c r="C32" s="81">
        <f t="shared" si="0"/>
        <v>0</v>
      </c>
      <c r="D32" s="80">
        <v>0</v>
      </c>
      <c r="E32" s="81">
        <f t="shared" si="0"/>
        <v>0</v>
      </c>
      <c r="F32" s="80">
        <v>48.04</v>
      </c>
      <c r="G32" s="81">
        <f t="shared" si="0"/>
        <v>340.56429887990924</v>
      </c>
      <c r="H32" s="68">
        <f>LARGE((C32,E32,G32),1)</f>
        <v>340.56429887990924</v>
      </c>
      <c r="I32" s="67">
        <v>16</v>
      </c>
    </row>
    <row r="33" spans="1:9">
      <c r="A33" s="87" t="s">
        <v>78</v>
      </c>
      <c r="B33" s="79">
        <v>0</v>
      </c>
      <c r="C33" s="81">
        <f t="shared" si="0"/>
        <v>0</v>
      </c>
      <c r="D33" s="80">
        <v>0</v>
      </c>
      <c r="E33" s="81">
        <f t="shared" si="0"/>
        <v>0</v>
      </c>
      <c r="F33" s="80">
        <v>45.44</v>
      </c>
      <c r="G33" s="81">
        <f t="shared" si="0"/>
        <v>322.13242591804902</v>
      </c>
      <c r="H33" s="68">
        <f>LARGE((C33,E33,G33),1)</f>
        <v>322.13242591804902</v>
      </c>
      <c r="I33" s="67">
        <v>17</v>
      </c>
    </row>
    <row r="34" spans="1:9">
      <c r="A34" s="87" t="s">
        <v>79</v>
      </c>
      <c r="B34" s="79">
        <v>0</v>
      </c>
      <c r="C34" s="81">
        <f t="shared" si="0"/>
        <v>0</v>
      </c>
      <c r="D34" s="80">
        <v>0</v>
      </c>
      <c r="E34" s="81">
        <f t="shared" si="0"/>
        <v>0</v>
      </c>
      <c r="F34" s="80">
        <v>43.87</v>
      </c>
      <c r="G34" s="81">
        <f t="shared" si="0"/>
        <v>311.00241032184886</v>
      </c>
      <c r="H34" s="68">
        <f>LARGE((C34,E34,G34),1)</f>
        <v>311.00241032184886</v>
      </c>
      <c r="I34" s="67">
        <v>18</v>
      </c>
    </row>
    <row r="35" spans="1:9">
      <c r="A35" s="87" t="s">
        <v>80</v>
      </c>
      <c r="B35" s="79">
        <v>0</v>
      </c>
      <c r="C35" s="81">
        <f t="shared" si="0"/>
        <v>0</v>
      </c>
      <c r="D35" s="80">
        <v>0</v>
      </c>
      <c r="E35" s="81">
        <f t="shared" si="0"/>
        <v>0</v>
      </c>
      <c r="F35" s="80">
        <v>43.79</v>
      </c>
      <c r="G35" s="81">
        <f t="shared" si="0"/>
        <v>310.43527576917626</v>
      </c>
      <c r="H35" s="68">
        <f>LARGE((C35,E35,G35),1)</f>
        <v>310.43527576917626</v>
      </c>
      <c r="I35" s="67">
        <v>19</v>
      </c>
    </row>
    <row r="36" spans="1:9">
      <c r="A36" s="87" t="s">
        <v>81</v>
      </c>
      <c r="B36" s="79">
        <v>0</v>
      </c>
      <c r="C36" s="81">
        <f t="shared" si="0"/>
        <v>0</v>
      </c>
      <c r="D36" s="80">
        <v>0</v>
      </c>
      <c r="E36" s="81">
        <f t="shared" si="0"/>
        <v>0</v>
      </c>
      <c r="F36" s="80">
        <v>43.28</v>
      </c>
      <c r="G36" s="81">
        <f t="shared" si="0"/>
        <v>306.81979299588829</v>
      </c>
      <c r="H36" s="68">
        <f>LARGE((C36,E36,G36),1)</f>
        <v>306.81979299588829</v>
      </c>
      <c r="I36" s="67">
        <v>20</v>
      </c>
    </row>
    <row r="37" spans="1:9">
      <c r="A37" s="87" t="s">
        <v>82</v>
      </c>
      <c r="B37" s="79">
        <v>0</v>
      </c>
      <c r="C37" s="81">
        <f t="shared" si="0"/>
        <v>0</v>
      </c>
      <c r="D37" s="80">
        <v>0</v>
      </c>
      <c r="E37" s="81">
        <f t="shared" si="0"/>
        <v>0</v>
      </c>
      <c r="F37" s="80">
        <v>42.01</v>
      </c>
      <c r="G37" s="81">
        <f t="shared" si="0"/>
        <v>297.81653197221038</v>
      </c>
      <c r="H37" s="68">
        <f>LARGE((C37,E37,G37),1)</f>
        <v>297.81653197221038</v>
      </c>
      <c r="I37" s="67">
        <v>21</v>
      </c>
    </row>
    <row r="38" spans="1:9">
      <c r="A38" s="87" t="s">
        <v>83</v>
      </c>
      <c r="B38" s="79">
        <v>0</v>
      </c>
      <c r="C38" s="81">
        <f t="shared" si="0"/>
        <v>0</v>
      </c>
      <c r="D38" s="80">
        <v>0</v>
      </c>
      <c r="E38" s="81">
        <f t="shared" si="0"/>
        <v>0</v>
      </c>
      <c r="F38" s="80">
        <v>41.98</v>
      </c>
      <c r="G38" s="81">
        <f t="shared" si="0"/>
        <v>297.60385651495812</v>
      </c>
      <c r="H38" s="68">
        <f>LARGE((C38,E38,G38),1)</f>
        <v>297.60385651495812</v>
      </c>
      <c r="I38" s="67">
        <v>22</v>
      </c>
    </row>
    <row r="39" spans="1:9">
      <c r="A39" s="87" t="s">
        <v>84</v>
      </c>
      <c r="B39" s="79">
        <v>0</v>
      </c>
      <c r="C39" s="81">
        <f t="shared" si="0"/>
        <v>0</v>
      </c>
      <c r="D39" s="80">
        <v>0</v>
      </c>
      <c r="E39" s="81">
        <f t="shared" si="0"/>
        <v>0</v>
      </c>
      <c r="F39" s="80">
        <v>37.630000000000003</v>
      </c>
      <c r="G39" s="81">
        <f t="shared" si="0"/>
        <v>266.7659152133844</v>
      </c>
      <c r="H39" s="68">
        <f>LARGE((C39,E39,G39),1)</f>
        <v>266.7659152133844</v>
      </c>
      <c r="I39" s="67">
        <v>23</v>
      </c>
    </row>
    <row r="40" spans="1:9">
      <c r="A40" s="87" t="s">
        <v>85</v>
      </c>
      <c r="B40" s="79">
        <v>0</v>
      </c>
      <c r="C40" s="81">
        <f t="shared" si="0"/>
        <v>0</v>
      </c>
      <c r="D40" s="80">
        <v>0</v>
      </c>
      <c r="E40" s="81">
        <f t="shared" si="0"/>
        <v>0</v>
      </c>
      <c r="F40" s="80">
        <v>36.369999999999997</v>
      </c>
      <c r="G40" s="81">
        <f t="shared" si="0"/>
        <v>257.83354600879056</v>
      </c>
      <c r="H40" s="68">
        <f>LARGE((C40,E40,G40),1)</f>
        <v>257.83354600879056</v>
      </c>
      <c r="I40" s="67">
        <v>24</v>
      </c>
    </row>
    <row r="41" spans="1:9">
      <c r="A41" s="87" t="s">
        <v>86</v>
      </c>
      <c r="B41" s="80">
        <v>0</v>
      </c>
      <c r="C41" s="81">
        <f t="shared" si="0"/>
        <v>0</v>
      </c>
      <c r="D41" s="80">
        <v>0</v>
      </c>
      <c r="E41" s="81">
        <f t="shared" si="0"/>
        <v>0</v>
      </c>
      <c r="F41" s="80">
        <v>36</v>
      </c>
      <c r="G41" s="81">
        <f t="shared" si="0"/>
        <v>255.21054870267972</v>
      </c>
      <c r="H41" s="68">
        <f>LARGE((C41,E41,G41),1)</f>
        <v>255.21054870267972</v>
      </c>
      <c r="I41" s="67">
        <v>25</v>
      </c>
    </row>
    <row r="42" spans="1:9">
      <c r="A42" s="87" t="s">
        <v>87</v>
      </c>
      <c r="B42" s="80">
        <v>0</v>
      </c>
      <c r="C42" s="81">
        <f t="shared" si="0"/>
        <v>0</v>
      </c>
      <c r="D42" s="80">
        <v>0</v>
      </c>
      <c r="E42" s="81">
        <f t="shared" si="0"/>
        <v>0</v>
      </c>
      <c r="F42" s="80">
        <v>35.159999999999997</v>
      </c>
      <c r="G42" s="81">
        <f t="shared" si="0"/>
        <v>249.25563589961718</v>
      </c>
      <c r="H42" s="68">
        <f>LARGE((C42,E42,G42),1)</f>
        <v>249.25563589961718</v>
      </c>
      <c r="I42" s="67">
        <v>26</v>
      </c>
    </row>
    <row r="43" spans="1:9">
      <c r="A43" s="87" t="s">
        <v>88</v>
      </c>
      <c r="B43" s="80">
        <v>0</v>
      </c>
      <c r="C43" s="81">
        <f t="shared" si="0"/>
        <v>0</v>
      </c>
      <c r="D43" s="80">
        <v>0</v>
      </c>
      <c r="E43" s="81">
        <f t="shared" si="0"/>
        <v>0</v>
      </c>
      <c r="F43" s="80">
        <v>32.619999999999997</v>
      </c>
      <c r="G43" s="81">
        <f t="shared" si="0"/>
        <v>231.24911385226144</v>
      </c>
      <c r="H43" s="68">
        <f>LARGE((C43,E43,G43),1)</f>
        <v>231.24911385226144</v>
      </c>
      <c r="I43" s="67">
        <v>27</v>
      </c>
    </row>
    <row r="44" spans="1:9">
      <c r="A44" s="87" t="s">
        <v>89</v>
      </c>
      <c r="B44" s="80">
        <v>0</v>
      </c>
      <c r="C44" s="81">
        <f t="shared" si="0"/>
        <v>0</v>
      </c>
      <c r="D44" s="80">
        <v>0</v>
      </c>
      <c r="E44" s="81">
        <f t="shared" si="0"/>
        <v>0</v>
      </c>
      <c r="F44" s="80">
        <v>31.76</v>
      </c>
      <c r="G44" s="81">
        <f t="shared" si="0"/>
        <v>225.1524174110308</v>
      </c>
      <c r="H44" s="68">
        <f>LARGE((C44,E44,G44),1)</f>
        <v>225.1524174110308</v>
      </c>
      <c r="I44" s="67">
        <v>28</v>
      </c>
    </row>
    <row r="45" spans="1:9">
      <c r="A45" s="87" t="s">
        <v>90</v>
      </c>
      <c r="B45" s="80">
        <v>0</v>
      </c>
      <c r="C45" s="81">
        <f t="shared" si="0"/>
        <v>0</v>
      </c>
      <c r="D45" s="80">
        <v>0</v>
      </c>
      <c r="E45" s="81">
        <f t="shared" si="0"/>
        <v>0</v>
      </c>
      <c r="F45" s="80">
        <v>31.27</v>
      </c>
      <c r="G45" s="81">
        <f t="shared" si="0"/>
        <v>221.67871827591097</v>
      </c>
      <c r="H45" s="68">
        <f>LARGE((C45,E45,G45),1)</f>
        <v>221.67871827591097</v>
      </c>
      <c r="I45" s="67">
        <v>29</v>
      </c>
    </row>
    <row r="46" spans="1:9">
      <c r="A46" s="87" t="s">
        <v>91</v>
      </c>
      <c r="B46" s="80">
        <v>0</v>
      </c>
      <c r="C46" s="81">
        <f t="shared" si="0"/>
        <v>0</v>
      </c>
      <c r="D46" s="80">
        <v>0</v>
      </c>
      <c r="E46" s="81">
        <f t="shared" si="0"/>
        <v>0</v>
      </c>
      <c r="F46" s="80">
        <v>29.75</v>
      </c>
      <c r="G46" s="81">
        <f t="shared" si="0"/>
        <v>210.90316177513117</v>
      </c>
      <c r="H46" s="68">
        <f>LARGE((C46,E46,G46),1)</f>
        <v>210.90316177513117</v>
      </c>
      <c r="I46" s="67">
        <v>30</v>
      </c>
    </row>
    <row r="47" spans="1:9">
      <c r="A47" s="87" t="s">
        <v>92</v>
      </c>
      <c r="B47" s="80">
        <v>0</v>
      </c>
      <c r="C47" s="81">
        <f t="shared" si="0"/>
        <v>0</v>
      </c>
      <c r="D47" s="80">
        <v>0</v>
      </c>
      <c r="E47" s="81">
        <f t="shared" si="0"/>
        <v>0</v>
      </c>
      <c r="F47" s="80">
        <v>29.2</v>
      </c>
      <c r="G47" s="81">
        <f t="shared" si="0"/>
        <v>207.00411172550687</v>
      </c>
      <c r="H47" s="68">
        <f>LARGE((C47,E47,G47),1)</f>
        <v>207.00411172550687</v>
      </c>
      <c r="I47" s="67">
        <v>31</v>
      </c>
    </row>
    <row r="48" spans="1:9">
      <c r="A48" s="87" t="s">
        <v>93</v>
      </c>
      <c r="B48" s="80">
        <v>0</v>
      </c>
      <c r="C48" s="81">
        <f t="shared" si="0"/>
        <v>0</v>
      </c>
      <c r="D48" s="80">
        <v>0</v>
      </c>
      <c r="E48" s="81">
        <f t="shared" si="0"/>
        <v>0</v>
      </c>
      <c r="F48" s="80">
        <v>28.71</v>
      </c>
      <c r="G48" s="81">
        <f t="shared" si="0"/>
        <v>203.53041259038707</v>
      </c>
      <c r="H48" s="68">
        <f>LARGE((C48,E48,G48),1)</f>
        <v>203.53041259038707</v>
      </c>
      <c r="I48" s="67">
        <v>32</v>
      </c>
    </row>
    <row r="49" spans="1:9">
      <c r="A49" s="87" t="s">
        <v>94</v>
      </c>
      <c r="B49" s="80">
        <v>0</v>
      </c>
      <c r="C49" s="81">
        <f t="shared" si="0"/>
        <v>0</v>
      </c>
      <c r="D49" s="80">
        <v>0</v>
      </c>
      <c r="E49" s="81">
        <f t="shared" si="0"/>
        <v>0</v>
      </c>
      <c r="F49" s="80">
        <v>26.36</v>
      </c>
      <c r="G49" s="81">
        <f t="shared" si="0"/>
        <v>186.8708351056288</v>
      </c>
      <c r="H49" s="68">
        <f>LARGE((C49,E49,G49),1)</f>
        <v>186.8708351056288</v>
      </c>
      <c r="I49" s="67">
        <v>33</v>
      </c>
    </row>
    <row r="50" spans="1:9">
      <c r="A50" s="87" t="s">
        <v>95</v>
      </c>
      <c r="B50" s="80">
        <v>0</v>
      </c>
      <c r="C50" s="81">
        <f t="shared" si="0"/>
        <v>0</v>
      </c>
      <c r="D50" s="80">
        <v>0</v>
      </c>
      <c r="E50" s="81">
        <f t="shared" si="0"/>
        <v>0</v>
      </c>
      <c r="F50" s="80">
        <v>8.92</v>
      </c>
      <c r="G50" s="81">
        <f t="shared" si="0"/>
        <v>63.235502622997302</v>
      </c>
      <c r="H50" s="68">
        <f>LARGE((C50,E50,G50),1)</f>
        <v>63.235502622997302</v>
      </c>
      <c r="I50" s="67">
        <v>34</v>
      </c>
    </row>
    <row r="51" spans="1:9">
      <c r="A51" s="87" t="s">
        <v>96</v>
      </c>
      <c r="B51" s="80">
        <v>0</v>
      </c>
      <c r="C51" s="81">
        <f t="shared" si="0"/>
        <v>0</v>
      </c>
      <c r="D51" s="80">
        <v>0</v>
      </c>
      <c r="E51" s="81">
        <f t="shared" si="0"/>
        <v>0</v>
      </c>
      <c r="F51" s="80">
        <v>4.0999999999999996</v>
      </c>
      <c r="G51" s="81">
        <f t="shared" si="0"/>
        <v>29.065645824471854</v>
      </c>
      <c r="H51" s="68">
        <f>LARGE((C51,E51,G51),1)</f>
        <v>29.065645824471854</v>
      </c>
      <c r="I51" s="67">
        <v>35</v>
      </c>
    </row>
    <row r="52" spans="1:9">
      <c r="A52" s="87" t="s">
        <v>97</v>
      </c>
      <c r="B52" s="80">
        <v>0</v>
      </c>
      <c r="C52" s="81">
        <f t="shared" si="0"/>
        <v>0</v>
      </c>
      <c r="D52" s="80">
        <v>0</v>
      </c>
      <c r="E52" s="81">
        <f t="shared" si="0"/>
        <v>0</v>
      </c>
      <c r="F52" s="80">
        <v>3.87</v>
      </c>
      <c r="G52" s="81">
        <f t="shared" si="0"/>
        <v>27.435133985538069</v>
      </c>
      <c r="H52" s="68">
        <f>LARGE((C52,E52,G52),1)</f>
        <v>27.435133985538069</v>
      </c>
      <c r="I52" s="67">
        <v>36</v>
      </c>
    </row>
    <row r="53" spans="1:9">
      <c r="A53" s="74"/>
      <c r="B53" s="80">
        <v>0</v>
      </c>
      <c r="C53" s="81">
        <f t="shared" si="0"/>
        <v>0</v>
      </c>
      <c r="D53" s="80">
        <v>0</v>
      </c>
      <c r="E53" s="81">
        <f t="shared" si="0"/>
        <v>0</v>
      </c>
      <c r="F53" s="80">
        <v>0</v>
      </c>
      <c r="G53" s="81">
        <f t="shared" si="0"/>
        <v>0</v>
      </c>
      <c r="H53" s="68">
        <f>LARGE((C53,E53,G53),1)</f>
        <v>0</v>
      </c>
      <c r="I53" s="67"/>
    </row>
    <row r="54" spans="1:9">
      <c r="A54" s="71"/>
      <c r="B54" s="80">
        <v>0</v>
      </c>
      <c r="C54" s="81">
        <f t="shared" si="0"/>
        <v>0</v>
      </c>
      <c r="D54" s="80">
        <v>0</v>
      </c>
      <c r="E54" s="81">
        <f t="shared" si="0"/>
        <v>0</v>
      </c>
      <c r="F54" s="80">
        <v>0</v>
      </c>
      <c r="G54" s="81">
        <f t="shared" si="0"/>
        <v>0</v>
      </c>
      <c r="H54" s="68">
        <f>LARGE((C54,E54,G54),1)</f>
        <v>0</v>
      </c>
      <c r="I54" s="67"/>
    </row>
    <row r="55" spans="1:9">
      <c r="A55" s="72"/>
      <c r="B55" s="80">
        <v>0</v>
      </c>
      <c r="C55" s="81">
        <f t="shared" si="0"/>
        <v>0</v>
      </c>
      <c r="D55" s="80">
        <v>0</v>
      </c>
      <c r="E55" s="81">
        <f t="shared" si="0"/>
        <v>0</v>
      </c>
      <c r="F55" s="80">
        <v>0</v>
      </c>
      <c r="G55" s="81">
        <f t="shared" si="0"/>
        <v>0</v>
      </c>
      <c r="H55" s="68">
        <f>LARGE((C55,E55,G55),1)</f>
        <v>0</v>
      </c>
      <c r="I55" s="67"/>
    </row>
    <row r="56" spans="1:9">
      <c r="A56" s="72"/>
      <c r="B56" s="80">
        <v>0</v>
      </c>
      <c r="C56" s="81">
        <f t="shared" si="0"/>
        <v>0</v>
      </c>
      <c r="D56" s="80">
        <v>0</v>
      </c>
      <c r="E56" s="81">
        <f t="shared" si="0"/>
        <v>0</v>
      </c>
      <c r="F56" s="80">
        <v>0</v>
      </c>
      <c r="G56" s="81">
        <f t="shared" si="0"/>
        <v>0</v>
      </c>
      <c r="H56" s="68">
        <f>LARGE((C56,E56,G56),1)</f>
        <v>0</v>
      </c>
      <c r="I56" s="67"/>
    </row>
    <row r="57" spans="1:9">
      <c r="A57" s="75"/>
      <c r="B57" s="80">
        <v>0</v>
      </c>
      <c r="C57" s="81">
        <f t="shared" si="0"/>
        <v>0</v>
      </c>
      <c r="D57" s="80">
        <v>0</v>
      </c>
      <c r="E57" s="81">
        <f t="shared" si="0"/>
        <v>0</v>
      </c>
      <c r="F57" s="80">
        <v>0</v>
      </c>
      <c r="G57" s="81">
        <f t="shared" si="0"/>
        <v>0</v>
      </c>
      <c r="H57" s="68">
        <f>LARGE((C57,E57,G57),1)</f>
        <v>0</v>
      </c>
      <c r="I57" s="67"/>
    </row>
    <row r="58" spans="1:9">
      <c r="A58" s="72"/>
      <c r="B58" s="80">
        <v>0</v>
      </c>
      <c r="C58" s="81">
        <f>B58/B$15*1000*B$14</f>
        <v>0</v>
      </c>
      <c r="D58" s="80">
        <v>0</v>
      </c>
      <c r="E58" s="81">
        <f>D58/D$15*1000*D$14</f>
        <v>0</v>
      </c>
      <c r="F58" s="80">
        <v>0</v>
      </c>
      <c r="G58" s="81">
        <f>F58/F$15*1000*F$14</f>
        <v>0</v>
      </c>
      <c r="H58" s="68">
        <f>LARGE((C58,E58,G58),1)</f>
        <v>0</v>
      </c>
      <c r="I58" s="67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58" priority="19"/>
  </conditionalFormatting>
  <conditionalFormatting sqref="A34:A41 A53 A32 A43:A49">
    <cfRule type="duplicateValues" dxfId="57" priority="27"/>
  </conditionalFormatting>
  <conditionalFormatting sqref="A34:A41 A53 A32 A43:A49">
    <cfRule type="duplicateValues" dxfId="56" priority="28"/>
  </conditionalFormatting>
  <conditionalFormatting sqref="A57">
    <cfRule type="duplicateValues" dxfId="55" priority="25"/>
  </conditionalFormatting>
  <conditionalFormatting sqref="A57">
    <cfRule type="duplicateValues" dxfId="54" priority="26"/>
  </conditionalFormatting>
  <conditionalFormatting sqref="A33">
    <cfRule type="duplicateValues" dxfId="53" priority="23"/>
  </conditionalFormatting>
  <conditionalFormatting sqref="A33">
    <cfRule type="duplicateValues" dxfId="52" priority="24"/>
  </conditionalFormatting>
  <conditionalFormatting sqref="A50">
    <cfRule type="duplicateValues" dxfId="51" priority="21"/>
  </conditionalFormatting>
  <conditionalFormatting sqref="A50">
    <cfRule type="duplicateValues" dxfId="50" priority="22"/>
  </conditionalFormatting>
  <conditionalFormatting sqref="A42">
    <cfRule type="duplicateValues" dxfId="49" priority="20"/>
  </conditionalFormatting>
  <conditionalFormatting sqref="A51">
    <cfRule type="duplicateValues" dxfId="48" priority="17"/>
  </conditionalFormatting>
  <conditionalFormatting sqref="A51">
    <cfRule type="duplicateValues" dxfId="47" priority="18"/>
  </conditionalFormatting>
  <conditionalFormatting sqref="A28:A30">
    <cfRule type="duplicateValues" dxfId="46" priority="15"/>
  </conditionalFormatting>
  <conditionalFormatting sqref="A28:A30">
    <cfRule type="duplicateValues" dxfId="45" priority="16"/>
  </conditionalFormatting>
  <conditionalFormatting sqref="A27">
    <cfRule type="duplicateValues" dxfId="44" priority="13"/>
  </conditionalFormatting>
  <conditionalFormatting sqref="A27">
    <cfRule type="duplicateValues" dxfId="43" priority="14"/>
  </conditionalFormatting>
  <conditionalFormatting sqref="A19">
    <cfRule type="duplicateValues" dxfId="42" priority="11"/>
  </conditionalFormatting>
  <conditionalFormatting sqref="A19">
    <cfRule type="duplicateValues" dxfId="41" priority="12"/>
  </conditionalFormatting>
  <conditionalFormatting sqref="A21">
    <cfRule type="duplicateValues" dxfId="40" priority="9"/>
  </conditionalFormatting>
  <conditionalFormatting sqref="A21">
    <cfRule type="duplicateValues" dxfId="39" priority="10"/>
  </conditionalFormatting>
  <conditionalFormatting sqref="A22">
    <cfRule type="duplicateValues" dxfId="38" priority="7"/>
  </conditionalFormatting>
  <conditionalFormatting sqref="A22">
    <cfRule type="duplicateValues" dxfId="37" priority="8"/>
  </conditionalFormatting>
  <conditionalFormatting sqref="A23">
    <cfRule type="duplicateValues" dxfId="36" priority="5"/>
  </conditionalFormatting>
  <conditionalFormatting sqref="A23">
    <cfRule type="duplicateValues" dxfId="35" priority="6"/>
  </conditionalFormatting>
  <conditionalFormatting sqref="A25">
    <cfRule type="duplicateValues" dxfId="34" priority="3"/>
  </conditionalFormatting>
  <conditionalFormatting sqref="A25">
    <cfRule type="duplicateValues" dxfId="33" priority="4"/>
  </conditionalFormatting>
  <conditionalFormatting sqref="A18">
    <cfRule type="duplicateValues" dxfId="32" priority="1"/>
  </conditionalFormatting>
  <conditionalFormatting sqref="A18">
    <cfRule type="duplicateValues" dxfId="31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7"/>
  <sheetViews>
    <sheetView workbookViewId="0">
      <selection activeCell="I17" sqref="I17"/>
    </sheetView>
  </sheetViews>
  <sheetFormatPr defaultColWidth="8.75" defaultRowHeight="14.25"/>
  <cols>
    <col min="1" max="1" width="17.25" customWidth="1"/>
    <col min="2" max="2" width="8.75" customWidth="1"/>
    <col min="3" max="3" width="8.75" style="85" customWidth="1"/>
    <col min="4" max="8" width="8.75" customWidth="1"/>
    <col min="9" max="9" width="9.125" customWidth="1"/>
  </cols>
  <sheetData>
    <row r="1" spans="1:9">
      <c r="A1" s="109"/>
      <c r="B1" s="101"/>
      <c r="C1" s="101"/>
      <c r="D1" s="101"/>
      <c r="E1" s="101"/>
      <c r="F1" s="101"/>
      <c r="G1" s="101"/>
      <c r="H1" s="101"/>
      <c r="I1" s="45"/>
    </row>
    <row r="2" spans="1:9">
      <c r="A2" s="109"/>
      <c r="B2" s="111" t="s">
        <v>39</v>
      </c>
      <c r="C2" s="111"/>
      <c r="D2" s="111"/>
      <c r="E2" s="111"/>
      <c r="F2" s="111"/>
      <c r="G2" s="101"/>
      <c r="H2" s="101"/>
      <c r="I2" s="45"/>
    </row>
    <row r="3" spans="1:9">
      <c r="A3" s="109"/>
      <c r="B3" s="101"/>
      <c r="C3" s="101"/>
      <c r="D3" s="101"/>
      <c r="E3" s="101"/>
      <c r="F3" s="101"/>
      <c r="G3" s="101"/>
      <c r="H3" s="101"/>
      <c r="I3" s="45"/>
    </row>
    <row r="4" spans="1:9">
      <c r="A4" s="109"/>
      <c r="B4" s="111" t="s">
        <v>34</v>
      </c>
      <c r="C4" s="111"/>
      <c r="D4" s="111"/>
      <c r="E4" s="111"/>
      <c r="F4" s="111"/>
      <c r="G4" s="101"/>
      <c r="H4" s="101"/>
      <c r="I4" s="45"/>
    </row>
    <row r="5" spans="1:9">
      <c r="A5" s="109"/>
      <c r="B5" s="101"/>
      <c r="C5" s="101"/>
      <c r="D5" s="101"/>
      <c r="E5" s="101"/>
      <c r="F5" s="101"/>
      <c r="G5" s="101"/>
      <c r="H5" s="101"/>
      <c r="I5" s="45"/>
    </row>
    <row r="6" spans="1:9">
      <c r="A6" s="109"/>
      <c r="B6" s="110"/>
      <c r="C6" s="110"/>
      <c r="D6" s="101"/>
      <c r="E6" s="101"/>
      <c r="F6" s="101"/>
      <c r="G6" s="101"/>
      <c r="H6" s="101"/>
      <c r="I6" s="45"/>
    </row>
    <row r="7" spans="1:9">
      <c r="A7" s="109"/>
      <c r="B7" s="101"/>
      <c r="C7" s="101"/>
      <c r="D7" s="101"/>
      <c r="E7" s="101"/>
      <c r="F7" s="101"/>
      <c r="G7" s="101"/>
      <c r="H7" s="101"/>
      <c r="I7" s="45"/>
    </row>
    <row r="8" spans="1:9">
      <c r="A8" s="46" t="s">
        <v>11</v>
      </c>
      <c r="B8" s="47" t="s">
        <v>105</v>
      </c>
      <c r="C8" s="47"/>
      <c r="D8" s="47"/>
      <c r="E8" s="47"/>
      <c r="F8" s="100"/>
      <c r="G8" s="100"/>
      <c r="H8" s="100"/>
      <c r="I8" s="45"/>
    </row>
    <row r="9" spans="1:9">
      <c r="A9" s="46" t="s">
        <v>0</v>
      </c>
      <c r="B9" s="47" t="s">
        <v>106</v>
      </c>
      <c r="C9" s="47"/>
      <c r="D9" s="47"/>
      <c r="E9" s="47"/>
      <c r="F9" s="100"/>
      <c r="G9" s="100"/>
      <c r="H9" s="100"/>
      <c r="I9" s="45"/>
    </row>
    <row r="10" spans="1:9">
      <c r="A10" s="46" t="s">
        <v>13</v>
      </c>
      <c r="B10" s="112" t="s">
        <v>108</v>
      </c>
      <c r="C10" s="112"/>
      <c r="D10" s="48"/>
      <c r="E10" s="48"/>
      <c r="F10" s="49"/>
      <c r="G10" s="49"/>
      <c r="H10" s="49"/>
      <c r="I10" s="45"/>
    </row>
    <row r="11" spans="1:9">
      <c r="A11" s="46" t="s">
        <v>33</v>
      </c>
      <c r="B11" s="47" t="s">
        <v>47</v>
      </c>
      <c r="C11" s="48"/>
      <c r="D11" s="101"/>
      <c r="E11" s="101"/>
      <c r="F11" s="101"/>
      <c r="G11" s="101"/>
      <c r="H11" s="101"/>
      <c r="I11" s="45"/>
    </row>
    <row r="12" spans="1:9">
      <c r="A12" s="46" t="s">
        <v>16</v>
      </c>
      <c r="B12" s="100" t="s">
        <v>55</v>
      </c>
      <c r="C12" s="101"/>
      <c r="D12" s="101"/>
      <c r="E12" s="101"/>
      <c r="F12" s="101"/>
      <c r="G12" s="101"/>
      <c r="H12" s="101"/>
      <c r="I12" s="45"/>
    </row>
    <row r="13" spans="1:9">
      <c r="A13" s="100" t="s">
        <v>12</v>
      </c>
      <c r="B13" s="50" t="s">
        <v>2</v>
      </c>
      <c r="C13" s="51"/>
      <c r="D13" s="52" t="s">
        <v>17</v>
      </c>
      <c r="E13" s="51"/>
      <c r="F13" s="52" t="s">
        <v>1</v>
      </c>
      <c r="G13" s="51"/>
      <c r="H13" s="53"/>
      <c r="I13" s="54" t="s">
        <v>24</v>
      </c>
    </row>
    <row r="14" spans="1:9">
      <c r="A14" s="100" t="s">
        <v>15</v>
      </c>
      <c r="B14" s="55">
        <v>0</v>
      </c>
      <c r="C14" s="56"/>
      <c r="D14" s="57">
        <v>0</v>
      </c>
      <c r="E14" s="56"/>
      <c r="F14" s="57">
        <v>0.5</v>
      </c>
      <c r="G14" s="56"/>
      <c r="H14" s="58" t="s">
        <v>18</v>
      </c>
      <c r="I14" s="59" t="s">
        <v>25</v>
      </c>
    </row>
    <row r="15" spans="1:9">
      <c r="A15" s="100" t="s">
        <v>14</v>
      </c>
      <c r="B15" s="60">
        <v>1</v>
      </c>
      <c r="C15" s="61"/>
      <c r="D15" s="62">
        <v>1</v>
      </c>
      <c r="E15" s="61"/>
      <c r="F15" s="62">
        <v>74.66</v>
      </c>
      <c r="G15" s="61"/>
      <c r="H15" s="58" t="s">
        <v>19</v>
      </c>
      <c r="I15" s="59" t="s">
        <v>26</v>
      </c>
    </row>
    <row r="16" spans="1:9">
      <c r="A16" s="100"/>
      <c r="B16" s="63" t="s">
        <v>5</v>
      </c>
      <c r="C16" s="64" t="s">
        <v>4</v>
      </c>
      <c r="D16" s="64" t="s">
        <v>5</v>
      </c>
      <c r="E16" s="64" t="s">
        <v>4</v>
      </c>
      <c r="F16" s="64" t="s">
        <v>5</v>
      </c>
      <c r="G16" s="64" t="s">
        <v>4</v>
      </c>
      <c r="H16" s="65" t="s">
        <v>4</v>
      </c>
      <c r="I16" s="66">
        <v>34</v>
      </c>
    </row>
    <row r="17" spans="1:9">
      <c r="A17" s="87" t="s">
        <v>49</v>
      </c>
      <c r="B17" s="79">
        <v>0</v>
      </c>
      <c r="C17" s="81">
        <f>B17/B$15*1000*B$14</f>
        <v>0</v>
      </c>
      <c r="D17" s="80">
        <v>0</v>
      </c>
      <c r="E17" s="81">
        <f>D17/D$15*1000*D$14</f>
        <v>0</v>
      </c>
      <c r="F17" s="80">
        <v>74.66</v>
      </c>
      <c r="G17" s="81">
        <f>F17/F$15*1000*F$14</f>
        <v>500</v>
      </c>
      <c r="H17" s="68">
        <f>LARGE((C17,E17,G17),1)</f>
        <v>500</v>
      </c>
      <c r="I17" s="67">
        <v>1</v>
      </c>
    </row>
    <row r="18" spans="1:9">
      <c r="A18" s="87" t="s">
        <v>62</v>
      </c>
      <c r="B18" s="79">
        <v>0</v>
      </c>
      <c r="C18" s="81">
        <f>B18/B$15*1000*B$14</f>
        <v>0</v>
      </c>
      <c r="D18" s="80">
        <v>0</v>
      </c>
      <c r="E18" s="81">
        <f>D18/D$15*1000*D$14</f>
        <v>0</v>
      </c>
      <c r="F18" s="80">
        <v>65.319999999999993</v>
      </c>
      <c r="G18" s="81">
        <f>F18/F$15*1000*F$14</f>
        <v>437.44977230109828</v>
      </c>
      <c r="H18" s="68">
        <f>LARGE((C18,E18,G18),1)</f>
        <v>437.44977230109828</v>
      </c>
      <c r="I18" s="67">
        <v>2</v>
      </c>
    </row>
    <row r="19" spans="1:9">
      <c r="A19" s="87" t="s">
        <v>70</v>
      </c>
      <c r="B19" s="79">
        <v>0</v>
      </c>
      <c r="C19" s="81">
        <f>B19/B$15*1000*B$14</f>
        <v>0</v>
      </c>
      <c r="D19" s="80">
        <v>0</v>
      </c>
      <c r="E19" s="81">
        <f t="shared" ref="C19:G57" si="0">D19/D$15*1000*D$14</f>
        <v>0</v>
      </c>
      <c r="F19" s="80">
        <v>63.87</v>
      </c>
      <c r="G19" s="81">
        <f t="shared" si="0"/>
        <v>427.73908384677208</v>
      </c>
      <c r="H19" s="68">
        <f>LARGE((C19,E19,G19),1)</f>
        <v>427.73908384677208</v>
      </c>
      <c r="I19" s="67">
        <v>3</v>
      </c>
    </row>
    <row r="20" spans="1:9">
      <c r="A20" s="88" t="s">
        <v>63</v>
      </c>
      <c r="B20" s="79">
        <v>0</v>
      </c>
      <c r="C20" s="81">
        <f>B20/B$15*1000*B$14</f>
        <v>0</v>
      </c>
      <c r="D20" s="80">
        <v>0</v>
      </c>
      <c r="E20" s="81">
        <f t="shared" si="0"/>
        <v>0</v>
      </c>
      <c r="F20" s="80">
        <v>63.27</v>
      </c>
      <c r="G20" s="81">
        <f t="shared" si="0"/>
        <v>423.72086793463706</v>
      </c>
      <c r="H20" s="68">
        <f>LARGE((C20,E20,G20),1)</f>
        <v>423.72086793463706</v>
      </c>
      <c r="I20" s="67">
        <v>4</v>
      </c>
    </row>
    <row r="21" spans="1:9">
      <c r="A21" s="87" t="s">
        <v>65</v>
      </c>
      <c r="B21" s="79">
        <v>0</v>
      </c>
      <c r="C21" s="81">
        <f t="shared" si="0"/>
        <v>0</v>
      </c>
      <c r="D21" s="80">
        <v>0</v>
      </c>
      <c r="E21" s="81">
        <f t="shared" si="0"/>
        <v>0</v>
      </c>
      <c r="F21" s="80">
        <v>63.07</v>
      </c>
      <c r="G21" s="81">
        <f t="shared" si="0"/>
        <v>422.38146263059207</v>
      </c>
      <c r="H21" s="68">
        <f>LARGE((C21,E21,G21),1)</f>
        <v>422.38146263059207</v>
      </c>
      <c r="I21" s="67">
        <v>5</v>
      </c>
    </row>
    <row r="22" spans="1:9">
      <c r="A22" s="87" t="s">
        <v>68</v>
      </c>
      <c r="B22" s="79">
        <v>0</v>
      </c>
      <c r="C22" s="81">
        <f>B22/B$15*1000*B$14</f>
        <v>0</v>
      </c>
      <c r="D22" s="80">
        <v>0</v>
      </c>
      <c r="E22" s="81">
        <f>D22/D$15*1000*D$14</f>
        <v>0</v>
      </c>
      <c r="F22" s="80">
        <v>59.84</v>
      </c>
      <c r="G22" s="81">
        <f>F22/F$15*1000*F$14</f>
        <v>400.75006697026521</v>
      </c>
      <c r="H22" s="68">
        <f>LARGE((C22,E22,G22),1)</f>
        <v>400.75006697026521</v>
      </c>
      <c r="I22" s="67">
        <v>6</v>
      </c>
    </row>
    <row r="23" spans="1:9">
      <c r="A23" s="87" t="s">
        <v>64</v>
      </c>
      <c r="B23" s="79">
        <v>0</v>
      </c>
      <c r="C23" s="81">
        <f t="shared" si="0"/>
        <v>0</v>
      </c>
      <c r="D23" s="80">
        <v>0</v>
      </c>
      <c r="E23" s="81">
        <f t="shared" si="0"/>
        <v>0</v>
      </c>
      <c r="F23" s="80">
        <v>59.63</v>
      </c>
      <c r="G23" s="81">
        <f t="shared" si="0"/>
        <v>399.34369140101802</v>
      </c>
      <c r="H23" s="68">
        <f>LARGE((C23,E23,G23),1)</f>
        <v>399.34369140101802</v>
      </c>
      <c r="I23" s="67">
        <v>7</v>
      </c>
    </row>
    <row r="24" spans="1:9">
      <c r="A24" s="78" t="s">
        <v>66</v>
      </c>
      <c r="B24" s="79">
        <v>0</v>
      </c>
      <c r="C24" s="81">
        <f t="shared" si="0"/>
        <v>0</v>
      </c>
      <c r="D24" s="80">
        <v>0</v>
      </c>
      <c r="E24" s="81">
        <f t="shared" si="0"/>
        <v>0</v>
      </c>
      <c r="F24" s="80">
        <v>57.78</v>
      </c>
      <c r="G24" s="81">
        <f t="shared" si="0"/>
        <v>386.95419233860167</v>
      </c>
      <c r="H24" s="68">
        <f>LARGE((C24,E24,G24),1)</f>
        <v>386.95419233860167</v>
      </c>
      <c r="I24" s="67">
        <v>8</v>
      </c>
    </row>
    <row r="25" spans="1:9">
      <c r="A25" s="87" t="s">
        <v>72</v>
      </c>
      <c r="B25" s="79">
        <v>0</v>
      </c>
      <c r="C25" s="81">
        <f t="shared" si="0"/>
        <v>0</v>
      </c>
      <c r="D25" s="80">
        <v>0</v>
      </c>
      <c r="E25" s="81">
        <f t="shared" si="0"/>
        <v>0</v>
      </c>
      <c r="F25" s="80">
        <v>57.26</v>
      </c>
      <c r="G25" s="81">
        <f t="shared" si="0"/>
        <v>383.47173854808466</v>
      </c>
      <c r="H25" s="68">
        <f>LARGE((C25,E25,G25),1)</f>
        <v>383.47173854808466</v>
      </c>
      <c r="I25" s="67">
        <v>9</v>
      </c>
    </row>
    <row r="26" spans="1:9">
      <c r="A26" s="87" t="s">
        <v>73</v>
      </c>
      <c r="B26" s="79">
        <v>0</v>
      </c>
      <c r="C26" s="81">
        <f>B26/B$15*1000*B$14</f>
        <v>0</v>
      </c>
      <c r="D26" s="80">
        <v>0</v>
      </c>
      <c r="E26" s="81">
        <f t="shared" si="0"/>
        <v>0</v>
      </c>
      <c r="F26" s="80">
        <v>54.74</v>
      </c>
      <c r="G26" s="81">
        <f t="shared" si="0"/>
        <v>366.5952317171176</v>
      </c>
      <c r="H26" s="68">
        <f>LARGE((C26,E26,G26),1)</f>
        <v>366.5952317171176</v>
      </c>
      <c r="I26" s="67">
        <v>10</v>
      </c>
    </row>
    <row r="27" spans="1:9">
      <c r="A27" s="87" t="s">
        <v>71</v>
      </c>
      <c r="B27" s="79">
        <v>0</v>
      </c>
      <c r="C27" s="81">
        <f>B27/B$15*1000*B$14</f>
        <v>0</v>
      </c>
      <c r="D27" s="80">
        <v>0</v>
      </c>
      <c r="E27" s="81">
        <f t="shared" si="0"/>
        <v>0</v>
      </c>
      <c r="F27" s="80">
        <v>51.45</v>
      </c>
      <c r="G27" s="81">
        <f t="shared" si="0"/>
        <v>344.56201446557731</v>
      </c>
      <c r="H27" s="68">
        <f>LARGE((C27,E27,G27),1)</f>
        <v>344.56201446557731</v>
      </c>
      <c r="I27" s="67">
        <v>11</v>
      </c>
    </row>
    <row r="28" spans="1:9">
      <c r="A28" s="87" t="s">
        <v>67</v>
      </c>
      <c r="B28" s="79">
        <v>0</v>
      </c>
      <c r="C28" s="81">
        <f t="shared" si="0"/>
        <v>0</v>
      </c>
      <c r="D28" s="80">
        <v>0</v>
      </c>
      <c r="E28" s="81">
        <f t="shared" si="0"/>
        <v>0</v>
      </c>
      <c r="F28" s="80">
        <v>51.38</v>
      </c>
      <c r="G28" s="81">
        <f t="shared" si="0"/>
        <v>344.09322260916161</v>
      </c>
      <c r="H28" s="68">
        <f>LARGE((C28,E28,G28),1)</f>
        <v>344.09322260916161</v>
      </c>
      <c r="I28" s="67">
        <v>12</v>
      </c>
    </row>
    <row r="29" spans="1:9">
      <c r="A29" s="87" t="s">
        <v>69</v>
      </c>
      <c r="B29" s="79">
        <v>0</v>
      </c>
      <c r="C29" s="81">
        <f t="shared" si="0"/>
        <v>0</v>
      </c>
      <c r="D29" s="80">
        <v>0</v>
      </c>
      <c r="E29" s="81">
        <f t="shared" si="0"/>
        <v>0</v>
      </c>
      <c r="F29" s="80">
        <v>49.49</v>
      </c>
      <c r="G29" s="81">
        <f t="shared" si="0"/>
        <v>331.43584248593629</v>
      </c>
      <c r="H29" s="68">
        <f>LARGE((C29,E29,G29),1)</f>
        <v>331.43584248593629</v>
      </c>
      <c r="I29" s="67">
        <v>13</v>
      </c>
    </row>
    <row r="30" spans="1:9">
      <c r="A30" s="70" t="s">
        <v>74</v>
      </c>
      <c r="B30" s="79">
        <v>0</v>
      </c>
      <c r="C30" s="81">
        <f t="shared" si="0"/>
        <v>0</v>
      </c>
      <c r="D30" s="80">
        <v>0</v>
      </c>
      <c r="E30" s="81">
        <f t="shared" si="0"/>
        <v>0</v>
      </c>
      <c r="F30" s="80">
        <v>48.23</v>
      </c>
      <c r="G30" s="81">
        <f t="shared" si="0"/>
        <v>322.9975890704527</v>
      </c>
      <c r="H30" s="68">
        <f>LARGE((C30,E30,G30),1)</f>
        <v>322.9975890704527</v>
      </c>
      <c r="I30" s="67">
        <v>14</v>
      </c>
    </row>
    <row r="31" spans="1:9">
      <c r="A31" s="78" t="s">
        <v>75</v>
      </c>
      <c r="B31" s="79">
        <v>0</v>
      </c>
      <c r="C31" s="81">
        <f t="shared" si="0"/>
        <v>0</v>
      </c>
      <c r="D31" s="80">
        <v>0</v>
      </c>
      <c r="E31" s="81">
        <f t="shared" si="0"/>
        <v>0</v>
      </c>
      <c r="F31" s="80">
        <v>45.43</v>
      </c>
      <c r="G31" s="81">
        <f t="shared" si="0"/>
        <v>304.24591481382271</v>
      </c>
      <c r="H31" s="68">
        <f>LARGE((C31,E31,G31),1)</f>
        <v>304.24591481382271</v>
      </c>
      <c r="I31" s="67">
        <v>15</v>
      </c>
    </row>
    <row r="32" spans="1:9">
      <c r="A32" s="72" t="s">
        <v>76</v>
      </c>
      <c r="B32" s="79">
        <v>0</v>
      </c>
      <c r="C32" s="81">
        <f t="shared" si="0"/>
        <v>0</v>
      </c>
      <c r="D32" s="80">
        <v>0</v>
      </c>
      <c r="E32" s="81">
        <f t="shared" si="0"/>
        <v>0</v>
      </c>
      <c r="F32" s="80">
        <v>45.28</v>
      </c>
      <c r="G32" s="81">
        <f t="shared" si="0"/>
        <v>303.24136083578895</v>
      </c>
      <c r="H32" s="68">
        <f>LARGE((C32,E32,G32),1)</f>
        <v>303.24136083578895</v>
      </c>
      <c r="I32" s="67">
        <v>16</v>
      </c>
    </row>
    <row r="33" spans="1:9">
      <c r="A33" s="73" t="s">
        <v>77</v>
      </c>
      <c r="B33" s="79">
        <v>0</v>
      </c>
      <c r="C33" s="81">
        <f t="shared" si="0"/>
        <v>0</v>
      </c>
      <c r="D33" s="80">
        <v>0</v>
      </c>
      <c r="E33" s="81">
        <f t="shared" si="0"/>
        <v>0</v>
      </c>
      <c r="F33" s="80">
        <v>42.6</v>
      </c>
      <c r="G33" s="81">
        <f t="shared" si="0"/>
        <v>285.29332976158588</v>
      </c>
      <c r="H33" s="68">
        <f>LARGE((C33,E33,G33),1)</f>
        <v>285.29332976158588</v>
      </c>
      <c r="I33" s="67">
        <v>17</v>
      </c>
    </row>
    <row r="34" spans="1:9">
      <c r="A34" s="71" t="s">
        <v>79</v>
      </c>
      <c r="B34" s="79">
        <v>0</v>
      </c>
      <c r="C34" s="81">
        <f t="shared" si="0"/>
        <v>0</v>
      </c>
      <c r="D34" s="80">
        <v>0</v>
      </c>
      <c r="E34" s="81">
        <f t="shared" si="0"/>
        <v>0</v>
      </c>
      <c r="F34" s="80">
        <v>41.44</v>
      </c>
      <c r="G34" s="81">
        <f t="shared" si="0"/>
        <v>277.52477899812482</v>
      </c>
      <c r="H34" s="68">
        <f>LARGE((C34,E34,G34),1)</f>
        <v>277.52477899812482</v>
      </c>
      <c r="I34" s="67">
        <v>18</v>
      </c>
    </row>
    <row r="35" spans="1:9">
      <c r="A35" s="71" t="s">
        <v>87</v>
      </c>
      <c r="B35" s="79">
        <v>0</v>
      </c>
      <c r="C35" s="81">
        <f t="shared" si="0"/>
        <v>0</v>
      </c>
      <c r="D35" s="80">
        <v>0</v>
      </c>
      <c r="E35" s="81">
        <f t="shared" si="0"/>
        <v>0</v>
      </c>
      <c r="F35" s="80">
        <v>40.07</v>
      </c>
      <c r="G35" s="81">
        <f t="shared" si="0"/>
        <v>268.34985266541656</v>
      </c>
      <c r="H35" s="68">
        <f>LARGE((C35,E35,G35),1)</f>
        <v>268.34985266541656</v>
      </c>
      <c r="I35" s="67">
        <v>19</v>
      </c>
    </row>
    <row r="36" spans="1:9">
      <c r="A36" s="71" t="s">
        <v>78</v>
      </c>
      <c r="B36" s="79">
        <v>0</v>
      </c>
      <c r="C36" s="81">
        <f t="shared" si="0"/>
        <v>0</v>
      </c>
      <c r="D36" s="80">
        <v>0</v>
      </c>
      <c r="E36" s="81">
        <f t="shared" si="0"/>
        <v>0</v>
      </c>
      <c r="F36" s="80">
        <v>39.299999999999997</v>
      </c>
      <c r="G36" s="81">
        <f t="shared" si="0"/>
        <v>263.19314224484333</v>
      </c>
      <c r="H36" s="68">
        <f>LARGE((C36,E36,G36),1)</f>
        <v>263.19314224484333</v>
      </c>
      <c r="I36" s="67">
        <v>20</v>
      </c>
    </row>
    <row r="37" spans="1:9">
      <c r="A37" s="71" t="s">
        <v>82</v>
      </c>
      <c r="B37" s="79">
        <v>0</v>
      </c>
      <c r="C37" s="81">
        <f t="shared" si="0"/>
        <v>0</v>
      </c>
      <c r="D37" s="80">
        <v>0</v>
      </c>
      <c r="E37" s="81">
        <f t="shared" si="0"/>
        <v>0</v>
      </c>
      <c r="F37" s="80">
        <v>39.270000000000003</v>
      </c>
      <c r="G37" s="81">
        <f t="shared" si="0"/>
        <v>262.99223144923656</v>
      </c>
      <c r="H37" s="68">
        <f>LARGE((C37,E37,G37),1)</f>
        <v>262.99223144923656</v>
      </c>
      <c r="I37" s="67">
        <v>21</v>
      </c>
    </row>
    <row r="38" spans="1:9">
      <c r="A38" s="72" t="s">
        <v>85</v>
      </c>
      <c r="B38" s="79">
        <v>0</v>
      </c>
      <c r="C38" s="81">
        <f t="shared" si="0"/>
        <v>0</v>
      </c>
      <c r="D38" s="80">
        <v>0</v>
      </c>
      <c r="E38" s="81">
        <f t="shared" si="0"/>
        <v>0</v>
      </c>
      <c r="F38" s="80">
        <v>36.83</v>
      </c>
      <c r="G38" s="81">
        <f t="shared" si="0"/>
        <v>246.65148673988747</v>
      </c>
      <c r="H38" s="68">
        <f>LARGE((C38,E38,G38),1)</f>
        <v>246.65148673988747</v>
      </c>
      <c r="I38" s="67">
        <v>22</v>
      </c>
    </row>
    <row r="39" spans="1:9">
      <c r="A39" s="72" t="s">
        <v>86</v>
      </c>
      <c r="B39" s="79">
        <v>0</v>
      </c>
      <c r="C39" s="81">
        <f t="shared" si="0"/>
        <v>0</v>
      </c>
      <c r="D39" s="80">
        <v>0</v>
      </c>
      <c r="E39" s="81">
        <f t="shared" si="0"/>
        <v>0</v>
      </c>
      <c r="F39" s="80">
        <v>35.89</v>
      </c>
      <c r="G39" s="81">
        <f t="shared" si="0"/>
        <v>240.35628181087597</v>
      </c>
      <c r="H39" s="68">
        <f>LARGE((C39,E39,G39),1)</f>
        <v>240.35628181087597</v>
      </c>
      <c r="I39" s="67">
        <v>23</v>
      </c>
    </row>
    <row r="40" spans="1:9">
      <c r="A40" s="71" t="s">
        <v>83</v>
      </c>
      <c r="B40" s="79">
        <v>0</v>
      </c>
      <c r="C40" s="81">
        <f t="shared" si="0"/>
        <v>0</v>
      </c>
      <c r="D40" s="80">
        <v>0</v>
      </c>
      <c r="E40" s="81">
        <f t="shared" si="0"/>
        <v>0</v>
      </c>
      <c r="F40" s="80">
        <v>34.94</v>
      </c>
      <c r="G40" s="81">
        <f t="shared" si="0"/>
        <v>233.99410661666221</v>
      </c>
      <c r="H40" s="68">
        <f>LARGE((C40,E40,G40),1)</f>
        <v>233.99410661666221</v>
      </c>
      <c r="I40" s="67">
        <v>24</v>
      </c>
    </row>
    <row r="41" spans="1:9">
      <c r="A41" s="71" t="s">
        <v>91</v>
      </c>
      <c r="B41" s="80">
        <v>0</v>
      </c>
      <c r="C41" s="81">
        <f t="shared" si="0"/>
        <v>0</v>
      </c>
      <c r="D41" s="80">
        <v>0</v>
      </c>
      <c r="E41" s="81">
        <f t="shared" si="0"/>
        <v>0</v>
      </c>
      <c r="F41" s="80">
        <v>34.54</v>
      </c>
      <c r="G41" s="81">
        <f t="shared" si="0"/>
        <v>231.3152960085722</v>
      </c>
      <c r="H41" s="68">
        <f>LARGE((C41,E41,G41),1)</f>
        <v>231.3152960085722</v>
      </c>
      <c r="I41" s="67">
        <v>25</v>
      </c>
    </row>
    <row r="42" spans="1:9">
      <c r="A42" s="87" t="s">
        <v>92</v>
      </c>
      <c r="B42" s="80">
        <v>0</v>
      </c>
      <c r="C42" s="81">
        <f t="shared" si="0"/>
        <v>0</v>
      </c>
      <c r="D42" s="80">
        <v>0</v>
      </c>
      <c r="E42" s="81">
        <f t="shared" si="0"/>
        <v>0</v>
      </c>
      <c r="F42" s="80">
        <v>33.26</v>
      </c>
      <c r="G42" s="81">
        <f t="shared" si="0"/>
        <v>222.74310206268416</v>
      </c>
      <c r="H42" s="68">
        <f>LARGE((C42,E42,G42),1)</f>
        <v>222.74310206268416</v>
      </c>
      <c r="I42" s="67">
        <v>26</v>
      </c>
    </row>
    <row r="43" spans="1:9">
      <c r="A43" s="71" t="s">
        <v>90</v>
      </c>
      <c r="B43" s="80">
        <v>0</v>
      </c>
      <c r="C43" s="81">
        <f t="shared" si="0"/>
        <v>0</v>
      </c>
      <c r="D43" s="80">
        <v>0</v>
      </c>
      <c r="E43" s="81">
        <f t="shared" si="0"/>
        <v>0</v>
      </c>
      <c r="F43" s="80">
        <v>33.090000000000003</v>
      </c>
      <c r="G43" s="81">
        <f t="shared" si="0"/>
        <v>221.60460755424594</v>
      </c>
      <c r="H43" s="68">
        <f>LARGE((C43,E43,G43),1)</f>
        <v>221.60460755424594</v>
      </c>
      <c r="I43" s="67">
        <v>27</v>
      </c>
    </row>
    <row r="44" spans="1:9">
      <c r="A44" s="71" t="s">
        <v>94</v>
      </c>
      <c r="B44" s="80">
        <v>0</v>
      </c>
      <c r="C44" s="81">
        <f t="shared" si="0"/>
        <v>0</v>
      </c>
      <c r="D44" s="80">
        <v>0</v>
      </c>
      <c r="E44" s="81">
        <f t="shared" si="0"/>
        <v>0</v>
      </c>
      <c r="F44" s="80">
        <v>31.83</v>
      </c>
      <c r="G44" s="81">
        <f t="shared" si="0"/>
        <v>213.16635413876239</v>
      </c>
      <c r="H44" s="68">
        <f>LARGE((C44,E44,G44),1)</f>
        <v>213.16635413876239</v>
      </c>
      <c r="I44" s="67">
        <v>28</v>
      </c>
    </row>
    <row r="45" spans="1:9">
      <c r="A45" s="72" t="s">
        <v>89</v>
      </c>
      <c r="B45" s="80">
        <v>0</v>
      </c>
      <c r="C45" s="81">
        <f t="shared" si="0"/>
        <v>0</v>
      </c>
      <c r="D45" s="80">
        <v>0</v>
      </c>
      <c r="E45" s="81">
        <f t="shared" si="0"/>
        <v>0</v>
      </c>
      <c r="F45" s="80">
        <v>31.65</v>
      </c>
      <c r="G45" s="81">
        <f t="shared" si="0"/>
        <v>211.96088936512189</v>
      </c>
      <c r="H45" s="68">
        <f>LARGE((C45,E45,G45),1)</f>
        <v>211.96088936512189</v>
      </c>
      <c r="I45" s="67">
        <v>29</v>
      </c>
    </row>
    <row r="46" spans="1:9">
      <c r="A46" s="87" t="s">
        <v>84</v>
      </c>
      <c r="B46" s="80">
        <v>0</v>
      </c>
      <c r="C46" s="81">
        <f t="shared" si="0"/>
        <v>0</v>
      </c>
      <c r="D46" s="80">
        <v>0</v>
      </c>
      <c r="E46" s="81">
        <f t="shared" si="0"/>
        <v>0</v>
      </c>
      <c r="F46" s="80">
        <v>29.34</v>
      </c>
      <c r="G46" s="81">
        <f t="shared" si="0"/>
        <v>196.4907581034021</v>
      </c>
      <c r="H46" s="68">
        <f>LARGE((C46,E46,G46),1)</f>
        <v>196.4907581034021</v>
      </c>
      <c r="I46" s="67">
        <v>30</v>
      </c>
    </row>
    <row r="47" spans="1:9">
      <c r="A47" s="71" t="s">
        <v>93</v>
      </c>
      <c r="B47" s="80">
        <v>0</v>
      </c>
      <c r="C47" s="81">
        <f t="shared" si="0"/>
        <v>0</v>
      </c>
      <c r="D47" s="80">
        <v>0</v>
      </c>
      <c r="E47" s="81">
        <f t="shared" si="0"/>
        <v>0</v>
      </c>
      <c r="F47" s="80">
        <v>27.65</v>
      </c>
      <c r="G47" s="81">
        <f t="shared" si="0"/>
        <v>185.17278328422179</v>
      </c>
      <c r="H47" s="68">
        <f>LARGE((C47,E47,G47),1)</f>
        <v>185.17278328422179</v>
      </c>
      <c r="I47" s="67">
        <v>31</v>
      </c>
    </row>
    <row r="48" spans="1:9">
      <c r="A48" s="71" t="s">
        <v>81</v>
      </c>
      <c r="B48" s="80">
        <v>0</v>
      </c>
      <c r="C48" s="81">
        <f t="shared" si="0"/>
        <v>0</v>
      </c>
      <c r="D48" s="80">
        <v>0</v>
      </c>
      <c r="E48" s="81">
        <f t="shared" si="0"/>
        <v>0</v>
      </c>
      <c r="F48" s="80">
        <v>26.04</v>
      </c>
      <c r="G48" s="81">
        <f t="shared" si="0"/>
        <v>174.39057058665952</v>
      </c>
      <c r="H48" s="68">
        <f>LARGE((C48,E48,G48),1)</f>
        <v>174.39057058665952</v>
      </c>
      <c r="I48" s="67">
        <v>32</v>
      </c>
    </row>
    <row r="49" spans="1:9">
      <c r="A49" s="71" t="s">
        <v>95</v>
      </c>
      <c r="B49" s="80">
        <v>0</v>
      </c>
      <c r="C49" s="81">
        <f t="shared" si="0"/>
        <v>0</v>
      </c>
      <c r="D49" s="80">
        <v>0</v>
      </c>
      <c r="E49" s="81">
        <f t="shared" si="0"/>
        <v>0</v>
      </c>
      <c r="F49" s="80">
        <v>18.12</v>
      </c>
      <c r="G49" s="81">
        <f t="shared" si="0"/>
        <v>121.35012054647738</v>
      </c>
      <c r="H49" s="68">
        <f>LARGE((C49,E49,G49),1)</f>
        <v>121.35012054647738</v>
      </c>
      <c r="I49" s="67">
        <v>33</v>
      </c>
    </row>
    <row r="50" spans="1:9">
      <c r="A50" s="72" t="s">
        <v>96</v>
      </c>
      <c r="B50" s="80">
        <v>0</v>
      </c>
      <c r="C50" s="81">
        <f t="shared" si="0"/>
        <v>0</v>
      </c>
      <c r="D50" s="80">
        <v>0</v>
      </c>
      <c r="E50" s="81">
        <f t="shared" si="0"/>
        <v>0</v>
      </c>
      <c r="F50" s="80">
        <v>1.56</v>
      </c>
      <c r="G50" s="81">
        <f t="shared" si="0"/>
        <v>10.447361371551033</v>
      </c>
      <c r="H50" s="68">
        <f>LARGE((C50,E50,G50),1)</f>
        <v>10.447361371551033</v>
      </c>
      <c r="I50" s="67">
        <v>34</v>
      </c>
    </row>
    <row r="51" spans="1:9">
      <c r="A51" s="72"/>
      <c r="B51" s="80">
        <v>0</v>
      </c>
      <c r="C51" s="81">
        <f t="shared" si="0"/>
        <v>0</v>
      </c>
      <c r="D51" s="80">
        <v>0</v>
      </c>
      <c r="E51" s="81">
        <f t="shared" si="0"/>
        <v>0</v>
      </c>
      <c r="F51" s="80">
        <v>0</v>
      </c>
      <c r="G51" s="81">
        <f t="shared" si="0"/>
        <v>0</v>
      </c>
      <c r="H51" s="68">
        <f>LARGE((C51,E51,G51),1)</f>
        <v>0</v>
      </c>
      <c r="I51" s="67"/>
    </row>
    <row r="52" spans="1:9">
      <c r="A52" s="77"/>
      <c r="B52" s="80">
        <v>0</v>
      </c>
      <c r="C52" s="81">
        <f t="shared" si="0"/>
        <v>0</v>
      </c>
      <c r="D52" s="80">
        <v>0</v>
      </c>
      <c r="E52" s="81">
        <f t="shared" si="0"/>
        <v>0</v>
      </c>
      <c r="F52" s="80">
        <v>0</v>
      </c>
      <c r="G52" s="81">
        <f t="shared" si="0"/>
        <v>0</v>
      </c>
      <c r="H52" s="68">
        <f>LARGE((C52,E52,G52),1)</f>
        <v>0</v>
      </c>
      <c r="I52" s="67"/>
    </row>
    <row r="53" spans="1:9">
      <c r="A53" s="74"/>
      <c r="B53" s="80">
        <v>0</v>
      </c>
      <c r="C53" s="81">
        <f t="shared" si="0"/>
        <v>0</v>
      </c>
      <c r="D53" s="80">
        <v>0</v>
      </c>
      <c r="E53" s="81">
        <f t="shared" si="0"/>
        <v>0</v>
      </c>
      <c r="F53" s="80">
        <v>0</v>
      </c>
      <c r="G53" s="81">
        <f t="shared" si="0"/>
        <v>0</v>
      </c>
      <c r="H53" s="68">
        <f>LARGE((C53,E53,G53),1)</f>
        <v>0</v>
      </c>
      <c r="I53" s="67"/>
    </row>
    <row r="54" spans="1:9">
      <c r="A54" s="71"/>
      <c r="B54" s="80">
        <v>0</v>
      </c>
      <c r="C54" s="81">
        <f t="shared" si="0"/>
        <v>0</v>
      </c>
      <c r="D54" s="80">
        <v>0</v>
      </c>
      <c r="E54" s="81">
        <f t="shared" si="0"/>
        <v>0</v>
      </c>
      <c r="F54" s="80">
        <v>0</v>
      </c>
      <c r="G54" s="81">
        <f t="shared" si="0"/>
        <v>0</v>
      </c>
      <c r="H54" s="68">
        <f>LARGE((C54,E54,G54),1)</f>
        <v>0</v>
      </c>
      <c r="I54" s="67"/>
    </row>
    <row r="55" spans="1:9">
      <c r="A55" s="72"/>
      <c r="B55" s="80">
        <v>0</v>
      </c>
      <c r="C55" s="81">
        <f t="shared" si="0"/>
        <v>0</v>
      </c>
      <c r="D55" s="80">
        <v>0</v>
      </c>
      <c r="E55" s="81">
        <f t="shared" si="0"/>
        <v>0</v>
      </c>
      <c r="F55" s="80">
        <v>0</v>
      </c>
      <c r="G55" s="81">
        <f t="shared" si="0"/>
        <v>0</v>
      </c>
      <c r="H55" s="68">
        <f>LARGE((C55,E55,G55),1)</f>
        <v>0</v>
      </c>
      <c r="I55" s="67"/>
    </row>
    <row r="56" spans="1:9">
      <c r="A56" s="72"/>
      <c r="B56" s="80">
        <v>0</v>
      </c>
      <c r="C56" s="81">
        <f t="shared" si="0"/>
        <v>0</v>
      </c>
      <c r="D56" s="80">
        <v>0</v>
      </c>
      <c r="E56" s="81">
        <f t="shared" si="0"/>
        <v>0</v>
      </c>
      <c r="F56" s="80">
        <v>0</v>
      </c>
      <c r="G56" s="81">
        <f t="shared" si="0"/>
        <v>0</v>
      </c>
      <c r="H56" s="68">
        <f>LARGE((C56,E56,G56),1)</f>
        <v>0</v>
      </c>
      <c r="I56" s="67"/>
    </row>
    <row r="57" spans="1:9">
      <c r="A57" s="75"/>
      <c r="B57" s="80">
        <v>0</v>
      </c>
      <c r="C57" s="81">
        <f t="shared" si="0"/>
        <v>0</v>
      </c>
      <c r="D57" s="80">
        <v>0</v>
      </c>
      <c r="E57" s="81">
        <f t="shared" si="0"/>
        <v>0</v>
      </c>
      <c r="F57" s="80">
        <v>0</v>
      </c>
      <c r="G57" s="81">
        <f t="shared" si="0"/>
        <v>0</v>
      </c>
      <c r="H57" s="68">
        <f>LARGE((C57,E57,G57),1)</f>
        <v>0</v>
      </c>
      <c r="I57" s="67"/>
    </row>
    <row r="58" spans="1:9">
      <c r="A58" s="72"/>
      <c r="B58" s="80">
        <v>0</v>
      </c>
      <c r="C58" s="81">
        <f>B58/B$15*1000*B$14</f>
        <v>0</v>
      </c>
      <c r="D58" s="80">
        <v>0</v>
      </c>
      <c r="E58" s="81">
        <f>D58/D$15*1000*D$14</f>
        <v>0</v>
      </c>
      <c r="F58" s="80">
        <v>0</v>
      </c>
      <c r="G58" s="81">
        <f>F58/F$15*1000*F$14</f>
        <v>0</v>
      </c>
      <c r="H58" s="68">
        <f>LARGE((C58,E58,G58),1)</f>
        <v>0</v>
      </c>
      <c r="I58" s="67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30" priority="23"/>
  </conditionalFormatting>
  <conditionalFormatting sqref="A34:A41 A53 A32 A43:A45 A47:A49">
    <cfRule type="duplicateValues" dxfId="29" priority="31"/>
  </conditionalFormatting>
  <conditionalFormatting sqref="A34:A41 A53 A32 A43:A45 A47:A49">
    <cfRule type="duplicateValues" dxfId="28" priority="32"/>
  </conditionalFormatting>
  <conditionalFormatting sqref="A57">
    <cfRule type="duplicateValues" dxfId="27" priority="29"/>
  </conditionalFormatting>
  <conditionalFormatting sqref="A57">
    <cfRule type="duplicateValues" dxfId="26" priority="30"/>
  </conditionalFormatting>
  <conditionalFormatting sqref="A33">
    <cfRule type="duplicateValues" dxfId="25" priority="27"/>
  </conditionalFormatting>
  <conditionalFormatting sqref="A33">
    <cfRule type="duplicateValues" dxfId="24" priority="28"/>
  </conditionalFormatting>
  <conditionalFormatting sqref="A50">
    <cfRule type="duplicateValues" dxfId="23" priority="25"/>
  </conditionalFormatting>
  <conditionalFormatting sqref="A50">
    <cfRule type="duplicateValues" dxfId="22" priority="26"/>
  </conditionalFormatting>
  <conditionalFormatting sqref="A51">
    <cfRule type="duplicateValues" dxfId="21" priority="21"/>
  </conditionalFormatting>
  <conditionalFormatting sqref="A51">
    <cfRule type="duplicateValues" dxfId="20" priority="22"/>
  </conditionalFormatting>
  <conditionalFormatting sqref="A28:A30">
    <cfRule type="duplicateValues" dxfId="19" priority="19"/>
  </conditionalFormatting>
  <conditionalFormatting sqref="A28:A30">
    <cfRule type="duplicateValues" dxfId="18" priority="20"/>
  </conditionalFormatting>
  <conditionalFormatting sqref="A27">
    <cfRule type="duplicateValues" dxfId="17" priority="17"/>
  </conditionalFormatting>
  <conditionalFormatting sqref="A27">
    <cfRule type="duplicateValues" dxfId="16" priority="18"/>
  </conditionalFormatting>
  <conditionalFormatting sqref="A19">
    <cfRule type="duplicateValues" dxfId="15" priority="15"/>
  </conditionalFormatting>
  <conditionalFormatting sqref="A19">
    <cfRule type="duplicateValues" dxfId="14" priority="16"/>
  </conditionalFormatting>
  <conditionalFormatting sqref="A21">
    <cfRule type="duplicateValues" dxfId="13" priority="13"/>
  </conditionalFormatting>
  <conditionalFormatting sqref="A21">
    <cfRule type="duplicateValues" dxfId="12" priority="14"/>
  </conditionalFormatting>
  <conditionalFormatting sqref="A22">
    <cfRule type="duplicateValues" dxfId="11" priority="11"/>
  </conditionalFormatting>
  <conditionalFormatting sqref="A22">
    <cfRule type="duplicateValues" dxfId="10" priority="12"/>
  </conditionalFormatting>
  <conditionalFormatting sqref="A23">
    <cfRule type="duplicateValues" dxfId="9" priority="9"/>
  </conditionalFormatting>
  <conditionalFormatting sqref="A23">
    <cfRule type="duplicateValues" dxfId="8" priority="10"/>
  </conditionalFormatting>
  <conditionalFormatting sqref="A25">
    <cfRule type="duplicateValues" dxfId="7" priority="7"/>
  </conditionalFormatting>
  <conditionalFormatting sqref="A25">
    <cfRule type="duplicateValues" dxfId="6" priority="8"/>
  </conditionalFormatting>
  <conditionalFormatting sqref="A18">
    <cfRule type="duplicateValues" dxfId="5" priority="5"/>
  </conditionalFormatting>
  <conditionalFormatting sqref="A18">
    <cfRule type="duplicateValues" dxfId="4" priority="6"/>
  </conditionalFormatting>
  <conditionalFormatting sqref="A42">
    <cfRule type="duplicateValues" dxfId="3" priority="3"/>
  </conditionalFormatting>
  <conditionalFormatting sqref="A42">
    <cfRule type="duplicateValues" dxfId="2" priority="4"/>
  </conditionalFormatting>
  <conditionalFormatting sqref="A46">
    <cfRule type="duplicateValues" dxfId="1" priority="1"/>
  </conditionalFormatting>
  <conditionalFormatting sqref="A46">
    <cfRule type="duplicateValues" dxfId="0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RPA Caclulations</vt:lpstr>
      <vt:lpstr>Finish Order</vt:lpstr>
      <vt:lpstr>Canadian Selections</vt:lpstr>
      <vt:lpstr>Val St Come Canada Cup MO</vt:lpstr>
      <vt:lpstr>Val St Come Canada Cup DM</vt:lpstr>
      <vt:lpstr>Caledon TT Day 1</vt:lpstr>
      <vt:lpstr>Caledon TT Day 2</vt:lpstr>
      <vt:lpstr>'RPA Caclulations'!Print_Titles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2016-01-26T20:24:38Z</cp:lastPrinted>
  <dcterms:created xsi:type="dcterms:W3CDTF">2012-03-02T21:02:09Z</dcterms:created>
  <dcterms:modified xsi:type="dcterms:W3CDTF">2019-02-07T13:19:31Z</dcterms:modified>
</cp:coreProperties>
</file>