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460" windowWidth="25600" windowHeight="13200" tabRatio="1000" activeTab="0"/>
  </bookViews>
  <sheets>
    <sheet name="RPA Caclulations" sheetId="1" r:id="rId1"/>
    <sheet name="Finish Order" sheetId="2" r:id="rId2"/>
    <sheet name="Canadian Selections Dec 19 - F" sheetId="3" r:id="rId3"/>
    <sheet name="Canadian Selections Dec 20 - F" sheetId="4" r:id="rId4"/>
    <sheet name="Le Massif Cnd. Series Jan 16 MO" sheetId="5" r:id="rId5"/>
    <sheet name="Le Massif Cnd. Series Jan 17 DM" sheetId="6" r:id="rId6"/>
    <sheet name="USSA Bristol Jan 16 MO" sheetId="7" r:id="rId7"/>
    <sheet name="USSA Bristol Jan 17 DM" sheetId="8" r:id="rId8"/>
    <sheet name="Apex Cnd. Series Feb 6 MO" sheetId="9" r:id="rId9"/>
    <sheet name="Apex Cnd. Series Feb 7 DM" sheetId="10" r:id="rId10"/>
    <sheet name="Calabogie TT Feb 6 MO" sheetId="11" r:id="rId11"/>
    <sheet name="Calabogie TT Feb 7 MO" sheetId="12" r:id="rId12"/>
    <sheet name="Calgary Nor-Am Feb 13 MO" sheetId="13" r:id="rId13"/>
    <sheet name="Calgary Nor-Am Feb 14 DM" sheetId="14" r:id="rId14"/>
    <sheet name="Camp Fortune TT Feb 21 MO" sheetId="15" r:id="rId15"/>
    <sheet name="Park City Nor-Am Feb 20 MO" sheetId="16" r:id="rId16"/>
    <sheet name="Park City Nor-Am Feb 21 DM" sheetId="17" r:id="rId17"/>
    <sheet name="Thunder Bay TT Jan 2016 MO" sheetId="18" r:id="rId18"/>
    <sheet name="void" sheetId="19" r:id="rId19"/>
    <sheet name="Caledon TT Feb 27 DM" sheetId="20" r:id="rId20"/>
    <sheet name="Caledon TT Feb 28 DM" sheetId="21" r:id="rId21"/>
    <sheet name="Killington Nor-Am Mar 5 MO" sheetId="22" r:id="rId22"/>
    <sheet name="Killington Nor-Am Mar 6 DM" sheetId="23" r:id="rId23"/>
    <sheet name="VSC Nor-Am Feb 27 MO" sheetId="24" r:id="rId24"/>
    <sheet name="VSC Nor-Am Feb 28 DM" sheetId="25" r:id="rId25"/>
    <sheet name="Sr Nationals March 12 MO" sheetId="26" r:id="rId26"/>
    <sheet name="Sr Nationals March 13 DM" sheetId="27" r:id="rId27"/>
    <sheet name="Jr Nationals March 18 MO" sheetId="28" r:id="rId28"/>
    <sheet name="Event29" sheetId="29" r:id="rId29"/>
    <sheet name="Event30" sheetId="30" r:id="rId30"/>
    <sheet name="Sheet1" sheetId="31" r:id="rId31"/>
    <sheet name="Sheet2" sheetId="32" r:id="rId32"/>
  </sheets>
  <definedNames>
    <definedName name="_xlnm.Print_Titles" localSheetId="0">'RPA Caclulations'!$C:$C,'RPA Caclulations'!$1:$5</definedName>
  </definedNames>
  <calcPr fullCalcOnLoad="1"/>
</workbook>
</file>

<file path=xl/comments1.xml><?xml version="1.0" encoding="utf-8"?>
<comments xmlns="http://schemas.openxmlformats.org/spreadsheetml/2006/main">
  <authors>
    <author>Eli Budd</author>
  </authors>
  <commentList>
    <comment ref="AM15" authorId="0">
      <text>
        <r>
          <rPr>
            <b/>
            <sz val="9"/>
            <rFont val="Helvetica Neue"/>
            <family val="0"/>
          </rPr>
          <t>Injury Clause:</t>
        </r>
        <r>
          <rPr>
            <sz val="9"/>
            <rFont val="Helvetica Neue"/>
            <family val="0"/>
          </rPr>
          <t xml:space="preserve"> RPA Score taken from March 15, 2014 Jr. Nationals</t>
        </r>
      </text>
    </comment>
    <comment ref="AM22" authorId="0">
      <text>
        <r>
          <rPr>
            <b/>
            <sz val="9"/>
            <rFont val="Helvetica Neue"/>
            <family val="0"/>
          </rPr>
          <t>Injury Clause:</t>
        </r>
        <r>
          <rPr>
            <sz val="9"/>
            <rFont val="Helvetica Neue"/>
            <family val="0"/>
          </rPr>
          <t xml:space="preserve"> RPA Score taken from March 15, 2014 Jr. Nationals</t>
        </r>
      </text>
    </comment>
  </commentList>
</comments>
</file>

<file path=xl/sharedStrings.xml><?xml version="1.0" encoding="utf-8"?>
<sst xmlns="http://schemas.openxmlformats.org/spreadsheetml/2006/main" count="1260" uniqueCount="135">
  <si>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</si>
  <si>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</si>
  <si>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</si>
  <si>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</si>
  <si>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</si>
  <si>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</si>
  <si>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</si>
  <si>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</si>
  <si>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FREESTYLE SKIING ONTARIO </t>
  </si>
  <si>
    <t>FREESTYLE SKIING ONTARIO</t>
  </si>
  <si>
    <t xml:space="preserve">SUM OF </t>
  </si>
  <si>
    <t>TOP 3 RPA</t>
  </si>
  <si>
    <t>ATHLETE</t>
  </si>
  <si>
    <t>Competition:</t>
  </si>
  <si>
    <t>Event: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</si>
  <si>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</si>
  <si>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</si>
  <si>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</si>
  <si>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</si>
  <si>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</si>
  <si>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</si>
  <si>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</si>
  <si>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</si>
  <si>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</si>
  <si>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</si>
  <si>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TT</t>
  </si>
  <si>
    <t>Male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</si>
  <si>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</si>
  <si>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</si>
  <si>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</si>
  <si>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</si>
  <si>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</si>
  <si>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</si>
  <si>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</si>
  <si>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2016 RPA RANKINGS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</si>
  <si>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</si>
  <si>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</si>
  <si>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</si>
  <si>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</si>
  <si>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</si>
  <si>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</si>
  <si>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Event 28</t>
  </si>
  <si>
    <t>Event 29</t>
  </si>
  <si>
    <t>GENDER</t>
  </si>
  <si>
    <t>Age Category</t>
  </si>
  <si>
    <t>Club/Team</t>
  </si>
  <si>
    <t>Canadian Selections</t>
  </si>
  <si>
    <t>Apex</t>
  </si>
  <si>
    <t>Moguls</t>
  </si>
  <si>
    <t>OMT</t>
  </si>
  <si>
    <t>Female</t>
  </si>
  <si>
    <t>BROWN, Berkley</t>
  </si>
  <si>
    <t>CHICK, Alexa</t>
  </si>
  <si>
    <t>Cnd. Selections F</t>
  </si>
  <si>
    <t>U16</t>
  </si>
  <si>
    <t>U20</t>
  </si>
  <si>
    <t>Canadian Series</t>
  </si>
  <si>
    <t>Le Massif</t>
  </si>
  <si>
    <t>Canadian Series
F</t>
  </si>
  <si>
    <t>16-Jan</t>
  </si>
  <si>
    <t>17-Jan</t>
  </si>
  <si>
    <t>Duals</t>
  </si>
  <si>
    <t>Dual Moguls</t>
  </si>
  <si>
    <t>USSA A-Level</t>
  </si>
  <si>
    <t>Bristol, NY</t>
  </si>
  <si>
    <t>LYON, Adeleine</t>
  </si>
  <si>
    <t>Bristol NY</t>
  </si>
  <si>
    <t>Canadian Series - Apex</t>
  </si>
  <si>
    <t>Apex Mountain Resort</t>
  </si>
  <si>
    <t>BERGEVIN, Mikela</t>
  </si>
  <si>
    <t>Cnd Series</t>
  </si>
  <si>
    <t>Feb 6</t>
  </si>
  <si>
    <t>Feb 7</t>
  </si>
  <si>
    <t>U18</t>
  </si>
  <si>
    <t>Belle Neige</t>
  </si>
  <si>
    <t>Timber Tour</t>
  </si>
  <si>
    <t>Calabogie Peaks</t>
  </si>
  <si>
    <t>Febryary 6, 2016</t>
  </si>
  <si>
    <t>LOEWEN, Aria</t>
  </si>
  <si>
    <t>ELLIS, Julia</t>
  </si>
  <si>
    <t>AUBRY, Ava</t>
  </si>
  <si>
    <t>UNG, Danielle</t>
  </si>
  <si>
    <t>CASHMORE, Maggie</t>
  </si>
  <si>
    <t>GUEMBES, Kye</t>
  </si>
  <si>
    <t>HATFIELD, Maria</t>
  </si>
  <si>
    <t>CHANTLER, Mya</t>
  </si>
  <si>
    <t>COUSINEAU, Mya</t>
  </si>
  <si>
    <t>Calabogie</t>
  </si>
  <si>
    <t>U12</t>
  </si>
  <si>
    <t>U10</t>
  </si>
  <si>
    <t>U14</t>
  </si>
  <si>
    <t>Febryary 7, 2016</t>
  </si>
  <si>
    <t>Beaver</t>
  </si>
  <si>
    <t>Blue Mountain</t>
  </si>
  <si>
    <t>North Bay</t>
  </si>
  <si>
    <t>Calgary Nor-Am</t>
  </si>
  <si>
    <t>Canada Olympic Park</t>
  </si>
  <si>
    <t>COP</t>
  </si>
  <si>
    <t>Feb 13</t>
  </si>
  <si>
    <t>Feb 14</t>
  </si>
  <si>
    <t>Camp Fortune</t>
  </si>
  <si>
    <t>LEWIS, Ally</t>
  </si>
  <si>
    <t>PEARSON, Katie</t>
  </si>
  <si>
    <t>RYAN, Kennedy</t>
  </si>
  <si>
    <t>Feb 21</t>
  </si>
  <si>
    <t>Fortune</t>
  </si>
  <si>
    <t>Park City Nor-Am</t>
  </si>
  <si>
    <t>Park City, Utah</t>
  </si>
  <si>
    <t>Feb 20</t>
  </si>
  <si>
    <t>Provincials Timber Tour</t>
  </si>
  <si>
    <t>Caledon</t>
  </si>
  <si>
    <t>MATSUDA, Lia</t>
  </si>
  <si>
    <t>HANSEN, Caroline</t>
  </si>
  <si>
    <t>MO</t>
  </si>
  <si>
    <t>DM</t>
  </si>
  <si>
    <t>Feb 27</t>
  </si>
  <si>
    <t>Feb 28</t>
  </si>
  <si>
    <t>Nor-Am</t>
  </si>
  <si>
    <t>Killington, VT</t>
  </si>
  <si>
    <t>DNF</t>
  </si>
  <si>
    <t>March 5</t>
  </si>
  <si>
    <t>March 6</t>
  </si>
  <si>
    <t>No0r-Am</t>
  </si>
  <si>
    <t>Val St Come</t>
  </si>
  <si>
    <t>Sr Nationals</t>
  </si>
  <si>
    <t>March 12</t>
  </si>
  <si>
    <t>March 13</t>
  </si>
  <si>
    <t>Canadian Mogul Championships</t>
  </si>
  <si>
    <t>Jr Nationals</t>
  </si>
  <si>
    <t>Beaver Valley</t>
  </si>
  <si>
    <t>Super Final</t>
  </si>
  <si>
    <t>void</t>
  </si>
  <si>
    <t>Thunder Bay</t>
  </si>
  <si>
    <t>LENTZ, Alyssa</t>
  </si>
  <si>
    <t>Jan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</si>
</sst>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1009]mmmm\-dd\-yy"/>
    <numFmt numFmtId="174" formatCode="[$-1009]mmmm\ d\,\ yyyy;@"/>
    <numFmt numFmtId="175" formatCode="0.0%"/>
    <numFmt numFmtId="176" formatCode="###0.00;###0.00"/>
  </numFmts>
  <fonts count="67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Helvetica Neue"/>
      <family val="0"/>
    </font>
    <font>
      <sz val="8"/>
      <name val="Helvetica Neue"/>
      <family val="0"/>
    </font>
    <font>
      <sz val="12"/>
      <color indexed="14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0"/>
      <color indexed="14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Helvetica Neue"/>
      <family val="0"/>
    </font>
    <font>
      <b/>
      <sz val="16"/>
      <color indexed="14"/>
      <name val="Calibri"/>
      <family val="0"/>
    </font>
    <font>
      <i/>
      <sz val="10"/>
      <name val="Calibri"/>
      <family val="0"/>
    </font>
    <font>
      <b/>
      <sz val="7"/>
      <color indexed="9"/>
      <name val="Calibri"/>
      <family val="0"/>
    </font>
    <font>
      <sz val="7"/>
      <color indexed="9"/>
      <name val="Calibri"/>
      <family val="0"/>
    </font>
    <font>
      <b/>
      <sz val="6"/>
      <color indexed="9"/>
      <name val="Calibri"/>
      <family val="0"/>
    </font>
    <font>
      <sz val="9"/>
      <name val="Helvetica Neue"/>
      <family val="0"/>
    </font>
    <font>
      <b/>
      <sz val="9"/>
      <name val="Helvetica Neue"/>
      <family val="0"/>
    </font>
    <font>
      <sz val="6"/>
      <color indexed="9"/>
      <name val="Calibri"/>
      <family val="0"/>
    </font>
    <font>
      <b/>
      <sz val="6"/>
      <name val="Calibri"/>
      <family val="0"/>
    </font>
    <font>
      <sz val="11"/>
      <color indexed="9"/>
      <name val="Calibri"/>
      <family val="2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0"/>
      <color indexed="8"/>
      <name val="Calibri"/>
      <family val="2"/>
    </font>
    <font>
      <b/>
      <sz val="10"/>
      <color indexed="58"/>
      <name val="Calibri"/>
      <family val="0"/>
    </font>
    <font>
      <sz val="8"/>
      <color indexed="9"/>
      <name val="Calibri"/>
      <family val="0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E6E6E6"/>
      <name val="Calibri"/>
      <family val="2"/>
    </font>
    <font>
      <sz val="10"/>
      <color rgb="FF000000"/>
      <name val="Calibri"/>
      <family val="2"/>
    </font>
    <font>
      <b/>
      <sz val="10"/>
      <color rgb="FF006600"/>
      <name val="Calibri"/>
      <family val="0"/>
    </font>
    <font>
      <sz val="11"/>
      <color rgb="FF000000"/>
      <name val="Calibri"/>
      <family val="0"/>
    </font>
    <font>
      <b/>
      <sz val="10"/>
      <color rgb="FF000000"/>
      <name val="Calibri"/>
      <family val="2"/>
    </font>
    <font>
      <b/>
      <sz val="8"/>
      <name val="Helvetica Neu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3D97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E6E6E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/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 style="thin"/>
      <top>
        <color indexed="63"/>
      </top>
      <bottom style="thin">
        <color rgb="FFCDCDCD"/>
      </bottom>
    </border>
    <border>
      <left>
        <color indexed="63"/>
      </left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>
        <color indexed="63"/>
      </right>
      <top>
        <color indexed="63"/>
      </top>
      <bottom style="thin">
        <color rgb="FFCDCDCD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1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1" fontId="7" fillId="0" borderId="0" xfId="0" applyNumberFormat="1" applyFont="1" applyAlignment="1">
      <alignment vertical="top"/>
    </xf>
    <xf numFmtId="1" fontId="10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top"/>
    </xf>
    <xf numFmtId="1" fontId="5" fillId="34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left" vertical="top"/>
    </xf>
    <xf numFmtId="1" fontId="11" fillId="36" borderId="13" xfId="0" applyNumberFormat="1" applyFont="1" applyFill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/>
    </xf>
    <xf numFmtId="1" fontId="5" fillId="0" borderId="0" xfId="0" applyNumberFormat="1" applyFont="1" applyAlignment="1">
      <alignment vertical="top" wrapText="1"/>
    </xf>
    <xf numFmtId="1" fontId="7" fillId="0" borderId="0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right" vertical="top"/>
    </xf>
    <xf numFmtId="0" fontId="40" fillId="0" borderId="0" xfId="0" applyFont="1" applyAlignment="1">
      <alignment horizontal="right"/>
    </xf>
    <xf numFmtId="1" fontId="61" fillId="0" borderId="0" xfId="0" applyNumberFormat="1" applyFont="1" applyAlignment="1">
      <alignment horizontal="left"/>
    </xf>
    <xf numFmtId="1" fontId="62" fillId="0" borderId="20" xfId="0" applyNumberFormat="1" applyFont="1" applyBorder="1" applyAlignment="1">
      <alignment horizontal="left"/>
    </xf>
    <xf numFmtId="1" fontId="62" fillId="0" borderId="21" xfId="0" applyNumberFormat="1" applyFont="1" applyBorder="1" applyAlignment="1">
      <alignment horizontal="left"/>
    </xf>
    <xf numFmtId="1" fontId="62" fillId="0" borderId="22" xfId="0" applyNumberFormat="1" applyFont="1" applyBorder="1" applyAlignment="1">
      <alignment horizontal="left"/>
    </xf>
    <xf numFmtId="9" fontId="62" fillId="37" borderId="14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9" fontId="62" fillId="37" borderId="0" xfId="0" applyNumberFormat="1" applyFont="1" applyFill="1" applyAlignment="1">
      <alignment horizontal="center"/>
    </xf>
    <xf numFmtId="2" fontId="62" fillId="38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62" fillId="38" borderId="26" xfId="0" applyNumberFormat="1" applyFont="1" applyFill="1" applyBorder="1" applyAlignment="1">
      <alignment horizontal="center"/>
    </xf>
    <xf numFmtId="1" fontId="4" fillId="39" borderId="22" xfId="0" applyNumberFormat="1" applyFont="1" applyFill="1" applyBorder="1" applyAlignment="1">
      <alignment horizontal="left" wrapText="1"/>
    </xf>
    <xf numFmtId="1" fontId="7" fillId="35" borderId="19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0" fillId="40" borderId="27" xfId="0" applyFont="1" applyFill="1" applyBorder="1" applyAlignment="1">
      <alignment vertical="top"/>
    </xf>
    <xf numFmtId="0" fontId="5" fillId="41" borderId="27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42" borderId="0" xfId="0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left"/>
    </xf>
    <xf numFmtId="1" fontId="5" fillId="0" borderId="21" xfId="0" applyNumberFormat="1" applyFont="1" applyFill="1" applyBorder="1" applyAlignment="1">
      <alignment horizontal="left"/>
    </xf>
    <xf numFmtId="49" fontId="7" fillId="43" borderId="2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9" fontId="5" fillId="44" borderId="14" xfId="57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7" fillId="43" borderId="2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2" fontId="40" fillId="45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" fontId="5" fillId="46" borderId="10" xfId="0" applyNumberFormat="1" applyFont="1" applyFill="1" applyBorder="1" applyAlignment="1">
      <alignment horizontal="center"/>
    </xf>
    <xf numFmtId="49" fontId="7" fillId="43" borderId="25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/>
    </xf>
    <xf numFmtId="0" fontId="40" fillId="40" borderId="29" xfId="0" applyFont="1" applyFill="1" applyBorder="1" applyAlignment="1">
      <alignment vertical="top"/>
    </xf>
    <xf numFmtId="2" fontId="5" fillId="33" borderId="30" xfId="0" applyNumberFormat="1" applyFont="1" applyFill="1" applyBorder="1" applyAlignment="1">
      <alignment horizontal="center" vertical="top"/>
    </xf>
    <xf numFmtId="1" fontId="5" fillId="33" borderId="31" xfId="0" applyNumberFormat="1" applyFont="1" applyFill="1" applyBorder="1" applyAlignment="1">
      <alignment horizontal="center" vertical="top"/>
    </xf>
    <xf numFmtId="1" fontId="5" fillId="47" borderId="32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8" fillId="48" borderId="33" xfId="0" applyFont="1" applyFill="1" applyBorder="1" applyAlignment="1">
      <alignment horizontal="left"/>
    </xf>
    <xf numFmtId="0" fontId="8" fillId="48" borderId="10" xfId="0" applyFont="1" applyFill="1" applyBorder="1" applyAlignment="1">
      <alignment horizontal="left"/>
    </xf>
    <xf numFmtId="1" fontId="5" fillId="48" borderId="27" xfId="0" applyNumberFormat="1" applyFont="1" applyFill="1" applyBorder="1" applyAlignment="1">
      <alignment vertical="top"/>
    </xf>
    <xf numFmtId="0" fontId="40" fillId="48" borderId="27" xfId="0" applyFont="1" applyFill="1" applyBorder="1" applyAlignment="1">
      <alignment/>
    </xf>
    <xf numFmtId="1" fontId="7" fillId="0" borderId="0" xfId="0" applyNumberFormat="1" applyFont="1" applyAlignment="1">
      <alignment vertical="top"/>
    </xf>
    <xf numFmtId="1" fontId="7" fillId="0" borderId="34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1" fontId="63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1" fontId="5" fillId="0" borderId="10" xfId="0" applyNumberFormat="1" applyFont="1" applyFill="1" applyBorder="1" applyAlignment="1">
      <alignment horizontal="right" vertical="top"/>
    </xf>
    <xf numFmtId="1" fontId="5" fillId="0" borderId="19" xfId="0" applyNumberFormat="1" applyFont="1" applyFill="1" applyBorder="1" applyAlignment="1">
      <alignment horizontal="right" vertical="top"/>
    </xf>
    <xf numFmtId="0" fontId="17" fillId="0" borderId="1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vertical="top" wrapText="1"/>
    </xf>
    <xf numFmtId="1" fontId="18" fillId="0" borderId="0" xfId="0" applyNumberFormat="1" applyFont="1" applyAlignment="1">
      <alignment vertical="top" wrapText="1"/>
    </xf>
    <xf numFmtId="1" fontId="5" fillId="49" borderId="10" xfId="0" applyNumberFormat="1" applyFont="1" applyFill="1" applyBorder="1" applyAlignment="1">
      <alignment horizontal="right" vertical="top"/>
    </xf>
    <xf numFmtId="1" fontId="42" fillId="50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1" fontId="22" fillId="0" borderId="0" xfId="0" applyNumberFormat="1" applyFont="1" applyAlignment="1">
      <alignment vertical="top"/>
    </xf>
    <xf numFmtId="1" fontId="23" fillId="33" borderId="0" xfId="0" applyNumberFormat="1" applyFont="1" applyFill="1" applyBorder="1" applyAlignment="1">
      <alignment horizontal="right" wrapText="1"/>
    </xf>
    <xf numFmtId="1" fontId="23" fillId="33" borderId="0" xfId="0" applyNumberFormat="1" applyFont="1" applyFill="1" applyBorder="1" applyAlignment="1">
      <alignment horizontal="right"/>
    </xf>
    <xf numFmtId="1" fontId="22" fillId="33" borderId="0" xfId="0" applyNumberFormat="1" applyFont="1" applyFill="1" applyBorder="1" applyAlignment="1">
      <alignment vertical="top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9" fillId="42" borderId="0" xfId="0" applyFont="1" applyFill="1" applyAlignment="1">
      <alignment horizontal="center"/>
    </xf>
    <xf numFmtId="1" fontId="8" fillId="42" borderId="0" xfId="0" applyNumberFormat="1" applyFont="1" applyFill="1" applyAlignment="1">
      <alignment horizontal="left"/>
    </xf>
    <xf numFmtId="0" fontId="8" fillId="42" borderId="26" xfId="0" applyFont="1" applyFill="1" applyBorder="1" applyAlignment="1">
      <alignment horizontal="left"/>
    </xf>
    <xf numFmtId="0" fontId="8" fillId="42" borderId="26" xfId="0" applyFont="1" applyFill="1" applyBorder="1" applyAlignment="1">
      <alignment horizontal="center"/>
    </xf>
    <xf numFmtId="0" fontId="8" fillId="42" borderId="0" xfId="0" applyFont="1" applyFill="1" applyAlignment="1">
      <alignment horizontal="left" vertical="center"/>
    </xf>
    <xf numFmtId="49" fontId="65" fillId="51" borderId="21" xfId="0" applyNumberFormat="1" applyFont="1" applyFill="1" applyBorder="1" applyAlignment="1">
      <alignment horizontal="center" vertical="center" wrapText="1"/>
    </xf>
    <xf numFmtId="0" fontId="8" fillId="42" borderId="35" xfId="0" applyFont="1" applyFill="1" applyBorder="1" applyAlignment="1">
      <alignment horizontal="center"/>
    </xf>
    <xf numFmtId="49" fontId="65" fillId="51" borderId="23" xfId="0" applyNumberFormat="1" applyFont="1" applyFill="1" applyBorder="1" applyAlignment="1">
      <alignment horizontal="center" vertical="center" wrapText="1"/>
    </xf>
    <xf numFmtId="0" fontId="8" fillId="52" borderId="23" xfId="0" applyFont="1" applyFill="1" applyBorder="1" applyAlignment="1">
      <alignment horizontal="center"/>
    </xf>
    <xf numFmtId="1" fontId="62" fillId="53" borderId="19" xfId="0" applyNumberFormat="1" applyFont="1" applyFill="1" applyBorder="1" applyAlignment="1">
      <alignment horizontal="center"/>
    </xf>
    <xf numFmtId="1" fontId="62" fillId="53" borderId="25" xfId="0" applyNumberFormat="1" applyFont="1" applyFill="1" applyBorder="1" applyAlignment="1">
      <alignment horizontal="center"/>
    </xf>
    <xf numFmtId="49" fontId="65" fillId="51" borderId="25" xfId="0" applyNumberFormat="1" applyFont="1" applyFill="1" applyBorder="1" applyAlignment="1">
      <alignment horizontal="center" vertical="center" wrapText="1"/>
    </xf>
    <xf numFmtId="1" fontId="8" fillId="52" borderId="25" xfId="0" applyNumberFormat="1" applyFont="1" applyFill="1" applyBorder="1" applyAlignment="1">
      <alignment horizontal="center"/>
    </xf>
    <xf numFmtId="0" fontId="62" fillId="54" borderId="36" xfId="0" applyFont="1" applyFill="1" applyBorder="1" applyAlignment="1">
      <alignment vertical="top"/>
    </xf>
    <xf numFmtId="2" fontId="62" fillId="42" borderId="37" xfId="0" applyNumberFormat="1" applyFont="1" applyFill="1" applyBorder="1" applyAlignment="1">
      <alignment horizontal="center" vertical="top"/>
    </xf>
    <xf numFmtId="1" fontId="62" fillId="42" borderId="38" xfId="0" applyNumberFormat="1" applyFont="1" applyFill="1" applyBorder="1" applyAlignment="1">
      <alignment horizontal="center" vertical="top"/>
    </xf>
    <xf numFmtId="2" fontId="62" fillId="42" borderId="39" xfId="0" applyNumberFormat="1" applyFont="1" applyFill="1" applyBorder="1" applyAlignment="1">
      <alignment horizontal="center" vertical="top"/>
    </xf>
    <xf numFmtId="1" fontId="62" fillId="55" borderId="40" xfId="0" applyNumberFormat="1" applyFont="1" applyFill="1" applyBorder="1" applyAlignment="1">
      <alignment horizontal="center" vertical="top"/>
    </xf>
    <xf numFmtId="0" fontId="62" fillId="0" borderId="19" xfId="0" applyFont="1" applyBorder="1" applyAlignment="1">
      <alignment horizontal="center"/>
    </xf>
    <xf numFmtId="0" fontId="62" fillId="54" borderId="41" xfId="0" applyFont="1" applyFill="1" applyBorder="1" applyAlignment="1">
      <alignment vertical="top"/>
    </xf>
    <xf numFmtId="0" fontId="64" fillId="0" borderId="19" xfId="0" applyFont="1" applyBorder="1" applyAlignment="1">
      <alignment horizontal="center"/>
    </xf>
    <xf numFmtId="0" fontId="8" fillId="56" borderId="19" xfId="0" applyFont="1" applyFill="1" applyBorder="1" applyAlignment="1">
      <alignment horizontal="left"/>
    </xf>
    <xf numFmtId="49" fontId="12" fillId="0" borderId="42" xfId="0" applyNumberFormat="1" applyFont="1" applyFill="1" applyBorder="1" applyAlignment="1">
      <alignment horizontal="center" wrapText="1"/>
    </xf>
    <xf numFmtId="49" fontId="12" fillId="0" borderId="43" xfId="0" applyNumberFormat="1" applyFont="1" applyFill="1" applyBorder="1" applyAlignment="1">
      <alignment horizontal="center" wrapText="1"/>
    </xf>
    <xf numFmtId="49" fontId="17" fillId="0" borderId="43" xfId="0" applyNumberFormat="1" applyFont="1" applyFill="1" applyBorder="1" applyAlignment="1">
      <alignment horizontal="center" wrapText="1"/>
    </xf>
    <xf numFmtId="0" fontId="17" fillId="0" borderId="44" xfId="0" applyNumberFormat="1" applyFont="1" applyFill="1" applyBorder="1" applyAlignment="1">
      <alignment horizontal="center" wrapText="1"/>
    </xf>
    <xf numFmtId="49" fontId="17" fillId="0" borderId="45" xfId="0" applyNumberFormat="1" applyFont="1" applyFill="1" applyBorder="1" applyAlignment="1">
      <alignment horizontal="center" wrapText="1"/>
    </xf>
    <xf numFmtId="49" fontId="17" fillId="0" borderId="44" xfId="0" applyNumberFormat="1" applyFont="1" applyFill="1" applyBorder="1" applyAlignment="1">
      <alignment horizontal="center" wrapText="1"/>
    </xf>
    <xf numFmtId="1" fontId="11" fillId="39" borderId="46" xfId="0" applyNumberFormat="1" applyFont="1" applyFill="1" applyBorder="1" applyAlignment="1">
      <alignment horizontal="left" wrapText="1"/>
    </xf>
    <xf numFmtId="1" fontId="11" fillId="39" borderId="28" xfId="0" applyNumberFormat="1" applyFont="1" applyFill="1" applyBorder="1" applyAlignment="1">
      <alignment horizontal="left" wrapText="1"/>
    </xf>
    <xf numFmtId="1" fontId="5" fillId="47" borderId="47" xfId="0" applyNumberFormat="1" applyFont="1" applyFill="1" applyBorder="1" applyAlignment="1">
      <alignment horizontal="center" vertical="top"/>
    </xf>
    <xf numFmtId="0" fontId="42" fillId="50" borderId="19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/>
    </xf>
    <xf numFmtId="0" fontId="17" fillId="0" borderId="48" xfId="0" applyNumberFormat="1" applyFont="1" applyFill="1" applyBorder="1" applyAlignment="1">
      <alignment horizontal="center" wrapText="1"/>
    </xf>
    <xf numFmtId="0" fontId="8" fillId="42" borderId="0" xfId="0" applyFont="1" applyFill="1" applyAlignment="1">
      <alignment horizontal="left"/>
    </xf>
    <xf numFmtId="2" fontId="62" fillId="42" borderId="39" xfId="0" applyNumberFormat="1" applyFont="1" applyFill="1" applyBorder="1" applyAlignment="1">
      <alignment horizontal="center" vertical="top"/>
    </xf>
    <xf numFmtId="1" fontId="5" fillId="34" borderId="35" xfId="0" applyNumberFormat="1" applyFont="1" applyFill="1" applyBorder="1" applyAlignment="1">
      <alignment vertical="top"/>
    </xf>
    <xf numFmtId="0" fontId="40" fillId="48" borderId="46" xfId="0" applyFont="1" applyFill="1" applyBorder="1" applyAlignment="1">
      <alignment/>
    </xf>
    <xf numFmtId="0" fontId="5" fillId="41" borderId="46" xfId="0" applyNumberFormat="1" applyFont="1" applyFill="1" applyBorder="1" applyAlignment="1">
      <alignment vertical="top"/>
    </xf>
    <xf numFmtId="1" fontId="5" fillId="48" borderId="46" xfId="0" applyNumberFormat="1" applyFont="1" applyFill="1" applyBorder="1" applyAlignment="1">
      <alignment vertical="top"/>
    </xf>
    <xf numFmtId="1" fontId="7" fillId="46" borderId="23" xfId="0" applyNumberFormat="1" applyFont="1" applyFill="1" applyBorder="1" applyAlignment="1">
      <alignment/>
    </xf>
    <xf numFmtId="1" fontId="7" fillId="46" borderId="26" xfId="0" applyNumberFormat="1" applyFont="1" applyFill="1" applyBorder="1" applyAlignment="1">
      <alignment/>
    </xf>
    <xf numFmtId="1" fontId="7" fillId="46" borderId="25" xfId="0" applyNumberFormat="1" applyFont="1" applyFill="1" applyBorder="1" applyAlignment="1">
      <alignment/>
    </xf>
    <xf numFmtId="16" fontId="17" fillId="0" borderId="11" xfId="0" applyNumberFormat="1" applyFont="1" applyFill="1" applyBorder="1" applyAlignment="1">
      <alignment horizontal="center"/>
    </xf>
    <xf numFmtId="16" fontId="17" fillId="0" borderId="12" xfId="0" applyNumberFormat="1" applyFont="1" applyFill="1" applyBorder="1" applyAlignment="1">
      <alignment horizontal="center"/>
    </xf>
    <xf numFmtId="0" fontId="2" fillId="41" borderId="28" xfId="0" applyNumberFormat="1" applyFont="1" applyFill="1" applyBorder="1" applyAlignment="1">
      <alignment vertical="top"/>
    </xf>
    <xf numFmtId="1" fontId="5" fillId="34" borderId="25" xfId="0" applyNumberFormat="1" applyFont="1" applyFill="1" applyBorder="1" applyAlignment="1">
      <alignment vertical="top"/>
    </xf>
    <xf numFmtId="1" fontId="5" fillId="49" borderId="20" xfId="0" applyNumberFormat="1" applyFont="1" applyFill="1" applyBorder="1" applyAlignment="1">
      <alignment vertical="top"/>
    </xf>
    <xf numFmtId="1" fontId="5" fillId="49" borderId="22" xfId="0" applyNumberFormat="1" applyFont="1" applyFill="1" applyBorder="1" applyAlignment="1">
      <alignment vertical="top"/>
    </xf>
    <xf numFmtId="0" fontId="14" fillId="40" borderId="49" xfId="0" applyFont="1" applyFill="1" applyBorder="1" applyAlignment="1">
      <alignment vertical="top"/>
    </xf>
    <xf numFmtId="0" fontId="2" fillId="41" borderId="49" xfId="0" applyNumberFormat="1" applyFont="1" applyFill="1" applyBorder="1" applyAlignment="1">
      <alignment vertical="top"/>
    </xf>
    <xf numFmtId="1" fontId="2" fillId="48" borderId="49" xfId="0" applyNumberFormat="1" applyFont="1" applyFill="1" applyBorder="1" applyAlignment="1">
      <alignment vertical="top"/>
    </xf>
    <xf numFmtId="0" fontId="2" fillId="48" borderId="49" xfId="0" applyNumberFormat="1" applyFont="1" applyFill="1" applyBorder="1" applyAlignment="1">
      <alignment horizontal="left" vertical="center"/>
    </xf>
    <xf numFmtId="1" fontId="5" fillId="48" borderId="10" xfId="0" applyNumberFormat="1" applyFont="1" applyFill="1" applyBorder="1" applyAlignment="1">
      <alignment vertical="top"/>
    </xf>
    <xf numFmtId="1" fontId="7" fillId="49" borderId="24" xfId="0" applyNumberFormat="1" applyFont="1" applyFill="1" applyBorder="1" applyAlignment="1">
      <alignment vertical="top"/>
    </xf>
    <xf numFmtId="1" fontId="7" fillId="49" borderId="26" xfId="0" applyNumberFormat="1" applyFont="1" applyFill="1" applyBorder="1" applyAlignment="1">
      <alignment vertical="top"/>
    </xf>
    <xf numFmtId="1" fontId="7" fillId="49" borderId="19" xfId="0" applyNumberFormat="1" applyFont="1" applyFill="1" applyBorder="1" applyAlignment="1">
      <alignment vertical="top"/>
    </xf>
    <xf numFmtId="1" fontId="5" fillId="49" borderId="14" xfId="0" applyNumberFormat="1" applyFont="1" applyFill="1" applyBorder="1" applyAlignment="1">
      <alignment vertical="top"/>
    </xf>
    <xf numFmtId="1" fontId="5" fillId="49" borderId="13" xfId="0" applyNumberFormat="1" applyFont="1" applyFill="1" applyBorder="1" applyAlignment="1">
      <alignment vertical="top"/>
    </xf>
    <xf numFmtId="1" fontId="11" fillId="36" borderId="23" xfId="0" applyNumberFormat="1" applyFon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Continuous"/>
    </xf>
    <xf numFmtId="1" fontId="7" fillId="35" borderId="0" xfId="0" applyNumberFormat="1" applyFont="1" applyFill="1" applyBorder="1" applyAlignment="1">
      <alignment horizontal="centerContinuous"/>
    </xf>
    <xf numFmtId="1" fontId="7" fillId="35" borderId="14" xfId="0" applyNumberFormat="1" applyFont="1" applyFill="1" applyBorder="1" applyAlignment="1">
      <alignment horizontal="centerContinuous"/>
    </xf>
    <xf numFmtId="1" fontId="15" fillId="39" borderId="20" xfId="0" applyNumberFormat="1" applyFont="1" applyFill="1" applyBorder="1" applyAlignment="1">
      <alignment horizontal="left" wrapText="1"/>
    </xf>
    <xf numFmtId="1" fontId="4" fillId="39" borderId="21" xfId="0" applyNumberFormat="1" applyFont="1" applyFill="1" applyBorder="1" applyAlignment="1">
      <alignment horizontal="left" wrapText="1"/>
    </xf>
    <xf numFmtId="1" fontId="7" fillId="49" borderId="26" xfId="0" applyNumberFormat="1" applyFont="1" applyFill="1" applyBorder="1" applyAlignment="1">
      <alignment/>
    </xf>
    <xf numFmtId="1" fontId="7" fillId="49" borderId="25" xfId="0" applyNumberFormat="1" applyFont="1" applyFill="1" applyBorder="1" applyAlignment="1">
      <alignment/>
    </xf>
    <xf numFmtId="1" fontId="7" fillId="49" borderId="22" xfId="0" applyNumberFormat="1" applyFont="1" applyFill="1" applyBorder="1" applyAlignment="1">
      <alignment/>
    </xf>
    <xf numFmtId="1" fontId="7" fillId="49" borderId="21" xfId="0" applyNumberFormat="1" applyFont="1" applyFill="1" applyBorder="1" applyAlignment="1">
      <alignment/>
    </xf>
    <xf numFmtId="1" fontId="4" fillId="39" borderId="46" xfId="0" applyNumberFormat="1" applyFont="1" applyFill="1" applyBorder="1" applyAlignment="1">
      <alignment horizontal="left" wrapText="1"/>
    </xf>
    <xf numFmtId="1" fontId="7" fillId="0" borderId="45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horizontal="left"/>
    </xf>
    <xf numFmtId="1" fontId="7" fillId="46" borderId="0" xfId="0" applyNumberFormat="1" applyFont="1" applyFill="1" applyBorder="1" applyAlignment="1">
      <alignment/>
    </xf>
    <xf numFmtId="0" fontId="62" fillId="54" borderId="41" xfId="0" applyFont="1" applyFill="1" applyBorder="1" applyAlignment="1">
      <alignment vertical="top"/>
    </xf>
    <xf numFmtId="1" fontId="8" fillId="42" borderId="0" xfId="0" applyNumberFormat="1" applyFont="1" applyFill="1" applyAlignment="1">
      <alignment horizontal="left"/>
    </xf>
    <xf numFmtId="0" fontId="8" fillId="42" borderId="0" xfId="0" applyFont="1" applyFill="1" applyAlignment="1">
      <alignment horizontal="left" vertical="center"/>
    </xf>
    <xf numFmtId="0" fontId="8" fillId="56" borderId="19" xfId="0" applyFont="1" applyFill="1" applyBorder="1" applyAlignment="1">
      <alignment horizontal="left"/>
    </xf>
    <xf numFmtId="1" fontId="5" fillId="0" borderId="50" xfId="0" applyNumberFormat="1" applyFont="1" applyFill="1" applyBorder="1" applyAlignment="1">
      <alignment vertical="top"/>
    </xf>
    <xf numFmtId="0" fontId="19" fillId="0" borderId="51" xfId="0" applyNumberFormat="1" applyFont="1" applyFill="1" applyBorder="1" applyAlignment="1">
      <alignment horizontal="center" wrapText="1"/>
    </xf>
    <xf numFmtId="0" fontId="8" fillId="42" borderId="0" xfId="0" applyFont="1" applyFill="1" applyAlignment="1">
      <alignment horizontal="left"/>
    </xf>
    <xf numFmtId="0" fontId="8" fillId="42" borderId="26" xfId="0" applyFont="1" applyFill="1" applyBorder="1" applyAlignment="1">
      <alignment horizontal="left"/>
    </xf>
    <xf numFmtId="0" fontId="8" fillId="42" borderId="26" xfId="0" applyFont="1" applyFill="1" applyBorder="1" applyAlignment="1">
      <alignment horizontal="center"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left"/>
    </xf>
    <xf numFmtId="1" fontId="10" fillId="48" borderId="10" xfId="0" applyNumberFormat="1" applyFont="1" applyFill="1" applyBorder="1" applyAlignment="1">
      <alignment/>
    </xf>
    <xf numFmtId="0" fontId="62" fillId="56" borderId="49" xfId="0" applyFont="1" applyFill="1" applyBorder="1" applyAlignment="1">
      <alignment vertical="top"/>
    </xf>
    <xf numFmtId="0" fontId="62" fillId="56" borderId="52" xfId="0" applyFont="1" applyFill="1" applyBorder="1" applyAlignment="1">
      <alignment vertical="top"/>
    </xf>
    <xf numFmtId="0" fontId="19" fillId="0" borderId="44" xfId="0" applyNumberFormat="1" applyFont="1" applyFill="1" applyBorder="1" applyAlignment="1">
      <alignment horizontal="center" wrapText="1"/>
    </xf>
    <xf numFmtId="0" fontId="62" fillId="54" borderId="53" xfId="0" applyFont="1" applyFill="1" applyBorder="1" applyAlignment="1">
      <alignment vertical="top"/>
    </xf>
    <xf numFmtId="2" fontId="62" fillId="57" borderId="39" xfId="0" applyNumberFormat="1" applyFont="1" applyFill="1" applyBorder="1" applyAlignment="1">
      <alignment horizontal="center" vertical="top"/>
    </xf>
    <xf numFmtId="0" fontId="62" fillId="54" borderId="54" xfId="0" applyFont="1" applyFill="1" applyBorder="1" applyAlignment="1">
      <alignment vertical="top"/>
    </xf>
    <xf numFmtId="0" fontId="9" fillId="42" borderId="0" xfId="0" applyFont="1" applyFill="1" applyAlignment="1">
      <alignment horizontal="center"/>
    </xf>
    <xf numFmtId="1" fontId="8" fillId="42" borderId="0" xfId="0" applyNumberFormat="1" applyFont="1" applyFill="1" applyAlignment="1">
      <alignment horizontal="left"/>
    </xf>
    <xf numFmtId="0" fontId="8" fillId="42" borderId="0" xfId="0" applyFont="1" applyFill="1" applyAlignment="1">
      <alignment horizontal="left"/>
    </xf>
    <xf numFmtId="0" fontId="8" fillId="42" borderId="26" xfId="0" applyFont="1" applyFill="1" applyBorder="1" applyAlignment="1">
      <alignment horizontal="left"/>
    </xf>
    <xf numFmtId="0" fontId="8" fillId="42" borderId="26" xfId="0" applyFont="1" applyFill="1" applyBorder="1" applyAlignment="1">
      <alignment horizontal="center"/>
    </xf>
    <xf numFmtId="0" fontId="8" fillId="42" borderId="0" xfId="0" applyFont="1" applyFill="1" applyAlignment="1">
      <alignment horizontal="center"/>
    </xf>
    <xf numFmtId="0" fontId="23" fillId="42" borderId="44" xfId="0" applyFont="1" applyFill="1" applyBorder="1" applyAlignment="1">
      <alignment horizontal="center" vertical="center" wrapText="1"/>
    </xf>
    <xf numFmtId="0" fontId="23" fillId="42" borderId="44" xfId="0" applyFont="1" applyFill="1" applyBorder="1" applyAlignment="1">
      <alignment horizontal="center" wrapText="1"/>
    </xf>
    <xf numFmtId="0" fontId="9" fillId="42" borderId="0" xfId="0" applyFont="1" applyFill="1" applyAlignment="1">
      <alignment horizontal="center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49" fontId="19" fillId="0" borderId="43" xfId="0" applyNumberFormat="1" applyFont="1" applyFill="1" applyBorder="1" applyAlignment="1">
      <alignment horizontal="center" wrapText="1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0" fontId="8" fillId="48" borderId="0" xfId="0" applyFont="1" applyFill="1" applyBorder="1" applyAlignment="1">
      <alignment horizontal="left"/>
    </xf>
    <xf numFmtId="176" fontId="62" fillId="0" borderId="0" xfId="0" applyNumberFormat="1" applyFont="1" applyFill="1" applyBorder="1" applyAlignment="1">
      <alignment horizontal="center" vertical="top" wrapText="1"/>
    </xf>
    <xf numFmtId="176" fontId="62" fillId="0" borderId="0" xfId="0" applyNumberFormat="1" applyFont="1" applyFill="1" applyBorder="1" applyAlignment="1">
      <alignment horizontal="center" vertical="center" wrapText="1"/>
    </xf>
    <xf numFmtId="0" fontId="62" fillId="54" borderId="29" xfId="0" applyFont="1" applyFill="1" applyBorder="1" applyAlignment="1">
      <alignment vertical="top"/>
    </xf>
    <xf numFmtId="2" fontId="62" fillId="42" borderId="30" xfId="0" applyNumberFormat="1" applyFont="1" applyFill="1" applyBorder="1" applyAlignment="1">
      <alignment horizontal="center" vertical="top"/>
    </xf>
    <xf numFmtId="1" fontId="62" fillId="42" borderId="31" xfId="0" applyNumberFormat="1" applyFont="1" applyFill="1" applyBorder="1" applyAlignment="1">
      <alignment horizontal="center" vertical="top"/>
    </xf>
    <xf numFmtId="0" fontId="64" fillId="0" borderId="10" xfId="0" applyFont="1" applyBorder="1" applyAlignment="1">
      <alignment horizontal="center"/>
    </xf>
    <xf numFmtId="1" fontId="5" fillId="58" borderId="19" xfId="0" applyNumberFormat="1" applyFont="1" applyFill="1" applyBorder="1" applyAlignment="1">
      <alignment horizontal="right" vertical="top"/>
    </xf>
    <xf numFmtId="0" fontId="40" fillId="59" borderId="29" xfId="0" applyFont="1" applyFill="1" applyBorder="1" applyAlignment="1">
      <alignment vertical="top"/>
    </xf>
    <xf numFmtId="0" fontId="40" fillId="59" borderId="41" xfId="0" applyFont="1" applyFill="1" applyBorder="1" applyAlignment="1">
      <alignment vertical="top"/>
    </xf>
    <xf numFmtId="0" fontId="8" fillId="54" borderId="19" xfId="0" applyFont="1" applyFill="1" applyBorder="1" applyAlignment="1">
      <alignment horizontal="left"/>
    </xf>
    <xf numFmtId="1" fontId="5" fillId="0" borderId="31" xfId="0" applyNumberFormat="1" applyFont="1" applyFill="1" applyBorder="1" applyAlignment="1">
      <alignment horizontal="center" vertical="top"/>
    </xf>
    <xf numFmtId="2" fontId="5" fillId="0" borderId="37" xfId="0" applyNumberFormat="1" applyFont="1" applyFill="1" applyBorder="1" applyAlignment="1">
      <alignment horizontal="center" vertical="top"/>
    </xf>
    <xf numFmtId="1" fontId="5" fillId="0" borderId="38" xfId="0" applyNumberFormat="1" applyFont="1" applyFill="1" applyBorder="1" applyAlignment="1">
      <alignment horizontal="center" vertical="top"/>
    </xf>
    <xf numFmtId="2" fontId="5" fillId="0" borderId="39" xfId="0" applyNumberFormat="1" applyFont="1" applyFill="1" applyBorder="1" applyAlignment="1">
      <alignment horizontal="center" vertical="top"/>
    </xf>
    <xf numFmtId="2" fontId="62" fillId="0" borderId="39" xfId="0" applyNumberFormat="1" applyFont="1" applyFill="1" applyBorder="1" applyAlignment="1">
      <alignment horizontal="center" vertical="top"/>
    </xf>
    <xf numFmtId="1" fontId="62" fillId="0" borderId="38" xfId="0" applyNumberFormat="1" applyFont="1" applyFill="1" applyBorder="1" applyAlignment="1">
      <alignment horizontal="center" vertical="top"/>
    </xf>
    <xf numFmtId="1" fontId="5" fillId="60" borderId="32" xfId="0" applyNumberFormat="1" applyFont="1" applyFill="1" applyBorder="1" applyAlignment="1">
      <alignment horizontal="center" vertical="top"/>
    </xf>
    <xf numFmtId="1" fontId="62" fillId="55" borderId="40" xfId="0" applyNumberFormat="1" applyFont="1" applyFill="1" applyBorder="1" applyAlignment="1">
      <alignment horizontal="center" vertical="top"/>
    </xf>
    <xf numFmtId="0" fontId="40" fillId="58" borderId="10" xfId="0" applyFont="1" applyFill="1" applyBorder="1" applyAlignment="1">
      <alignment horizontal="center"/>
    </xf>
    <xf numFmtId="0" fontId="40" fillId="58" borderId="19" xfId="0" applyFont="1" applyFill="1" applyBorder="1" applyAlignment="1">
      <alignment horizontal="center"/>
    </xf>
    <xf numFmtId="0" fontId="64" fillId="58" borderId="19" xfId="0" applyFont="1" applyFill="1" applyBorder="1" applyAlignment="1">
      <alignment horizontal="center"/>
    </xf>
    <xf numFmtId="0" fontId="62" fillId="54" borderId="41" xfId="0" applyFont="1" applyFill="1" applyBorder="1" applyAlignment="1">
      <alignment vertical="top"/>
    </xf>
    <xf numFmtId="2" fontId="5" fillId="0" borderId="30" xfId="0" applyNumberFormat="1" applyFont="1" applyFill="1" applyBorder="1" applyAlignment="1">
      <alignment horizontal="center" vertical="top"/>
    </xf>
    <xf numFmtId="2" fontId="62" fillId="0" borderId="37" xfId="0" applyNumberFormat="1" applyFont="1" applyFill="1" applyBorder="1" applyAlignment="1">
      <alignment horizontal="center" vertical="top"/>
    </xf>
    <xf numFmtId="1" fontId="62" fillId="0" borderId="38" xfId="0" applyNumberFormat="1" applyFont="1" applyFill="1" applyBorder="1" applyAlignment="1">
      <alignment horizontal="center" vertical="top"/>
    </xf>
    <xf numFmtId="2" fontId="62" fillId="0" borderId="39" xfId="0" applyNumberFormat="1" applyFont="1" applyFill="1" applyBorder="1" applyAlignment="1">
      <alignment horizontal="center" vertical="top"/>
    </xf>
    <xf numFmtId="0" fontId="64" fillId="56" borderId="49" xfId="0" applyFont="1" applyFill="1" applyBorder="1" applyAlignment="1">
      <alignment vertical="top"/>
    </xf>
    <xf numFmtId="0" fontId="64" fillId="54" borderId="52" xfId="0" applyFont="1" applyFill="1" applyBorder="1" applyAlignment="1">
      <alignment vertical="top"/>
    </xf>
    <xf numFmtId="0" fontId="64" fillId="56" borderId="36" xfId="0" applyFont="1" applyFill="1" applyBorder="1" applyAlignment="1">
      <alignment vertical="top"/>
    </xf>
    <xf numFmtId="0" fontId="64" fillId="54" borderId="41" xfId="0" applyFont="1" applyFill="1" applyBorder="1" applyAlignment="1">
      <alignment vertical="top"/>
    </xf>
    <xf numFmtId="0" fontId="64" fillId="54" borderId="36" xfId="0" applyFont="1" applyFill="1" applyBorder="1" applyAlignment="1">
      <alignment vertical="top"/>
    </xf>
    <xf numFmtId="1" fontId="24" fillId="48" borderId="10" xfId="0" applyNumberFormat="1" applyFont="1" applyFill="1" applyBorder="1" applyAlignment="1">
      <alignment vertical="top"/>
    </xf>
    <xf numFmtId="0" fontId="10" fillId="40" borderId="41" xfId="0" applyFont="1" applyFill="1" applyBorder="1" applyAlignment="1">
      <alignment vertical="top"/>
    </xf>
    <xf numFmtId="0" fontId="10" fillId="59" borderId="41" xfId="0" applyFont="1" applyFill="1" applyBorder="1" applyAlignment="1">
      <alignment vertical="top"/>
    </xf>
    <xf numFmtId="0" fontId="64" fillId="54" borderId="29" xfId="0" applyFont="1" applyFill="1" applyBorder="1" applyAlignment="1">
      <alignment vertical="top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0" fontId="17" fillId="0" borderId="48" xfId="0" applyNumberFormat="1" applyFont="1" applyFill="1" applyBorder="1" applyAlignment="1">
      <alignment horizontal="center" wrapText="1"/>
    </xf>
    <xf numFmtId="49" fontId="17" fillId="0" borderId="55" xfId="0" applyNumberFormat="1" applyFont="1" applyFill="1" applyBorder="1" applyAlignment="1">
      <alignment horizontal="center" wrapText="1"/>
    </xf>
    <xf numFmtId="49" fontId="17" fillId="0" borderId="42" xfId="0" applyNumberFormat="1" applyFont="1" applyFill="1" applyBorder="1" applyAlignment="1">
      <alignment horizontal="center" wrapText="1"/>
    </xf>
    <xf numFmtId="175" fontId="5" fillId="44" borderId="14" xfId="57" applyNumberFormat="1" applyFont="1" applyFill="1" applyBorder="1" applyAlignment="1">
      <alignment horizontal="center"/>
    </xf>
    <xf numFmtId="1" fontId="8" fillId="42" borderId="0" xfId="0" applyNumberFormat="1" applyFont="1" applyFill="1" applyAlignment="1">
      <alignment horizontal="left"/>
    </xf>
    <xf numFmtId="0" fontId="8" fillId="42" borderId="26" xfId="0" applyFont="1" applyFill="1" applyBorder="1" applyAlignment="1">
      <alignment horizontal="left"/>
    </xf>
    <xf numFmtId="0" fontId="8" fillId="42" borderId="26" xfId="0" applyFont="1" applyFill="1" applyBorder="1" applyAlignment="1">
      <alignment horizontal="center"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left"/>
    </xf>
    <xf numFmtId="1" fontId="62" fillId="42" borderId="38" xfId="0" applyNumberFormat="1" applyFont="1" applyFill="1" applyBorder="1" applyAlignment="1">
      <alignment horizontal="center" vertical="top"/>
    </xf>
    <xf numFmtId="1" fontId="15" fillId="39" borderId="28" xfId="0" applyNumberFormat="1" applyFont="1" applyFill="1" applyBorder="1" applyAlignment="1">
      <alignment horizontal="center" wrapText="1"/>
    </xf>
    <xf numFmtId="1" fontId="15" fillId="39" borderId="35" xfId="0" applyNumberFormat="1" applyFont="1" applyFill="1" applyBorder="1" applyAlignment="1">
      <alignment horizontal="center" wrapText="1"/>
    </xf>
    <xf numFmtId="174" fontId="8" fillId="42" borderId="28" xfId="0" applyNumberFormat="1" applyFont="1" applyFill="1" applyBorder="1" applyAlignment="1">
      <alignment horizontal="left"/>
    </xf>
    <xf numFmtId="0" fontId="8" fillId="42" borderId="0" xfId="0" applyFont="1" applyFill="1" applyAlignment="1">
      <alignment horizontal="left"/>
    </xf>
    <xf numFmtId="1" fontId="8" fillId="42" borderId="0" xfId="0" applyNumberFormat="1" applyFont="1" applyFill="1" applyAlignment="1">
      <alignment horizontal="center"/>
    </xf>
    <xf numFmtId="0" fontId="9" fillId="42" borderId="0" xfId="0" applyFont="1" applyFill="1" applyAlignment="1">
      <alignment horizontal="center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4" fontId="8" fillId="33" borderId="28" xfId="0" applyNumberFormat="1" applyFont="1" applyFill="1" applyBorder="1" applyAlignment="1">
      <alignment horizontal="left"/>
    </xf>
    <xf numFmtId="17" fontId="8" fillId="42" borderId="28" xfId="0" applyNumberFormat="1" applyFont="1" applyFill="1" applyBorder="1" applyAlignment="1">
      <alignment horizontal="left"/>
    </xf>
    <xf numFmtId="0" fontId="8" fillId="42" borderId="28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47625</xdr:rowOff>
    </xdr:from>
    <xdr:to>
      <xdr:col>2</xdr:col>
      <xdr:colOff>1190625</xdr:colOff>
      <xdr:row>1</xdr:row>
      <xdr:rowOff>400050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762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</xdr:rowOff>
    </xdr:from>
    <xdr:to>
      <xdr:col>2</xdr:col>
      <xdr:colOff>647700</xdr:colOff>
      <xdr:row>1</xdr:row>
      <xdr:rowOff>171450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525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showGridLines="0" tabSelected="1" zoomScalePageLayoutView="0" workbookViewId="0" topLeftCell="A1">
      <selection activeCell="C17" sqref="C17"/>
    </sheetView>
  </sheetViews>
  <sheetFormatPr defaultColWidth="17.69921875" defaultRowHeight="19.5" customHeight="1"/>
  <cols>
    <col min="1" max="2" width="10.5" style="3" customWidth="1"/>
    <col min="3" max="3" width="15.5" style="3" customWidth="1"/>
    <col min="4" max="4" width="0.796875" style="3" hidden="1" customWidth="1"/>
    <col min="5" max="5" width="4" style="3" customWidth="1"/>
    <col min="6" max="6" width="5.296875" style="7" customWidth="1"/>
    <col min="7" max="9" width="5.69921875" style="3" customWidth="1"/>
    <col min="10" max="10" width="7.5" style="3" customWidth="1"/>
    <col min="11" max="11" width="5.296875" style="96" hidden="1" customWidth="1"/>
    <col min="12" max="19" width="4.5" style="4" customWidth="1"/>
    <col min="20" max="20" width="5.19921875" style="4" customWidth="1"/>
    <col min="21" max="21" width="5" style="4" customWidth="1"/>
    <col min="22" max="22" width="4.5" style="4" customWidth="1"/>
    <col min="23" max="24" width="4.796875" style="4" customWidth="1"/>
    <col min="25" max="26" width="4.5" style="4" customWidth="1"/>
    <col min="27" max="28" width="4.796875" style="4" customWidth="1"/>
    <col min="29" max="30" width="4.296875" style="4" customWidth="1"/>
    <col min="31" max="33" width="4.796875" style="4" customWidth="1"/>
    <col min="34" max="39" width="4.5" style="4" customWidth="1"/>
    <col min="40" max="16384" width="17.69921875" style="3" customWidth="1"/>
  </cols>
  <sheetData>
    <row r="1" spans="3:14" ht="15" customHeight="1" thickBot="1">
      <c r="C1" s="5"/>
      <c r="D1" s="5"/>
      <c r="E1" s="5"/>
      <c r="F1" s="16" t="s">
        <v>9</v>
      </c>
      <c r="L1" s="173">
        <v>2015</v>
      </c>
      <c r="M1" s="180"/>
      <c r="N1" s="21">
        <v>2016</v>
      </c>
    </row>
    <row r="2" spans="3:39" s="91" customFormat="1" ht="37.5" customHeight="1" thickBot="1">
      <c r="C2" s="90"/>
      <c r="D2" s="90"/>
      <c r="E2" s="90"/>
      <c r="K2" s="97" t="s">
        <v>35</v>
      </c>
      <c r="L2" s="181" t="s">
        <v>53</v>
      </c>
      <c r="M2" s="181" t="s">
        <v>53</v>
      </c>
      <c r="N2" s="201" t="s">
        <v>58</v>
      </c>
      <c r="O2" s="201" t="s">
        <v>58</v>
      </c>
      <c r="P2" s="129" t="s">
        <v>63</v>
      </c>
      <c r="Q2" s="130" t="s">
        <v>63</v>
      </c>
      <c r="R2" s="130" t="s">
        <v>70</v>
      </c>
      <c r="S2" s="128" t="s">
        <v>70</v>
      </c>
      <c r="T2" s="129" t="s">
        <v>75</v>
      </c>
      <c r="U2" s="129" t="s">
        <v>75</v>
      </c>
      <c r="V2" s="129" t="s">
        <v>95</v>
      </c>
      <c r="W2" s="129" t="s">
        <v>95</v>
      </c>
      <c r="X2" s="128" t="s">
        <v>75</v>
      </c>
      <c r="Y2" s="129" t="s">
        <v>106</v>
      </c>
      <c r="Z2" s="129" t="s">
        <v>106</v>
      </c>
      <c r="AA2" s="129" t="s">
        <v>75</v>
      </c>
      <c r="AB2" s="129" t="s">
        <v>131</v>
      </c>
      <c r="AC2" s="128" t="s">
        <v>75</v>
      </c>
      <c r="AD2" s="128" t="s">
        <v>75</v>
      </c>
      <c r="AE2" s="128" t="s">
        <v>117</v>
      </c>
      <c r="AF2" s="128" t="s">
        <v>117</v>
      </c>
      <c r="AG2" s="130" t="s">
        <v>117</v>
      </c>
      <c r="AH2" s="130" t="s">
        <v>117</v>
      </c>
      <c r="AI2" s="129" t="s">
        <v>124</v>
      </c>
      <c r="AJ2" s="128" t="s">
        <v>124</v>
      </c>
      <c r="AK2" s="129" t="s">
        <v>128</v>
      </c>
      <c r="AL2" s="128" t="s">
        <v>41</v>
      </c>
      <c r="AM2" s="130" t="s">
        <v>42</v>
      </c>
    </row>
    <row r="3" spans="1:39" s="20" customFormat="1" ht="36" customHeight="1">
      <c r="A3" s="166" t="s">
        <v>43</v>
      </c>
      <c r="B3" s="38" t="s">
        <v>26</v>
      </c>
      <c r="C3" s="38"/>
      <c r="D3" s="167"/>
      <c r="E3" s="172"/>
      <c r="F3" s="261" t="s">
        <v>34</v>
      </c>
      <c r="G3" s="261"/>
      <c r="H3" s="261"/>
      <c r="I3" s="261"/>
      <c r="J3" s="262"/>
      <c r="K3" s="97" t="s">
        <v>36</v>
      </c>
      <c r="L3" s="251" t="s">
        <v>47</v>
      </c>
      <c r="M3" s="251" t="s">
        <v>47</v>
      </c>
      <c r="N3" s="127" t="s">
        <v>57</v>
      </c>
      <c r="O3" s="127" t="s">
        <v>57</v>
      </c>
      <c r="P3" s="252" t="s">
        <v>64</v>
      </c>
      <c r="Q3" s="127" t="s">
        <v>64</v>
      </c>
      <c r="R3" s="127" t="s">
        <v>47</v>
      </c>
      <c r="S3" s="127" t="s">
        <v>47</v>
      </c>
      <c r="T3" s="127" t="s">
        <v>87</v>
      </c>
      <c r="U3" s="127" t="s">
        <v>87</v>
      </c>
      <c r="V3" s="253" t="s">
        <v>97</v>
      </c>
      <c r="W3" s="253" t="s">
        <v>97</v>
      </c>
      <c r="X3" s="127" t="s">
        <v>100</v>
      </c>
      <c r="Y3" s="127" t="s">
        <v>107</v>
      </c>
      <c r="Z3" s="127" t="s">
        <v>107</v>
      </c>
      <c r="AA3" s="127" t="s">
        <v>132</v>
      </c>
      <c r="AB3" s="127"/>
      <c r="AC3" s="127" t="s">
        <v>110</v>
      </c>
      <c r="AD3" s="127" t="s">
        <v>110</v>
      </c>
      <c r="AE3" s="127" t="s">
        <v>118</v>
      </c>
      <c r="AF3" s="127" t="s">
        <v>118</v>
      </c>
      <c r="AG3" s="127" t="s">
        <v>123</v>
      </c>
      <c r="AH3" s="127" t="s">
        <v>123</v>
      </c>
      <c r="AI3" s="127" t="s">
        <v>100</v>
      </c>
      <c r="AJ3" s="127" t="s">
        <v>100</v>
      </c>
      <c r="AK3" s="136" t="s">
        <v>129</v>
      </c>
      <c r="AL3" s="126"/>
      <c r="AM3" s="126"/>
    </row>
    <row r="4" spans="1:39" ht="15" customHeight="1">
      <c r="A4" s="150"/>
      <c r="B4" s="151"/>
      <c r="C4" s="170"/>
      <c r="D4" s="171"/>
      <c r="E4" s="162" t="s">
        <v>4</v>
      </c>
      <c r="F4" s="163" t="s">
        <v>3</v>
      </c>
      <c r="G4" s="164" t="s">
        <v>23</v>
      </c>
      <c r="H4" s="18" t="s">
        <v>23</v>
      </c>
      <c r="I4" s="165" t="s">
        <v>23</v>
      </c>
      <c r="J4" s="17" t="s">
        <v>10</v>
      </c>
      <c r="K4" s="98" t="s">
        <v>37</v>
      </c>
      <c r="L4" s="146">
        <v>40895</v>
      </c>
      <c r="M4" s="146">
        <v>40896</v>
      </c>
      <c r="N4" s="14" t="s">
        <v>59</v>
      </c>
      <c r="O4" s="14" t="s">
        <v>60</v>
      </c>
      <c r="P4" s="24" t="s">
        <v>59</v>
      </c>
      <c r="Q4" s="14" t="s">
        <v>60</v>
      </c>
      <c r="R4" s="14" t="s">
        <v>71</v>
      </c>
      <c r="S4" s="14" t="s">
        <v>72</v>
      </c>
      <c r="T4" s="14" t="s">
        <v>71</v>
      </c>
      <c r="U4" s="14" t="s">
        <v>72</v>
      </c>
      <c r="V4" s="22" t="s">
        <v>98</v>
      </c>
      <c r="W4" s="22" t="s">
        <v>99</v>
      </c>
      <c r="X4" s="14" t="s">
        <v>104</v>
      </c>
      <c r="Y4" s="14" t="s">
        <v>108</v>
      </c>
      <c r="Z4" s="14" t="s">
        <v>104</v>
      </c>
      <c r="AA4" s="14" t="s">
        <v>134</v>
      </c>
      <c r="AB4" s="14"/>
      <c r="AC4" s="14" t="s">
        <v>115</v>
      </c>
      <c r="AD4" s="14" t="s">
        <v>116</v>
      </c>
      <c r="AE4" s="14" t="s">
        <v>120</v>
      </c>
      <c r="AF4" s="14" t="s">
        <v>121</v>
      </c>
      <c r="AG4" s="14" t="s">
        <v>115</v>
      </c>
      <c r="AH4" s="14" t="s">
        <v>116</v>
      </c>
      <c r="AI4" s="14" t="s">
        <v>125</v>
      </c>
      <c r="AJ4" s="14" t="s">
        <v>126</v>
      </c>
      <c r="AK4" s="146">
        <v>40985</v>
      </c>
      <c r="AL4" s="14"/>
      <c r="AM4" s="14"/>
    </row>
    <row r="5" spans="1:39" ht="15" customHeight="1" thickBot="1">
      <c r="A5" s="157" t="s">
        <v>45</v>
      </c>
      <c r="B5" s="158" t="s">
        <v>44</v>
      </c>
      <c r="C5" s="168" t="s">
        <v>12</v>
      </c>
      <c r="D5" s="169"/>
      <c r="E5" s="162" t="s">
        <v>3</v>
      </c>
      <c r="F5" s="39" t="s">
        <v>32</v>
      </c>
      <c r="G5" s="13" t="s">
        <v>7</v>
      </c>
      <c r="H5" s="18" t="s">
        <v>6</v>
      </c>
      <c r="I5" s="18" t="s">
        <v>24</v>
      </c>
      <c r="J5" s="17" t="s">
        <v>11</v>
      </c>
      <c r="K5" s="98" t="s">
        <v>38</v>
      </c>
      <c r="L5" s="147" t="s">
        <v>48</v>
      </c>
      <c r="M5" s="147" t="s">
        <v>48</v>
      </c>
      <c r="N5" s="15" t="s">
        <v>48</v>
      </c>
      <c r="O5" s="15" t="s">
        <v>61</v>
      </c>
      <c r="P5" s="25" t="s">
        <v>48</v>
      </c>
      <c r="Q5" s="15" t="s">
        <v>61</v>
      </c>
      <c r="R5" s="15" t="s">
        <v>48</v>
      </c>
      <c r="S5" s="15" t="s">
        <v>61</v>
      </c>
      <c r="T5" s="15" t="s">
        <v>48</v>
      </c>
      <c r="U5" s="15" t="s">
        <v>48</v>
      </c>
      <c r="V5" s="23" t="s">
        <v>48</v>
      </c>
      <c r="W5" s="23" t="s">
        <v>61</v>
      </c>
      <c r="X5" s="15" t="s">
        <v>48</v>
      </c>
      <c r="Y5" s="15" t="s">
        <v>48</v>
      </c>
      <c r="Z5" s="15" t="s">
        <v>61</v>
      </c>
      <c r="AA5" s="15" t="s">
        <v>48</v>
      </c>
      <c r="AB5" s="15"/>
      <c r="AC5" s="15" t="s">
        <v>113</v>
      </c>
      <c r="AD5" s="15" t="s">
        <v>114</v>
      </c>
      <c r="AE5" s="15" t="s">
        <v>113</v>
      </c>
      <c r="AF5" s="15" t="s">
        <v>114</v>
      </c>
      <c r="AG5" s="15" t="s">
        <v>113</v>
      </c>
      <c r="AH5" s="15" t="s">
        <v>114</v>
      </c>
      <c r="AI5" s="15" t="s">
        <v>113</v>
      </c>
      <c r="AJ5" s="15" t="s">
        <v>114</v>
      </c>
      <c r="AK5" s="135" t="s">
        <v>113</v>
      </c>
      <c r="AL5" s="15"/>
      <c r="AM5" s="15"/>
    </row>
    <row r="6" spans="1:39" s="6" customFormat="1" ht="15" customHeight="1">
      <c r="A6" s="187" t="s">
        <v>49</v>
      </c>
      <c r="B6" s="187" t="s">
        <v>54</v>
      </c>
      <c r="C6" s="240" t="s">
        <v>51</v>
      </c>
      <c r="D6" s="149"/>
      <c r="E6" s="8">
        <f aca="true" t="shared" si="0" ref="E6:E30">F6</f>
        <v>1</v>
      </c>
      <c r="F6" s="9">
        <f aca="true" t="shared" si="1" ref="F6:F37">RANK(J6,$J$6:$J$73,0)</f>
        <v>1</v>
      </c>
      <c r="G6" s="19">
        <f aca="true" t="shared" si="2" ref="G6:G37">LARGE(($L6:$AM6),1)</f>
        <v>1248.4333333333332</v>
      </c>
      <c r="H6" s="19">
        <f aca="true" t="shared" si="3" ref="H6:H37">LARGE(($L6:$AM6),2)</f>
        <v>1183.397819205065</v>
      </c>
      <c r="I6" s="19">
        <f aca="true" t="shared" si="4" ref="I6:I37">LARGE(($L6:$AM6),3)</f>
        <v>1159.496500777605</v>
      </c>
      <c r="J6" s="9">
        <f aca="true" t="shared" si="5" ref="J6:J27">SUM(G6+H6+I6)</f>
        <v>3591.327653316003</v>
      </c>
      <c r="K6" s="99"/>
      <c r="L6" s="10">
        <f>IF(ISNA(VLOOKUP($C6,'Canadian Selections Dec 19 - F'!$A$17:$H$69,8,FALSE))=TRUE,0,VLOOKUP($C6,'Canadian Selections Dec 19 - F'!$A$17:$H$69,8,FALSE))</f>
        <v>864.8719879518071</v>
      </c>
      <c r="M6" s="10">
        <f>IF(ISNA(VLOOKUP($C6,'Canadian Selections Dec 20 - F'!$A$17:$H$24,8,FALSE))=TRUE,0,VLOOKUP($C6,'Canadian Selections Dec 20 - F'!$A$17:$H$24,8,FALSE))</f>
        <v>948.9967637540453</v>
      </c>
      <c r="N6" s="26">
        <f>IF(ISNA(VLOOKUP($C6,'Le Massif Cnd. Series Jan 16 MO'!$A$17:$H$95,8,FALSE))=TRUE,0,VLOOKUP($C6,'Le Massif Cnd. Series Jan 16 MO'!$A$17:$H$95,8,FALSE))</f>
        <v>800</v>
      </c>
      <c r="O6" s="26">
        <f>IF(ISNA(VLOOKUP($C6,'Le Massif Cnd. Series Jan 17 DM'!$A$17:$H$100,8,FALSE))=TRUE,0,VLOOKUP($C6,'Le Massif Cnd. Series Jan 17 DM'!$A$17:$H$100,8,FALSE))</f>
        <v>800</v>
      </c>
      <c r="P6" s="10">
        <f>IF(ISNA(VLOOKUP($C6,'USSA Bristol Jan 16 MO'!$A$17:$H$100,8,FALSE))=TRUE,0,VLOOKUP($C6,'USSA Bristol Jan 16 MO'!$A$17:$H$100,8,FALSE))</f>
        <v>0</v>
      </c>
      <c r="Q6" s="10">
        <f>IF(ISNA(VLOOKUP($C6,'USSA Bristol Jan 17 DM'!$A$17:$H$100,8,FALSE))=TRUE,0,VLOOKUP($C6,'USSA Bristol Jan 17 DM'!$A$17:$H$100,8,FALSE))</f>
        <v>0</v>
      </c>
      <c r="R6" s="10">
        <f>IF(ISNA(VLOOKUP($C6,'Apex Cnd. Series Feb 6 MO'!$A$17:$H$98,8,FALSE))=TRUE,0,VLOOKUP($C6,'Apex Cnd. Series Feb 6 MO'!$A$17:$H$98,8,FALSE))</f>
        <v>749.3308692327302</v>
      </c>
      <c r="S6" s="10">
        <f>IF(ISNA(VLOOKUP($C6,'Apex Cnd. Series Feb 7 DM'!$A$17:$H$98,8,FALSE))=TRUE,0,VLOOKUP($C6,'Apex Cnd. Series Feb 7 DM'!$A$17:$H$98,8,FALSE))</f>
        <v>800</v>
      </c>
      <c r="T6" s="10">
        <f>IF(ISNA(VLOOKUP($C6,'Calabogie TT Feb 6 MO'!$A$17:$H$98,8,FALSE))=TRUE,0,VLOOKUP($C6,'Calabogie TT Feb 6 MO'!$A$17:$H$98,8,FALSE))</f>
        <v>0</v>
      </c>
      <c r="U6" s="10">
        <f>IF(ISNA(VLOOKUP($C6,'Calabogie TT Feb 7 MO'!$A$17:$H$100,8,FALSE))=TRUE,0,VLOOKUP($C6,'Calabogie TT Feb 7 MO'!$A$17:$H$100,8,FALSE))</f>
        <v>0</v>
      </c>
      <c r="V6" s="10">
        <f>IF(ISNA(VLOOKUP($C6,'Calgary Nor-Am Feb 13 MO'!$A$17:$H$97,8,FALSE))=TRUE,0,VLOOKUP($C6,'Calgary Nor-Am Feb 13 MO'!$A$17:$H$97,8,FALSE))</f>
        <v>217.16735344942177</v>
      </c>
      <c r="W6" s="10">
        <f>IF(ISNA(VLOOKUP($C6,'Calgary Nor-Am Feb 14 DM'!$A$17:$H$92,8,FALSE))=TRUE,0,VLOOKUP($C6,'Calgary Nor-Am Feb 14 DM'!$A$17:$H$92,8,FALSE))</f>
        <v>1248.4333333333332</v>
      </c>
      <c r="X6" s="10">
        <f>IF(ISNA(VLOOKUP($C6,'Camp Fortune TT Feb 21 MO'!$A$17:$H$92,8,FALSE))=TRUE,0,VLOOKUP($C6,'Camp Fortune TT Feb 21 MO'!$A$17:$H$92,8,FALSE))</f>
        <v>0</v>
      </c>
      <c r="Y6" s="10">
        <f>IF(ISNA(VLOOKUP($C6,'Park City Nor-Am Feb 20 MO'!$A$17:$H$97,8,FALSE))=TRUE,0,VLOOKUP($C6,'Park City Nor-Am Feb 20 MO'!$A$17:$H$97,8,FALSE))</f>
        <v>1020.6553614688257</v>
      </c>
      <c r="Z6" s="10">
        <f>IF(ISNA(VLOOKUP($C6,'Park City Nor-Am Feb 21 DM'!$A$17:$H$97,8,FALSE))=TRUE,0,VLOOKUP($C6,'Park City Nor-Am Feb 21 DM'!$A$17:$H$97,8,FALSE))</f>
        <v>540.8000000000001</v>
      </c>
      <c r="AA6" s="10">
        <f>IF(ISNA(VLOOKUP($C6,'Thunder Bay TT Jan 2016 MO'!$A$17:$H$97,8,FALSE))=TRUE,0,VLOOKUP($C6,'Thunder Bay TT Jan 2016 MO'!$A$17:$H$97,8,FALSE))</f>
        <v>0</v>
      </c>
      <c r="AB6" s="10">
        <f>IF(ISNA(VLOOKUP($C6,void!$A$17:$H$97,8,FALSE))=TRUE,0,VLOOKUP($C6,void!$A$17:$H$97,8,FALSE))</f>
        <v>0</v>
      </c>
      <c r="AC6" s="10">
        <f>IF(ISNA(VLOOKUP($C6,'Caledon TT Feb 27 DM'!$A$17:$H$96,8,FALSE))=TRUE,0,VLOOKUP($C6,'Caledon TT Feb 27 DM'!$A$17:$H$96,8,FALSE))</f>
        <v>0</v>
      </c>
      <c r="AD6" s="10">
        <f>IF(ISNA(VLOOKUP($C6,'Caledon TT Feb 28 DM'!$A$17:$H$93,8,FALSE))=TRUE,0,VLOOKUP($C6,'Caledon TT Feb 28 DM'!$A$17:$H$93,8,FALSE))</f>
        <v>0</v>
      </c>
      <c r="AE6" s="10">
        <f>IF(ISNA(VLOOKUP($C6,'Killington Nor-Am Mar 5 MO'!$A$17:$H$97,8,FALSE))=TRUE,0,VLOOKUP($C6,'Killington Nor-Am Mar 5 MO'!$A$17:$H$97,8,FALSE))</f>
        <v>1077.0119630233821</v>
      </c>
      <c r="AF6" s="10">
        <f>IF(ISNA(VLOOKUP($C6,'Killington Nor-Am Mar 6 DM'!$A$17:$H$97,8,FALSE))=TRUE,0,VLOOKUP($C6,'Killington Nor-Am Mar 6 DM'!$A$17:$H$97,8,FALSE))</f>
        <v>1030.4666666666667</v>
      </c>
      <c r="AG6" s="10">
        <f>IF(ISNA(VLOOKUP($C6,'VSC Nor-Am Feb 27 MO'!$A$17:$H$97,8,FALSE))=TRUE,0,VLOOKUP($C6,'VSC Nor-Am Feb 27 MO'!$A$17:$H$97,8,FALSE))</f>
        <v>1159.496500777605</v>
      </c>
      <c r="AH6" s="10">
        <f>IF(ISNA(VLOOKUP($C6,'VSC Nor-Am Feb 28 DM'!$A$17:$H$97,8,FALSE))=TRUE,0,VLOOKUP($C6,'VSC Nor-Am Feb 28 DM'!$A$17:$H$97,8,FALSE))</f>
        <v>540.8000000000001</v>
      </c>
      <c r="AI6" s="10">
        <f>IF(ISNA(VLOOKUP($C6,'Sr Nationals March 12 MO'!$A$17:$H$97,8,FALSE))=TRUE,0,VLOOKUP($C6,'Sr Nationals March 12 MO'!$A$17:$H$97,8,FALSE))</f>
        <v>1183.397819205065</v>
      </c>
      <c r="AJ6" s="10">
        <f>IF(ISNA(VLOOKUP($C6,'Sr Nationals March 13 DM'!$A$17:$H$97,8,FALSE))=TRUE,0,VLOOKUP($C6,'Sr Nationals March 13 DM'!$A$17:$H$97,8,FALSE))</f>
        <v>1030.4666666666667</v>
      </c>
      <c r="AK6" s="10">
        <f>IF(ISNA(VLOOKUP($C6,'Jr Nationals March 18 MO'!$A$17:$H$97,8,FALSE))=TRUE,0,VLOOKUP($C6,'Jr Nationals March 18 MO'!$A$17:$H$97,8,FALSE))</f>
        <v>750</v>
      </c>
      <c r="AL6" s="10">
        <f>IF(ISNA(VLOOKUP($C6,Event29!$A$17:$H$97,8,FALSE))=TRUE,0,VLOOKUP($C6,Event29!$A$17:$H$97,8,FALSE))</f>
        <v>0</v>
      </c>
      <c r="AM6" s="10">
        <f>IF(ISNA(VLOOKUP($C6,Event30!$A$17:$H$96,8,FALSE))=TRUE,0,VLOOKUP($C6,Event30!$A$17:$H$96,8,FALSE))</f>
        <v>0</v>
      </c>
    </row>
    <row r="7" spans="1:39" s="6" customFormat="1" ht="15">
      <c r="A7" s="187" t="s">
        <v>74</v>
      </c>
      <c r="B7" s="187" t="s">
        <v>73</v>
      </c>
      <c r="C7" s="241" t="s">
        <v>69</v>
      </c>
      <c r="D7" s="139"/>
      <c r="E7" s="8">
        <f t="shared" si="0"/>
        <v>2</v>
      </c>
      <c r="F7" s="9">
        <f t="shared" si="1"/>
        <v>2</v>
      </c>
      <c r="G7" s="19">
        <f t="shared" si="2"/>
        <v>1030.4666666666667</v>
      </c>
      <c r="H7" s="19">
        <f t="shared" si="3"/>
        <v>1001.8642279282448</v>
      </c>
      <c r="I7" s="19">
        <f t="shared" si="4"/>
        <v>694.4000000000001</v>
      </c>
      <c r="J7" s="9">
        <f t="shared" si="5"/>
        <v>2726.7308945949117</v>
      </c>
      <c r="K7" s="99"/>
      <c r="L7" s="10">
        <f>IF(ISNA(VLOOKUP($C7,'Canadian Selections Dec 19 - F'!$A$17:$H$69,8,FALSE))=TRUE,0,VLOOKUP($C7,'Canadian Selections Dec 19 - F'!$A$17:$H$69,8,FALSE))</f>
        <v>0</v>
      </c>
      <c r="M7" s="10">
        <f>IF(ISNA(VLOOKUP($C7,'Canadian Selections Dec 20 - F'!$A$17:$H$24,8,FALSE))=TRUE,0,VLOOKUP($C7,'Canadian Selections Dec 20 - F'!$A$17:$H$24,8,FALSE))</f>
        <v>0</v>
      </c>
      <c r="N7" s="26">
        <f>IF(ISNA(VLOOKUP($C7,'Le Massif Cnd. Series Jan 16 MO'!$A$17:$H$95,8,FALSE))=TRUE,0,VLOOKUP($C7,'Le Massif Cnd. Series Jan 16 MO'!$A$17:$H$95,8,FALSE))</f>
        <v>661.9862561120656</v>
      </c>
      <c r="O7" s="26">
        <f>IF(ISNA(VLOOKUP($C7,'Le Massif Cnd. Series Jan 17 DM'!$A$17:$H$100,8,FALSE))=TRUE,0,VLOOKUP($C7,'Le Massif Cnd. Series Jan 17 DM'!$A$17:$H$100,8,FALSE))</f>
        <v>694.4000000000001</v>
      </c>
      <c r="P7" s="10">
        <f>IF(ISNA(VLOOKUP($C7,'USSA Bristol Jan 16 MO'!$A$17:$H$100,8,FALSE))=TRUE,0,VLOOKUP($C7,'USSA Bristol Jan 16 MO'!$A$17:$H$100,8,FALSE))</f>
        <v>0</v>
      </c>
      <c r="Q7" s="10">
        <f>IF(ISNA(VLOOKUP($C7,'USSA Bristol Jan 17 DM'!$A$17:$H$100,8,FALSE))=TRUE,0,VLOOKUP($C7,'USSA Bristol Jan 17 DM'!$A$17:$H$100,8,FALSE))</f>
        <v>0</v>
      </c>
      <c r="R7" s="10">
        <f>IF(ISNA(VLOOKUP($C7,'Apex Cnd. Series Feb 6 MO'!$A$17:$H$98,8,FALSE))=TRUE,0,VLOOKUP($C7,'Apex Cnd. Series Feb 6 MO'!$A$17:$H$98,8,FALSE))</f>
        <v>690.537084398977</v>
      </c>
      <c r="S7" s="10">
        <f>IF(ISNA(VLOOKUP($C7,'Apex Cnd. Series Feb 7 DM'!$A$17:$H$98,8,FALSE))=TRUE,0,VLOOKUP($C7,'Apex Cnd. Series Feb 7 DM'!$A$17:$H$98,8,FALSE))</f>
        <v>694</v>
      </c>
      <c r="T7" s="10">
        <f>IF(ISNA(VLOOKUP($C7,'Calabogie TT Feb 6 MO'!$A$17:$H$98,8,FALSE))=TRUE,0,VLOOKUP($C7,'Calabogie TT Feb 6 MO'!$A$17:$H$98,8,FALSE))</f>
        <v>0</v>
      </c>
      <c r="U7" s="10">
        <f>IF(ISNA(VLOOKUP($C7,'Calabogie TT Feb 7 MO'!$A$17:$H$100,8,FALSE))=TRUE,0,VLOOKUP($C7,'Calabogie TT Feb 7 MO'!$A$17:$H$100,8,FALSE))</f>
        <v>0</v>
      </c>
      <c r="V7" s="10">
        <f>IF(ISNA(VLOOKUP($C7,'Calgary Nor-Am Feb 13 MO'!$A$17:$H$97,8,FALSE))=TRUE,0,VLOOKUP($C7,'Calgary Nor-Am Feb 13 MO'!$A$17:$H$97,8,FALSE))</f>
        <v>175.79423102485714</v>
      </c>
      <c r="W7" s="10">
        <f>IF(ISNA(VLOOKUP($C7,'Calgary Nor-Am Feb 14 DM'!$A$17:$H$92,8,FALSE))=TRUE,0,VLOOKUP($C7,'Calgary Nor-Am Feb 14 DM'!$A$17:$H$92,8,FALSE))</f>
        <v>540.8000000000001</v>
      </c>
      <c r="X7" s="10">
        <f>IF(ISNA(VLOOKUP($C7,'Camp Fortune TT Feb 21 MO'!$A$17:$H$92,8,FALSE))=TRUE,0,VLOOKUP($C7,'Camp Fortune TT Feb 21 MO'!$A$17:$H$92,8,FALSE))</f>
        <v>500</v>
      </c>
      <c r="Y7" s="10">
        <f>IF(ISNA(VLOOKUP($C7,'Park City Nor-Am Feb 20 MO'!$A$17:$H$97,8,FALSE))=TRUE,0,VLOOKUP($C7,'Park City Nor-Am Feb 20 MO'!$A$17:$H$97,8,FALSE))</f>
        <v>0</v>
      </c>
      <c r="Z7" s="10">
        <f>IF(ISNA(VLOOKUP($C7,'Park City Nor-Am Feb 21 DM'!$A$17:$H$97,8,FALSE))=TRUE,0,VLOOKUP($C7,'Park City Nor-Am Feb 21 DM'!$A$17:$H$97,8,FALSE))</f>
        <v>0</v>
      </c>
      <c r="AA7" s="10">
        <f>IF(ISNA(VLOOKUP($C7,'Thunder Bay TT Jan 2016 MO'!$A$17:$H$97,8,FALSE))=TRUE,0,VLOOKUP($C7,'Thunder Bay TT Jan 2016 MO'!$A$17:$H$97,8,FALSE))</f>
        <v>0</v>
      </c>
      <c r="AB7" s="10">
        <f>IF(ISNA(VLOOKUP($C7,void!$A$17:$H$97,8,FALSE))=TRUE,0,VLOOKUP($C7,void!$A$17:$H$97,8,FALSE))</f>
        <v>0</v>
      </c>
      <c r="AC7" s="10">
        <f>IF(ISNA(VLOOKUP($C7,'Caledon TT Feb 27 DM'!$A$17:$H$96,8,FALSE))=TRUE,0,VLOOKUP($C7,'Caledon TT Feb 27 DM'!$A$17:$H$96,8,FALSE))</f>
        <v>0</v>
      </c>
      <c r="AD7" s="10">
        <f>IF(ISNA(VLOOKUP($C7,'Caledon TT Feb 28 DM'!$A$17:$H$93,8,FALSE))=TRUE,0,VLOOKUP($C7,'Caledon TT Feb 28 DM'!$A$17:$H$93,8,FALSE))</f>
        <v>0</v>
      </c>
      <c r="AE7" s="10">
        <f>IF(ISNA(VLOOKUP($C7,'Killington Nor-Am Mar 5 MO'!$A$17:$H$97,8,FALSE))=TRUE,0,VLOOKUP($C7,'Killington Nor-Am Mar 5 MO'!$A$17:$H$97,8,FALSE))</f>
        <v>0</v>
      </c>
      <c r="AF7" s="10">
        <f>IF(ISNA(VLOOKUP($C7,'Killington Nor-Am Mar 6 DM'!$A$17:$H$97,8,FALSE))=TRUE,0,VLOOKUP($C7,'Killington Nor-Am Mar 6 DM'!$A$17:$H$97,8,FALSE))</f>
        <v>0</v>
      </c>
      <c r="AG7" s="10">
        <f>IF(ISNA(VLOOKUP($C7,'VSC Nor-Am Feb 27 MO'!$A$17:$H$97,8,FALSE))=TRUE,0,VLOOKUP($C7,'VSC Nor-Am Feb 27 MO'!$A$17:$H$97,8,FALSE))</f>
        <v>512.2792316617249</v>
      </c>
      <c r="AH7" s="10">
        <f>IF(ISNA(VLOOKUP($C7,'VSC Nor-Am Feb 28 DM'!$A$17:$H$97,8,FALSE))=TRUE,0,VLOOKUP($C7,'VSC Nor-Am Feb 28 DM'!$A$17:$H$97,8,FALSE))</f>
        <v>86.66666666666667</v>
      </c>
      <c r="AI7" s="10">
        <f>IF(ISNA(VLOOKUP($C7,'Sr Nationals March 12 MO'!$A$17:$H$97,8,FALSE))=TRUE,0,VLOOKUP($C7,'Sr Nationals March 12 MO'!$A$17:$H$97,8,FALSE))</f>
        <v>1001.8642279282448</v>
      </c>
      <c r="AJ7" s="10">
        <f>IF(ISNA(VLOOKUP($C7,'Sr Nationals March 13 DM'!$A$17:$H$97,8,FALSE))=TRUE,0,VLOOKUP($C7,'Sr Nationals March 13 DM'!$A$17:$H$97,8,FALSE))</f>
        <v>1030.4666666666667</v>
      </c>
      <c r="AK7" s="10">
        <f>IF(ISNA(VLOOKUP($C7,'Jr Nationals March 18 MO'!$A$17:$H$97,8,FALSE))=TRUE,0,VLOOKUP($C7,'Jr Nationals March 18 MO'!$A$17:$H$97,8,FALSE))</f>
        <v>612.3463609998619</v>
      </c>
      <c r="AL7" s="10">
        <f>IF(ISNA(VLOOKUP($C7,Event29!$A$17:$H$97,8,FALSE))=TRUE,0,VLOOKUP($C7,Event29!$A$17:$H$97,8,FALSE))</f>
        <v>0</v>
      </c>
      <c r="AM7" s="10">
        <f>IF(ISNA(VLOOKUP($C7,Event30!$A$17:$H$96,8,FALSE))=TRUE,0,VLOOKUP($C7,Event30!$A$17:$H$96,8,FALSE))</f>
        <v>0</v>
      </c>
    </row>
    <row r="8" spans="1:39" s="6" customFormat="1" ht="15">
      <c r="A8" s="187" t="s">
        <v>49</v>
      </c>
      <c r="B8" s="187" t="s">
        <v>55</v>
      </c>
      <c r="C8" s="242" t="s">
        <v>52</v>
      </c>
      <c r="D8" s="139"/>
      <c r="E8" s="8">
        <f t="shared" si="0"/>
        <v>3</v>
      </c>
      <c r="F8" s="9">
        <f t="shared" si="1"/>
        <v>3</v>
      </c>
      <c r="G8" s="19">
        <f t="shared" si="2"/>
        <v>684.700165916094</v>
      </c>
      <c r="H8" s="19">
        <f t="shared" si="3"/>
        <v>634</v>
      </c>
      <c r="I8" s="19">
        <f t="shared" si="4"/>
        <v>588.1239679918709</v>
      </c>
      <c r="J8" s="9">
        <f t="shared" si="5"/>
        <v>1906.824133907965</v>
      </c>
      <c r="K8" s="99"/>
      <c r="L8" s="10">
        <f>IF(ISNA(VLOOKUP($C8,'Canadian Selections Dec 19 - F'!$A$17:$H$69,8,FALSE))=TRUE,0,VLOOKUP($C8,'Canadian Selections Dec 19 - F'!$A$17:$H$69,8,FALSE))</f>
        <v>488.9495481927709</v>
      </c>
      <c r="M8" s="10">
        <f>IF(ISNA(VLOOKUP($C8,'Canadian Selections Dec 20 - F'!$A$17:$H$24,8,FALSE))=TRUE,0,VLOOKUP($C8,'Canadian Selections Dec 20 - F'!$A$17:$H$24,8,FALSE))</f>
        <v>588.1239679918709</v>
      </c>
      <c r="N8" s="26">
        <f>IF(ISNA(VLOOKUP($C8,'Le Massif Cnd. Series Jan 16 MO'!$A$17:$H$95,8,FALSE))=TRUE,0,VLOOKUP($C8,'Le Massif Cnd. Series Jan 16 MO'!$A$17:$H$95,8,FALSE))</f>
        <v>386.15038985066735</v>
      </c>
      <c r="O8" s="26">
        <f>IF(ISNA(VLOOKUP($C8,'Le Massif Cnd. Series Jan 17 DM'!$A$17:$H$100,8,FALSE))=TRUE,0,VLOOKUP($C8,'Le Massif Cnd. Series Jan 17 DM'!$A$17:$H$100,8,FALSE))</f>
        <v>466.2447257383967</v>
      </c>
      <c r="P8" s="10">
        <f>IF(ISNA(VLOOKUP($C8,'USSA Bristol Jan 16 MO'!$A$17:$H$100,8,FALSE))=TRUE,0,VLOOKUP($C8,'USSA Bristol Jan 16 MO'!$A$17:$H$100,8,FALSE))</f>
        <v>0</v>
      </c>
      <c r="Q8" s="10">
        <f>IF(ISNA(VLOOKUP($C8,'USSA Bristol Jan 17 DM'!$A$17:$H$100,8,FALSE))=TRUE,0,VLOOKUP($C8,'USSA Bristol Jan 17 DM'!$A$17:$H$100,8,FALSE))</f>
        <v>0</v>
      </c>
      <c r="R8" s="10">
        <f>IF(ISNA(VLOOKUP($C8,'Apex Cnd. Series Feb 6 MO'!$A$17:$H$98,8,FALSE))=TRUE,0,VLOOKUP($C8,'Apex Cnd. Series Feb 6 MO'!$A$17:$H$98,8,FALSE))</f>
        <v>138.5100688248789</v>
      </c>
      <c r="S8" s="10">
        <f>IF(ISNA(VLOOKUP($C8,'Apex Cnd. Series Feb 7 DM'!$A$17:$H$98,8,FALSE))=TRUE,0,VLOOKUP($C8,'Apex Cnd. Series Feb 7 DM'!$A$17:$H$98,8,FALSE))</f>
        <v>634</v>
      </c>
      <c r="T8" s="10">
        <f>IF(ISNA(VLOOKUP($C8,'Calabogie TT Feb 6 MO'!$A$17:$H$98,8,FALSE))=TRUE,0,VLOOKUP($C8,'Calabogie TT Feb 6 MO'!$A$17:$H$98,8,FALSE))</f>
        <v>0</v>
      </c>
      <c r="U8" s="10">
        <f>IF(ISNA(VLOOKUP($C8,'Calabogie TT Feb 7 MO'!$A$17:$H$100,8,FALSE))=TRUE,0,VLOOKUP($C8,'Calabogie TT Feb 7 MO'!$A$17:$H$100,8,FALSE))</f>
        <v>0</v>
      </c>
      <c r="V8" s="10">
        <f>IF(ISNA(VLOOKUP($C8,'Calgary Nor-Am Feb 13 MO'!$A$17:$H$97,8,FALSE))=TRUE,0,VLOOKUP($C8,'Calgary Nor-Am Feb 13 MO'!$A$17:$H$97,8,FALSE))</f>
        <v>0</v>
      </c>
      <c r="W8" s="10">
        <f>IF(ISNA(VLOOKUP($C8,'Calgary Nor-Am Feb 14 DM'!$A$17:$H$92,8,FALSE))=TRUE,0,VLOOKUP($C8,'Calgary Nor-Am Feb 14 DM'!$A$17:$H$92,8,FALSE))</f>
        <v>0</v>
      </c>
      <c r="X8" s="10">
        <f>IF(ISNA(VLOOKUP($C8,'Camp Fortune TT Feb 21 MO'!$A$17:$H$92,8,FALSE))=TRUE,0,VLOOKUP($C8,'Camp Fortune TT Feb 21 MO'!$A$17:$H$92,8,FALSE))</f>
        <v>0</v>
      </c>
      <c r="Y8" s="10">
        <f>IF(ISNA(VLOOKUP($C8,'Park City Nor-Am Feb 20 MO'!$A$17:$H$97,8,FALSE))=TRUE,0,VLOOKUP($C8,'Park City Nor-Am Feb 20 MO'!$A$17:$H$97,8,FALSE))</f>
        <v>0</v>
      </c>
      <c r="Z8" s="10">
        <f>IF(ISNA(VLOOKUP($C8,'Park City Nor-Am Feb 21 DM'!$A$17:$H$97,8,FALSE))=TRUE,0,VLOOKUP($C8,'Park City Nor-Am Feb 21 DM'!$A$17:$H$97,8,FALSE))</f>
        <v>0</v>
      </c>
      <c r="AA8" s="10">
        <f>IF(ISNA(VLOOKUP($C8,'Thunder Bay TT Jan 2016 MO'!$A$17:$H$97,8,FALSE))=TRUE,0,VLOOKUP($C8,'Thunder Bay TT Jan 2016 MO'!$A$17:$H$97,8,FALSE))</f>
        <v>0</v>
      </c>
      <c r="AB8" s="10">
        <f>IF(ISNA(VLOOKUP($C8,void!$A$17:$H$97,8,FALSE))=TRUE,0,VLOOKUP($C8,void!$A$17:$H$97,8,FALSE))</f>
        <v>0</v>
      </c>
      <c r="AC8" s="10">
        <f>IF(ISNA(VLOOKUP($C8,'Caledon TT Feb 27 DM'!$A$17:$H$96,8,FALSE))=TRUE,0,VLOOKUP($C8,'Caledon TT Feb 27 DM'!$A$17:$H$96,8,FALSE))</f>
        <v>0</v>
      </c>
      <c r="AD8" s="10">
        <f>IF(ISNA(VLOOKUP($C8,'Caledon TT Feb 28 DM'!$A$17:$H$93,8,FALSE))=TRUE,0,VLOOKUP($C8,'Caledon TT Feb 28 DM'!$A$17:$H$93,8,FALSE))</f>
        <v>0</v>
      </c>
      <c r="AE8" s="10">
        <f>IF(ISNA(VLOOKUP($C8,'Killington Nor-Am Mar 5 MO'!$A$17:$H$97,8,FALSE))=TRUE,0,VLOOKUP($C8,'Killington Nor-Am Mar 5 MO'!$A$17:$H$97,8,FALSE))</f>
        <v>0</v>
      </c>
      <c r="AF8" s="10">
        <f>IF(ISNA(VLOOKUP($C8,'Killington Nor-Am Mar 6 DM'!$A$17:$H$97,8,FALSE))=TRUE,0,VLOOKUP($C8,'Killington Nor-Am Mar 6 DM'!$A$17:$H$97,8,FALSE))</f>
        <v>0</v>
      </c>
      <c r="AG8" s="10">
        <f>IF(ISNA(VLOOKUP($C8,'VSC Nor-Am Feb 27 MO'!$A$17:$H$97,8,FALSE))=TRUE,0,VLOOKUP($C8,'VSC Nor-Am Feb 27 MO'!$A$17:$H$97,8,FALSE))</f>
        <v>0</v>
      </c>
      <c r="AH8" s="10">
        <f>IF(ISNA(VLOOKUP($C8,'VSC Nor-Am Feb 28 DM'!$A$17:$H$97,8,FALSE))=TRUE,0,VLOOKUP($C8,'VSC Nor-Am Feb 28 DM'!$A$17:$H$97,8,FALSE))</f>
        <v>0</v>
      </c>
      <c r="AI8" s="10">
        <f>IF(ISNA(VLOOKUP($C8,'Sr Nationals March 12 MO'!$A$17:$H$97,8,FALSE))=TRUE,0,VLOOKUP($C8,'Sr Nationals March 12 MO'!$A$17:$H$97,8,FALSE))</f>
        <v>261.84352195238665</v>
      </c>
      <c r="AJ8" s="10">
        <f>IF(ISNA(VLOOKUP($C8,'Sr Nationals March 13 DM'!$A$17:$H$97,8,FALSE))=TRUE,0,VLOOKUP($C8,'Sr Nationals March 13 DM'!$A$17:$H$97,8,FALSE))</f>
        <v>684.700165916094</v>
      </c>
      <c r="AK8" s="10">
        <f>IF(ISNA(VLOOKUP($C8,'Jr Nationals March 18 MO'!$A$17:$H$97,8,FALSE))=TRUE,0,VLOOKUP($C8,'Jr Nationals March 18 MO'!$A$17:$H$97,8,FALSE))</f>
        <v>0</v>
      </c>
      <c r="AL8" s="10">
        <f>IF(ISNA(VLOOKUP($C8,Event29!$A$17:$H$97,8,FALSE))=TRUE,0,VLOOKUP($C8,Event29!$A$17:$H$97,8,FALSE))</f>
        <v>0</v>
      </c>
      <c r="AM8" s="10">
        <f>IF(ISNA(VLOOKUP($C8,Event30!$A$17:$H$96,8,FALSE))=TRUE,0,VLOOKUP($C8,Event30!$A$17:$H$96,8,FALSE))</f>
        <v>0</v>
      </c>
    </row>
    <row r="9" spans="1:39" s="6" customFormat="1" ht="15">
      <c r="A9" s="187" t="s">
        <v>92</v>
      </c>
      <c r="B9" s="187" t="s">
        <v>90</v>
      </c>
      <c r="C9" s="243" t="s">
        <v>65</v>
      </c>
      <c r="D9" s="139"/>
      <c r="E9" s="8">
        <f t="shared" si="0"/>
        <v>4</v>
      </c>
      <c r="F9" s="9">
        <f t="shared" si="1"/>
        <v>4</v>
      </c>
      <c r="G9" s="19">
        <f t="shared" si="2"/>
        <v>550</v>
      </c>
      <c r="H9" s="19">
        <f t="shared" si="3"/>
        <v>550</v>
      </c>
      <c r="I9" s="19">
        <f t="shared" si="4"/>
        <v>506.5943930396354</v>
      </c>
      <c r="J9" s="9">
        <f t="shared" si="5"/>
        <v>1606.5943930396354</v>
      </c>
      <c r="K9" s="99"/>
      <c r="L9" s="10">
        <f>IF(ISNA(VLOOKUP($C9,'Canadian Selections Dec 19 - F'!$A$17:$H$69,8,FALSE))=TRUE,0,VLOOKUP($C9,'Canadian Selections Dec 19 - F'!$A$17:$H$69,8,FALSE))</f>
        <v>0</v>
      </c>
      <c r="M9" s="10">
        <f>IF(ISNA(VLOOKUP($C9,'Canadian Selections Dec 20 - F'!$A$17:$H$24,8,FALSE))=TRUE,0,VLOOKUP($C9,'Canadian Selections Dec 20 - F'!$A$17:$H$24,8,FALSE))</f>
        <v>0</v>
      </c>
      <c r="N9" s="26">
        <f>IF(ISNA(VLOOKUP($C9,'Le Massif Cnd. Series Jan 16 MO'!$A$17:$H$95,8,FALSE))=TRUE,0,VLOOKUP($C9,'Le Massif Cnd. Series Jan 16 MO'!$A$17:$H$95,8,FALSE))</f>
        <v>0</v>
      </c>
      <c r="O9" s="26">
        <f>IF(ISNA(VLOOKUP($C9,'Le Massif Cnd. Series Jan 17 DM'!$A$17:$H$100,8,FALSE))=TRUE,0,VLOOKUP($C9,'Le Massif Cnd. Series Jan 17 DM'!$A$17:$H$100,8,FALSE))</f>
        <v>0</v>
      </c>
      <c r="P9" s="10">
        <f>IF(ISNA(VLOOKUP($C9,'USSA Bristol Jan 16 MO'!$A$17:$H$100,8,FALSE))=TRUE,0,VLOOKUP($C9,'USSA Bristol Jan 16 MO'!$A$17:$H$100,8,FALSE))</f>
        <v>422.14627477785365</v>
      </c>
      <c r="Q9" s="10">
        <f>IF(ISNA(VLOOKUP($C9,'USSA Bristol Jan 17 DM'!$A$17:$H$100,8,FALSE))=TRUE,0,VLOOKUP($C9,'USSA Bristol Jan 17 DM'!$A$17:$H$100,8,FALSE))</f>
        <v>396.33333333333337</v>
      </c>
      <c r="R9" s="10">
        <f>IF(ISNA(VLOOKUP($C9,'Apex Cnd. Series Feb 6 MO'!$A$17:$H$98,8,FALSE))=TRUE,0,VLOOKUP($C9,'Apex Cnd. Series Feb 6 MO'!$A$17:$H$98,8,FALSE))</f>
        <v>0</v>
      </c>
      <c r="S9" s="10">
        <f>IF(ISNA(VLOOKUP($C9,'Apex Cnd. Series Feb 7 DM'!$A$17:$H$98,8,FALSE))=TRUE,0,VLOOKUP($C9,'Apex Cnd. Series Feb 7 DM'!$A$17:$H$98,8,FALSE))</f>
        <v>0</v>
      </c>
      <c r="T9" s="10">
        <f>IF(ISNA(VLOOKUP($C9,'Calabogie TT Feb 6 MO'!$A$17:$H$98,8,FALSE))=TRUE,0,VLOOKUP($C9,'Calabogie TT Feb 6 MO'!$A$17:$H$98,8,FALSE))</f>
        <v>500</v>
      </c>
      <c r="U9" s="10">
        <f>IF(ISNA(VLOOKUP($C9,'Calabogie TT Feb 7 MO'!$A$17:$H$100,8,FALSE))=TRUE,0,VLOOKUP($C9,'Calabogie TT Feb 7 MO'!$A$17:$H$100,8,FALSE))</f>
        <v>500</v>
      </c>
      <c r="V9" s="10">
        <f>IF(ISNA(VLOOKUP($C9,'Calgary Nor-Am Feb 13 MO'!$A$17:$H$97,8,FALSE))=TRUE,0,VLOOKUP($C9,'Calgary Nor-Am Feb 13 MO'!$A$17:$H$97,8,FALSE))</f>
        <v>0</v>
      </c>
      <c r="W9" s="10">
        <f>IF(ISNA(VLOOKUP($C9,'Calgary Nor-Am Feb 14 DM'!$A$17:$H$92,8,FALSE))=TRUE,0,VLOOKUP($C9,'Calgary Nor-Am Feb 14 DM'!$A$17:$H$92,8,FALSE))</f>
        <v>0</v>
      </c>
      <c r="X9" s="10">
        <f>IF(ISNA(VLOOKUP($C9,'Camp Fortune TT Feb 21 MO'!$A$17:$H$92,8,FALSE))=TRUE,0,VLOOKUP($C9,'Camp Fortune TT Feb 21 MO'!$A$17:$H$92,8,FALSE))</f>
        <v>471.9443576117537</v>
      </c>
      <c r="Y9" s="10">
        <f>IF(ISNA(VLOOKUP($C9,'Park City Nor-Am Feb 20 MO'!$A$17:$H$97,8,FALSE))=TRUE,0,VLOOKUP($C9,'Park City Nor-Am Feb 20 MO'!$A$17:$H$97,8,FALSE))</f>
        <v>0</v>
      </c>
      <c r="Z9" s="10">
        <f>IF(ISNA(VLOOKUP($C9,'Park City Nor-Am Feb 21 DM'!$A$17:$H$97,8,FALSE))=TRUE,0,VLOOKUP($C9,'Park City Nor-Am Feb 21 DM'!$A$17:$H$97,8,FALSE))</f>
        <v>0</v>
      </c>
      <c r="AA9" s="10">
        <f>IF(ISNA(VLOOKUP($C9,'Thunder Bay TT Jan 2016 MO'!$A$17:$H$97,8,FALSE))=TRUE,0,VLOOKUP($C9,'Thunder Bay TT Jan 2016 MO'!$A$17:$H$97,8,FALSE))</f>
        <v>0</v>
      </c>
      <c r="AB9" s="10">
        <f>IF(ISNA(VLOOKUP($C9,void!$A$17:$H$97,8,FALSE))=TRUE,0,VLOOKUP($C9,void!$A$17:$H$97,8,FALSE))</f>
        <v>0</v>
      </c>
      <c r="AC9" s="10">
        <f>IF(ISNA(VLOOKUP($C9,'Caledon TT Feb 27 DM'!$A$17:$H$96,8,FALSE))=TRUE,0,VLOOKUP($C9,'Caledon TT Feb 27 DM'!$A$17:$H$96,8,FALSE))</f>
        <v>550</v>
      </c>
      <c r="AD9" s="10">
        <f>IF(ISNA(VLOOKUP($C9,'Caledon TT Feb 28 DM'!$A$17:$H$93,8,FALSE))=TRUE,0,VLOOKUP($C9,'Caledon TT Feb 28 DM'!$A$17:$H$93,8,FALSE))</f>
        <v>550</v>
      </c>
      <c r="AE9" s="10">
        <f>IF(ISNA(VLOOKUP($C9,'Killington Nor-Am Mar 5 MO'!$A$17:$H$97,8,FALSE))=TRUE,0,VLOOKUP($C9,'Killington Nor-Am Mar 5 MO'!$A$17:$H$97,8,FALSE))</f>
        <v>0</v>
      </c>
      <c r="AF9" s="10">
        <f>IF(ISNA(VLOOKUP($C9,'Killington Nor-Am Mar 6 DM'!$A$17:$H$97,8,FALSE))=TRUE,0,VLOOKUP($C9,'Killington Nor-Am Mar 6 DM'!$A$17:$H$97,8,FALSE))</f>
        <v>0</v>
      </c>
      <c r="AG9" s="10">
        <f>IF(ISNA(VLOOKUP($C9,'VSC Nor-Am Feb 27 MO'!$A$17:$H$97,8,FALSE))=TRUE,0,VLOOKUP($C9,'VSC Nor-Am Feb 27 MO'!$A$17:$H$97,8,FALSE))</f>
        <v>0</v>
      </c>
      <c r="AH9" s="10">
        <f>IF(ISNA(VLOOKUP($C9,'VSC Nor-Am Feb 28 DM'!$A$17:$H$97,8,FALSE))=TRUE,0,VLOOKUP($C9,'VSC Nor-Am Feb 28 DM'!$A$17:$H$97,8,FALSE))</f>
        <v>0</v>
      </c>
      <c r="AI9" s="10">
        <f>IF(ISNA(VLOOKUP($C9,'Sr Nationals March 12 MO'!$A$17:$H$97,8,FALSE))=TRUE,0,VLOOKUP($C9,'Sr Nationals March 12 MO'!$A$17:$H$97,8,FALSE))</f>
        <v>0</v>
      </c>
      <c r="AJ9" s="10">
        <f>IF(ISNA(VLOOKUP($C9,'Sr Nationals March 13 DM'!$A$17:$H$97,8,FALSE))=TRUE,0,VLOOKUP($C9,'Sr Nationals March 13 DM'!$A$17:$H$97,8,FALSE))</f>
        <v>0</v>
      </c>
      <c r="AK9" s="10">
        <f>IF(ISNA(VLOOKUP($C9,'Jr Nationals March 18 MO'!$A$17:$H$97,8,FALSE))=TRUE,0,VLOOKUP($C9,'Jr Nationals March 18 MO'!$A$17:$H$97,8,FALSE))</f>
        <v>506.5943930396354</v>
      </c>
      <c r="AL9" s="10">
        <f>IF(ISNA(VLOOKUP($C9,Event29!$A$17:$H$97,8,FALSE))=TRUE,0,VLOOKUP($C9,Event29!$A$17:$H$97,8,FALSE))</f>
        <v>0</v>
      </c>
      <c r="AM9" s="10">
        <f>IF(ISNA(VLOOKUP($C9,Event30!$A$17:$H$96,8,FALSE))=TRUE,0,VLOOKUP($C9,Event30!$A$17:$H$96,8,FALSE))</f>
        <v>0</v>
      </c>
    </row>
    <row r="10" spans="1:39" s="6" customFormat="1" ht="15">
      <c r="A10" s="187" t="s">
        <v>92</v>
      </c>
      <c r="B10" s="187" t="s">
        <v>88</v>
      </c>
      <c r="C10" s="244" t="s">
        <v>79</v>
      </c>
      <c r="D10" s="139"/>
      <c r="E10" s="8">
        <f t="shared" si="0"/>
        <v>5</v>
      </c>
      <c r="F10" s="9">
        <f t="shared" si="1"/>
        <v>5</v>
      </c>
      <c r="G10" s="19">
        <f t="shared" si="2"/>
        <v>539</v>
      </c>
      <c r="H10" s="19">
        <f t="shared" si="3"/>
        <v>397.33303112722876</v>
      </c>
      <c r="I10" s="19">
        <f t="shared" si="4"/>
        <v>355.90006691947355</v>
      </c>
      <c r="J10" s="9">
        <f t="shared" si="5"/>
        <v>1292.2330980467023</v>
      </c>
      <c r="K10" s="99"/>
      <c r="L10" s="10">
        <f>IF(ISNA(VLOOKUP($C10,'Canadian Selections Dec 19 - F'!$A$17:$H$69,8,FALSE))=TRUE,0,VLOOKUP($C10,'Canadian Selections Dec 19 - F'!$A$17:$H$69,8,FALSE))</f>
        <v>0</v>
      </c>
      <c r="M10" s="10">
        <f>IF(ISNA(VLOOKUP($C10,'Canadian Selections Dec 20 - F'!$A$17:$H$24,8,FALSE))=TRUE,0,VLOOKUP($C10,'Canadian Selections Dec 20 - F'!$A$17:$H$24,8,FALSE))</f>
        <v>0</v>
      </c>
      <c r="N10" s="26">
        <f>IF(ISNA(VLOOKUP($C10,'Le Massif Cnd. Series Jan 16 MO'!$A$17:$H$95,8,FALSE))=TRUE,0,VLOOKUP($C10,'Le Massif Cnd. Series Jan 16 MO'!$A$17:$H$95,8,FALSE))</f>
        <v>0</v>
      </c>
      <c r="O10" s="26">
        <f>IF(ISNA(VLOOKUP($C10,'Le Massif Cnd. Series Jan 17 DM'!$A$17:$H$100,8,FALSE))=TRUE,0,VLOOKUP($C10,'Le Massif Cnd. Series Jan 17 DM'!$A$17:$H$100,8,FALSE))</f>
        <v>0</v>
      </c>
      <c r="P10" s="10">
        <f>IF(ISNA(VLOOKUP($C10,'USSA Bristol Jan 16 MO'!$A$17:$H$100,8,FALSE))=TRUE,0,VLOOKUP($C10,'USSA Bristol Jan 16 MO'!$A$17:$H$100,8,FALSE))</f>
        <v>0</v>
      </c>
      <c r="Q10" s="10">
        <f>IF(ISNA(VLOOKUP($C10,'USSA Bristol Jan 17 DM'!$A$17:$H$100,8,FALSE))=TRUE,0,VLOOKUP($C10,'USSA Bristol Jan 17 DM'!$A$17:$H$100,8,FALSE))</f>
        <v>0</v>
      </c>
      <c r="R10" s="10">
        <f>IF(ISNA(VLOOKUP($C10,'Apex Cnd. Series Feb 6 MO'!$A$17:$H$98,8,FALSE))=TRUE,0,VLOOKUP($C10,'Apex Cnd. Series Feb 6 MO'!$A$17:$H$98,8,FALSE))</f>
        <v>0</v>
      </c>
      <c r="S10" s="10">
        <f>IF(ISNA(VLOOKUP($C10,'Apex Cnd. Series Feb 7 DM'!$A$17:$H$98,8,FALSE))=TRUE,0,VLOOKUP($C10,'Apex Cnd. Series Feb 7 DM'!$A$17:$H$98,8,FALSE))</f>
        <v>0</v>
      </c>
      <c r="T10" s="10">
        <f>IF(ISNA(VLOOKUP($C10,'Calabogie TT Feb 6 MO'!$A$17:$H$98,8,FALSE))=TRUE,0,VLOOKUP($C10,'Calabogie TT Feb 6 MO'!$A$17:$H$98,8,FALSE))</f>
        <v>355.90006691947355</v>
      </c>
      <c r="U10" s="10">
        <f>IF(ISNA(VLOOKUP($C10,'Calabogie TT Feb 7 MO'!$A$17:$H$100,8,FALSE))=TRUE,0,VLOOKUP($C10,'Calabogie TT Feb 7 MO'!$A$17:$H$100,8,FALSE))</f>
        <v>328.322440087146</v>
      </c>
      <c r="V10" s="10">
        <f>IF(ISNA(VLOOKUP($C10,'Calgary Nor-Am Feb 13 MO'!$A$17:$H$97,8,FALSE))=TRUE,0,VLOOKUP($C10,'Calgary Nor-Am Feb 13 MO'!$A$17:$H$97,8,FALSE))</f>
        <v>0</v>
      </c>
      <c r="W10" s="10">
        <f>IF(ISNA(VLOOKUP($C10,'Calgary Nor-Am Feb 14 DM'!$A$17:$H$92,8,FALSE))=TRUE,0,VLOOKUP($C10,'Calgary Nor-Am Feb 14 DM'!$A$17:$H$92,8,FALSE))</f>
        <v>0</v>
      </c>
      <c r="X10" s="10">
        <f>IF(ISNA(VLOOKUP($C10,'Camp Fortune TT Feb 21 MO'!$A$17:$H$92,8,FALSE))=TRUE,0,VLOOKUP($C10,'Camp Fortune TT Feb 21 MO'!$A$17:$H$92,8,FALSE))</f>
        <v>325.492341356674</v>
      </c>
      <c r="Y10" s="10">
        <f>IF(ISNA(VLOOKUP($C10,'Park City Nor-Am Feb 20 MO'!$A$17:$H$97,8,FALSE))=TRUE,0,VLOOKUP($C10,'Park City Nor-Am Feb 20 MO'!$A$17:$H$97,8,FALSE))</f>
        <v>0</v>
      </c>
      <c r="Z10" s="10">
        <f>IF(ISNA(VLOOKUP($C10,'Park City Nor-Am Feb 21 DM'!$A$17:$H$97,8,FALSE))=TRUE,0,VLOOKUP($C10,'Park City Nor-Am Feb 21 DM'!$A$17:$H$97,8,FALSE))</f>
        <v>0</v>
      </c>
      <c r="AA10" s="10">
        <f>IF(ISNA(VLOOKUP($C10,'Thunder Bay TT Jan 2016 MO'!$A$17:$H$97,8,FALSE))=TRUE,0,VLOOKUP($C10,'Thunder Bay TT Jan 2016 MO'!$A$17:$H$97,8,FALSE))</f>
        <v>0</v>
      </c>
      <c r="AB10" s="10">
        <f>IF(ISNA(VLOOKUP($C10,void!$A$17:$H$97,8,FALSE))=TRUE,0,VLOOKUP($C10,void!$A$17:$H$97,8,FALSE))</f>
        <v>0</v>
      </c>
      <c r="AC10" s="10">
        <f>IF(ISNA(VLOOKUP($C10,'Caledon TT Feb 27 DM'!$A$17:$H$96,8,FALSE))=TRUE,0,VLOOKUP($C10,'Caledon TT Feb 27 DM'!$A$17:$H$96,8,FALSE))</f>
        <v>397.33303112722876</v>
      </c>
      <c r="AD10" s="10">
        <f>IF(ISNA(VLOOKUP($C10,'Caledon TT Feb 28 DM'!$A$17:$H$93,8,FALSE))=TRUE,0,VLOOKUP($C10,'Caledon TT Feb 28 DM'!$A$17:$H$93,8,FALSE))</f>
        <v>539</v>
      </c>
      <c r="AE10" s="10">
        <f>IF(ISNA(VLOOKUP($C10,'Killington Nor-Am Mar 5 MO'!$A$17:$H$97,8,FALSE))=TRUE,0,VLOOKUP($C10,'Killington Nor-Am Mar 5 MO'!$A$17:$H$97,8,FALSE))</f>
        <v>0</v>
      </c>
      <c r="AF10" s="10">
        <f>IF(ISNA(VLOOKUP($C10,'Killington Nor-Am Mar 6 DM'!$A$17:$H$97,8,FALSE))=TRUE,0,VLOOKUP($C10,'Killington Nor-Am Mar 6 DM'!$A$17:$H$97,8,FALSE))</f>
        <v>0</v>
      </c>
      <c r="AG10" s="10">
        <f>IF(ISNA(VLOOKUP($C10,'VSC Nor-Am Feb 27 MO'!$A$17:$H$97,8,FALSE))=TRUE,0,VLOOKUP($C10,'VSC Nor-Am Feb 27 MO'!$A$17:$H$97,8,FALSE))</f>
        <v>0</v>
      </c>
      <c r="AH10" s="10">
        <f>IF(ISNA(VLOOKUP($C10,'VSC Nor-Am Feb 28 DM'!$A$17:$H$97,8,FALSE))=TRUE,0,VLOOKUP($C10,'VSC Nor-Am Feb 28 DM'!$A$17:$H$97,8,FALSE))</f>
        <v>0</v>
      </c>
      <c r="AI10" s="10">
        <f>IF(ISNA(VLOOKUP($C10,'Sr Nationals March 12 MO'!$A$17:$H$97,8,FALSE))=TRUE,0,VLOOKUP($C10,'Sr Nationals March 12 MO'!$A$17:$H$97,8,FALSE))</f>
        <v>0</v>
      </c>
      <c r="AJ10" s="10">
        <f>IF(ISNA(VLOOKUP($C10,'Sr Nationals March 13 DM'!$A$17:$H$97,8,FALSE))=TRUE,0,VLOOKUP($C10,'Sr Nationals March 13 DM'!$A$17:$H$97,8,FALSE))</f>
        <v>0</v>
      </c>
      <c r="AK10" s="10">
        <f>IF(ISNA(VLOOKUP($C10,'Jr Nationals March 18 MO'!$A$17:$H$97,8,FALSE))=TRUE,0,VLOOKUP($C10,'Jr Nationals March 18 MO'!$A$17:$H$97,8,FALSE))</f>
        <v>0</v>
      </c>
      <c r="AL10" s="10">
        <f>IF(ISNA(VLOOKUP($C10,Event29!$A$17:$H$97,8,FALSE))=TRUE,0,VLOOKUP($C10,Event29!$A$17:$H$97,8,FALSE))</f>
        <v>0</v>
      </c>
      <c r="AM10" s="10">
        <f>IF(ISNA(VLOOKUP($C10,Event30!$A$17:$H$96,8,FALSE))=TRUE,0,VLOOKUP($C10,Event30!$A$17:$H$96,8,FALSE))</f>
        <v>0</v>
      </c>
    </row>
    <row r="11" spans="1:39" s="6" customFormat="1" ht="15">
      <c r="A11" s="187" t="s">
        <v>94</v>
      </c>
      <c r="B11" s="187" t="s">
        <v>54</v>
      </c>
      <c r="C11" s="243" t="s">
        <v>86</v>
      </c>
      <c r="D11" s="139"/>
      <c r="E11" s="8">
        <f t="shared" si="0"/>
        <v>6</v>
      </c>
      <c r="F11" s="9">
        <f t="shared" si="1"/>
        <v>6</v>
      </c>
      <c r="G11" s="19">
        <f t="shared" si="2"/>
        <v>517.5500000000001</v>
      </c>
      <c r="H11" s="19">
        <f t="shared" si="3"/>
        <v>317.7168328800241</v>
      </c>
      <c r="I11" s="19">
        <f t="shared" si="4"/>
        <v>301.525054466231</v>
      </c>
      <c r="J11" s="9">
        <f t="shared" si="5"/>
        <v>1136.7918873462552</v>
      </c>
      <c r="K11" s="99"/>
      <c r="L11" s="10">
        <f>IF(ISNA(VLOOKUP($C11,'Canadian Selections Dec 19 - F'!$A$17:$H$69,8,FALSE))=TRUE,0,VLOOKUP($C11,'Canadian Selections Dec 19 - F'!$A$17:$H$69,8,FALSE))</f>
        <v>0</v>
      </c>
      <c r="M11" s="10">
        <f>IF(ISNA(VLOOKUP($C11,'Canadian Selections Dec 20 - F'!$A$17:$H$24,8,FALSE))=TRUE,0,VLOOKUP($C11,'Canadian Selections Dec 20 - F'!$A$17:$H$24,8,FALSE))</f>
        <v>0</v>
      </c>
      <c r="N11" s="26">
        <f>IF(ISNA(VLOOKUP($C11,'Le Massif Cnd. Series Jan 16 MO'!$A$17:$H$95,8,FALSE))=TRUE,0,VLOOKUP($C11,'Le Massif Cnd. Series Jan 16 MO'!$A$17:$H$95,8,FALSE))</f>
        <v>0</v>
      </c>
      <c r="O11" s="26">
        <f>IF(ISNA(VLOOKUP($C11,'Le Massif Cnd. Series Jan 17 DM'!$A$17:$H$100,8,FALSE))=TRUE,0,VLOOKUP($C11,'Le Massif Cnd. Series Jan 17 DM'!$A$17:$H$100,8,FALSE))</f>
        <v>0</v>
      </c>
      <c r="P11" s="10">
        <f>IF(ISNA(VLOOKUP($C11,'USSA Bristol Jan 16 MO'!$A$17:$H$100,8,FALSE))=TRUE,0,VLOOKUP($C11,'USSA Bristol Jan 16 MO'!$A$17:$H$100,8,FALSE))</f>
        <v>0</v>
      </c>
      <c r="Q11" s="10">
        <f>IF(ISNA(VLOOKUP($C11,'USSA Bristol Jan 17 DM'!$A$17:$H$100,8,FALSE))=TRUE,0,VLOOKUP($C11,'USSA Bristol Jan 17 DM'!$A$17:$H$100,8,FALSE))</f>
        <v>0</v>
      </c>
      <c r="R11" s="10">
        <f>IF(ISNA(VLOOKUP($C11,'Apex Cnd. Series Feb 6 MO'!$A$17:$H$98,8,FALSE))=TRUE,0,VLOOKUP($C11,'Apex Cnd. Series Feb 6 MO'!$A$17:$H$98,8,FALSE))</f>
        <v>0</v>
      </c>
      <c r="S11" s="10">
        <f>IF(ISNA(VLOOKUP($C11,'Apex Cnd. Series Feb 7 DM'!$A$17:$H$98,8,FALSE))=TRUE,0,VLOOKUP($C11,'Apex Cnd. Series Feb 7 DM'!$A$17:$H$98,8,FALSE))</f>
        <v>0</v>
      </c>
      <c r="T11" s="10">
        <f>IF(ISNA(VLOOKUP($C11,'Calabogie TT Feb 6 MO'!$A$17:$H$98,8,FALSE))=TRUE,0,VLOOKUP($C11,'Calabogie TT Feb 6 MO'!$A$17:$H$98,8,FALSE))</f>
        <v>257.0823109524872</v>
      </c>
      <c r="U11" s="10">
        <f>IF(ISNA(VLOOKUP($C11,'Calabogie TT Feb 7 MO'!$A$17:$H$100,8,FALSE))=TRUE,0,VLOOKUP($C11,'Calabogie TT Feb 7 MO'!$A$17:$H$100,8,FALSE))</f>
        <v>301.525054466231</v>
      </c>
      <c r="V11" s="10">
        <f>IF(ISNA(VLOOKUP($C11,'Calgary Nor-Am Feb 13 MO'!$A$17:$H$97,8,FALSE))=TRUE,0,VLOOKUP($C11,'Calgary Nor-Am Feb 13 MO'!$A$17:$H$97,8,FALSE))</f>
        <v>0</v>
      </c>
      <c r="W11" s="10">
        <f>IF(ISNA(VLOOKUP($C11,'Calgary Nor-Am Feb 14 DM'!$A$17:$H$92,8,FALSE))=TRUE,0,VLOOKUP($C11,'Calgary Nor-Am Feb 14 DM'!$A$17:$H$92,8,FALSE))</f>
        <v>0</v>
      </c>
      <c r="X11" s="10">
        <f>IF(ISNA(VLOOKUP($C11,'Camp Fortune TT Feb 21 MO'!$A$17:$H$92,8,FALSE))=TRUE,0,VLOOKUP($C11,'Camp Fortune TT Feb 21 MO'!$A$17:$H$92,8,FALSE))</f>
        <v>213.03532353860584</v>
      </c>
      <c r="Y11" s="10">
        <f>IF(ISNA(VLOOKUP($C11,'Park City Nor-Am Feb 20 MO'!$A$17:$H$97,8,FALSE))=TRUE,0,VLOOKUP($C11,'Park City Nor-Am Feb 20 MO'!$A$17:$H$97,8,FALSE))</f>
        <v>0</v>
      </c>
      <c r="Z11" s="10">
        <f>IF(ISNA(VLOOKUP($C11,'Park City Nor-Am Feb 21 DM'!$A$17:$H$97,8,FALSE))=TRUE,0,VLOOKUP($C11,'Park City Nor-Am Feb 21 DM'!$A$17:$H$97,8,FALSE))</f>
        <v>0</v>
      </c>
      <c r="AA11" s="10">
        <f>IF(ISNA(VLOOKUP($C11,'Thunder Bay TT Jan 2016 MO'!$A$17:$H$97,8,FALSE))=TRUE,0,VLOOKUP($C11,'Thunder Bay TT Jan 2016 MO'!$A$17:$H$97,8,FALSE))</f>
        <v>0</v>
      </c>
      <c r="AB11" s="10">
        <f>IF(ISNA(VLOOKUP($C11,void!$A$17:$H$97,8,FALSE))=TRUE,0,VLOOKUP($C11,void!$A$17:$H$97,8,FALSE))</f>
        <v>0</v>
      </c>
      <c r="AC11" s="10">
        <f>IF(ISNA(VLOOKUP($C11,'Caledon TT Feb 27 DM'!$A$17:$H$96,8,FALSE))=TRUE,0,VLOOKUP($C11,'Caledon TT Feb 27 DM'!$A$17:$H$96,8,FALSE))</f>
        <v>317.7168328800241</v>
      </c>
      <c r="AD11" s="10">
        <f>IF(ISNA(VLOOKUP($C11,'Caledon TT Feb 28 DM'!$A$17:$H$93,8,FALSE))=TRUE,0,VLOOKUP($C11,'Caledon TT Feb 28 DM'!$A$17:$H$93,8,FALSE))</f>
        <v>517.5500000000001</v>
      </c>
      <c r="AE11" s="10">
        <f>IF(ISNA(VLOOKUP($C11,'Killington Nor-Am Mar 5 MO'!$A$17:$H$97,8,FALSE))=TRUE,0,VLOOKUP($C11,'Killington Nor-Am Mar 5 MO'!$A$17:$H$97,8,FALSE))</f>
        <v>0</v>
      </c>
      <c r="AF11" s="10">
        <f>IF(ISNA(VLOOKUP($C11,'Killington Nor-Am Mar 6 DM'!$A$17:$H$97,8,FALSE))=TRUE,0,VLOOKUP($C11,'Killington Nor-Am Mar 6 DM'!$A$17:$H$97,8,FALSE))</f>
        <v>0</v>
      </c>
      <c r="AG11" s="10">
        <f>IF(ISNA(VLOOKUP($C11,'VSC Nor-Am Feb 27 MO'!$A$17:$H$97,8,FALSE))=TRUE,0,VLOOKUP($C11,'VSC Nor-Am Feb 27 MO'!$A$17:$H$97,8,FALSE))</f>
        <v>0</v>
      </c>
      <c r="AH11" s="10">
        <f>IF(ISNA(VLOOKUP($C11,'VSC Nor-Am Feb 28 DM'!$A$17:$H$97,8,FALSE))=TRUE,0,VLOOKUP($C11,'VSC Nor-Am Feb 28 DM'!$A$17:$H$97,8,FALSE))</f>
        <v>0</v>
      </c>
      <c r="AI11" s="10">
        <f>IF(ISNA(VLOOKUP($C11,'Sr Nationals March 12 MO'!$A$17:$H$97,8,FALSE))=TRUE,0,VLOOKUP($C11,'Sr Nationals March 12 MO'!$A$17:$H$97,8,FALSE))</f>
        <v>0</v>
      </c>
      <c r="AJ11" s="10">
        <f>IF(ISNA(VLOOKUP($C11,'Sr Nationals March 13 DM'!$A$17:$H$97,8,FALSE))=TRUE,0,VLOOKUP($C11,'Sr Nationals March 13 DM'!$A$17:$H$97,8,FALSE))</f>
        <v>0</v>
      </c>
      <c r="AK11" s="10">
        <f>IF(ISNA(VLOOKUP($C11,'Jr Nationals March 18 MO'!$A$17:$H$97,8,FALSE))=TRUE,0,VLOOKUP($C11,'Jr Nationals March 18 MO'!$A$17:$H$97,8,FALSE))</f>
        <v>0</v>
      </c>
      <c r="AL11" s="10">
        <f>IF(ISNA(VLOOKUP($C11,Event29!$A$17:$H$97,8,FALSE))=TRUE,0,VLOOKUP($C11,Event29!$A$17:$H$97,8,FALSE))</f>
        <v>0</v>
      </c>
      <c r="AM11" s="10">
        <f>IF(ISNA(VLOOKUP($C11,Event30!$A$17:$H$96,8,FALSE))=TRUE,0,VLOOKUP($C11,Event30!$A$17:$H$96,8,FALSE))</f>
        <v>0</v>
      </c>
    </row>
    <row r="12" spans="1:39" s="6" customFormat="1" ht="15">
      <c r="A12" s="187" t="s">
        <v>92</v>
      </c>
      <c r="B12" s="245" t="s">
        <v>90</v>
      </c>
      <c r="C12" s="246" t="s">
        <v>112</v>
      </c>
      <c r="D12" s="139"/>
      <c r="E12" s="8">
        <f t="shared" si="0"/>
        <v>7</v>
      </c>
      <c r="F12" s="9">
        <f t="shared" si="1"/>
        <v>7</v>
      </c>
      <c r="G12" s="19">
        <f t="shared" si="2"/>
        <v>528.1833333333333</v>
      </c>
      <c r="H12" s="19">
        <f t="shared" si="3"/>
        <v>327.4403142943487</v>
      </c>
      <c r="I12" s="19">
        <f t="shared" si="4"/>
        <v>269.29982046678634</v>
      </c>
      <c r="J12" s="9">
        <f t="shared" si="5"/>
        <v>1124.9234680944683</v>
      </c>
      <c r="K12" s="99"/>
      <c r="L12" s="10">
        <f>IF(ISNA(VLOOKUP($C12,'Canadian Selections Dec 19 - F'!$A$17:$H$69,8,FALSE))=TRUE,0,VLOOKUP($C12,'Canadian Selections Dec 19 - F'!$A$17:$H$69,8,FALSE))</f>
        <v>0</v>
      </c>
      <c r="M12" s="10">
        <f>IF(ISNA(VLOOKUP($C12,'Canadian Selections Dec 20 - F'!$A$17:$H$24,8,FALSE))=TRUE,0,VLOOKUP($C12,'Canadian Selections Dec 20 - F'!$A$17:$H$24,8,FALSE))</f>
        <v>0</v>
      </c>
      <c r="N12" s="26">
        <f>IF(ISNA(VLOOKUP($C12,'Le Massif Cnd. Series Jan 16 MO'!$A$17:$H$95,8,FALSE))=TRUE,0,VLOOKUP($C12,'Le Massif Cnd. Series Jan 16 MO'!$A$17:$H$95,8,FALSE))</f>
        <v>0</v>
      </c>
      <c r="O12" s="26">
        <f>IF(ISNA(VLOOKUP($C12,'Le Massif Cnd. Series Jan 17 DM'!$A$17:$H$100,8,FALSE))=TRUE,0,VLOOKUP($C12,'Le Massif Cnd. Series Jan 17 DM'!$A$17:$H$100,8,FALSE))</f>
        <v>0</v>
      </c>
      <c r="P12" s="10">
        <f>IF(ISNA(VLOOKUP($C12,'USSA Bristol Jan 16 MO'!$A$17:$H$100,8,FALSE))=TRUE,0,VLOOKUP($C12,'USSA Bristol Jan 16 MO'!$A$17:$H$100,8,FALSE))</f>
        <v>0</v>
      </c>
      <c r="Q12" s="10">
        <f>IF(ISNA(VLOOKUP($C12,'USSA Bristol Jan 17 DM'!$A$17:$H$100,8,FALSE))=TRUE,0,VLOOKUP($C12,'USSA Bristol Jan 17 DM'!$A$17:$H$100,8,FALSE))</f>
        <v>0</v>
      </c>
      <c r="R12" s="10">
        <f>IF(ISNA(VLOOKUP($C12,'Apex Cnd. Series Feb 6 MO'!$A$17:$H$98,8,FALSE))=TRUE,0,VLOOKUP($C12,'Apex Cnd. Series Feb 6 MO'!$A$17:$H$98,8,FALSE))</f>
        <v>0</v>
      </c>
      <c r="S12" s="10">
        <f>IF(ISNA(VLOOKUP($C12,'Apex Cnd. Series Feb 7 DM'!$A$17:$H$98,8,FALSE))=TRUE,0,VLOOKUP($C12,'Apex Cnd. Series Feb 7 DM'!$A$17:$H$98,8,FALSE))</f>
        <v>0</v>
      </c>
      <c r="T12" s="10">
        <f>IF(ISNA(VLOOKUP($C12,'Calabogie TT Feb 6 MO'!$A$17:$H$98,8,FALSE))=TRUE,0,VLOOKUP($C12,'Calabogie TT Feb 6 MO'!$A$17:$H$98,8,FALSE))</f>
        <v>0</v>
      </c>
      <c r="U12" s="10">
        <f>IF(ISNA(VLOOKUP($C12,'Calabogie TT Feb 7 MO'!$A$17:$H$100,8,FALSE))=TRUE,0,VLOOKUP($C12,'Calabogie TT Feb 7 MO'!$A$17:$H$100,8,FALSE))</f>
        <v>0</v>
      </c>
      <c r="V12" s="10">
        <f>IF(ISNA(VLOOKUP($C12,'Calgary Nor-Am Feb 13 MO'!$A$17:$H$97,8,FALSE))=TRUE,0,VLOOKUP($C12,'Calgary Nor-Am Feb 13 MO'!$A$17:$H$97,8,FALSE))</f>
        <v>0</v>
      </c>
      <c r="W12" s="10">
        <f>IF(ISNA(VLOOKUP($C12,'Calgary Nor-Am Feb 14 DM'!$A$17:$H$92,8,FALSE))=TRUE,0,VLOOKUP($C12,'Calgary Nor-Am Feb 14 DM'!$A$17:$H$92,8,FALSE))</f>
        <v>0</v>
      </c>
      <c r="X12" s="10">
        <f>IF(ISNA(VLOOKUP($C12,'Camp Fortune TT Feb 21 MO'!$A$17:$H$92,8,FALSE))=TRUE,0,VLOOKUP($C12,'Camp Fortune TT Feb 21 MO'!$A$17:$H$92,8,FALSE))</f>
        <v>0</v>
      </c>
      <c r="Y12" s="10">
        <f>IF(ISNA(VLOOKUP($C12,'Park City Nor-Am Feb 20 MO'!$A$17:$H$97,8,FALSE))=TRUE,0,VLOOKUP($C12,'Park City Nor-Am Feb 20 MO'!$A$17:$H$97,8,FALSE))</f>
        <v>0</v>
      </c>
      <c r="Z12" s="10">
        <f>IF(ISNA(VLOOKUP($C12,'Park City Nor-Am Feb 21 DM'!$A$17:$H$97,8,FALSE))=TRUE,0,VLOOKUP($C12,'Park City Nor-Am Feb 21 DM'!$A$17:$H$97,8,FALSE))</f>
        <v>0</v>
      </c>
      <c r="AA12" s="10">
        <f>IF(ISNA(VLOOKUP($C12,'Thunder Bay TT Jan 2016 MO'!$A$17:$H$97,8,FALSE))=TRUE,0,VLOOKUP($C12,'Thunder Bay TT Jan 2016 MO'!$A$17:$H$97,8,FALSE))</f>
        <v>0</v>
      </c>
      <c r="AB12" s="10">
        <f>IF(ISNA(VLOOKUP($C12,void!$A$17:$H$97,8,FALSE))=TRUE,0,VLOOKUP($C12,void!$A$17:$H$97,8,FALSE))</f>
        <v>0</v>
      </c>
      <c r="AC12" s="10">
        <f>IF(ISNA(VLOOKUP($C12,'Caledon TT Feb 27 DM'!$A$17:$H$96,8,FALSE))=TRUE,0,VLOOKUP($C12,'Caledon TT Feb 27 DM'!$A$17:$H$96,8,FALSE))</f>
        <v>327.4403142943487</v>
      </c>
      <c r="AD12" s="10">
        <f>IF(ISNA(VLOOKUP($C12,'Caledon TT Feb 28 DM'!$A$17:$H$93,8,FALSE))=TRUE,0,VLOOKUP($C12,'Caledon TT Feb 28 DM'!$A$17:$H$93,8,FALSE))</f>
        <v>528.1833333333333</v>
      </c>
      <c r="AE12" s="10">
        <f>IF(ISNA(VLOOKUP($C12,'Killington Nor-Am Mar 5 MO'!$A$17:$H$97,8,FALSE))=TRUE,0,VLOOKUP($C12,'Killington Nor-Am Mar 5 MO'!$A$17:$H$97,8,FALSE))</f>
        <v>0</v>
      </c>
      <c r="AF12" s="10">
        <f>IF(ISNA(VLOOKUP($C12,'Killington Nor-Am Mar 6 DM'!$A$17:$H$97,8,FALSE))=TRUE,0,VLOOKUP($C12,'Killington Nor-Am Mar 6 DM'!$A$17:$H$97,8,FALSE))</f>
        <v>0</v>
      </c>
      <c r="AG12" s="10">
        <f>IF(ISNA(VLOOKUP($C12,'VSC Nor-Am Feb 27 MO'!$A$17:$H$97,8,FALSE))=TRUE,0,VLOOKUP($C12,'VSC Nor-Am Feb 27 MO'!$A$17:$H$97,8,FALSE))</f>
        <v>0</v>
      </c>
      <c r="AH12" s="10">
        <f>IF(ISNA(VLOOKUP($C12,'VSC Nor-Am Feb 28 DM'!$A$17:$H$97,8,FALSE))=TRUE,0,VLOOKUP($C12,'VSC Nor-Am Feb 28 DM'!$A$17:$H$97,8,FALSE))</f>
        <v>0</v>
      </c>
      <c r="AI12" s="10">
        <f>IF(ISNA(VLOOKUP($C12,'Sr Nationals March 12 MO'!$A$17:$H$97,8,FALSE))=TRUE,0,VLOOKUP($C12,'Sr Nationals March 12 MO'!$A$17:$H$97,8,FALSE))</f>
        <v>0</v>
      </c>
      <c r="AJ12" s="10">
        <f>IF(ISNA(VLOOKUP($C12,'Sr Nationals March 13 DM'!$A$17:$H$97,8,FALSE))=TRUE,0,VLOOKUP($C12,'Sr Nationals March 13 DM'!$A$17:$H$97,8,FALSE))</f>
        <v>0</v>
      </c>
      <c r="AK12" s="10">
        <f>IF(ISNA(VLOOKUP($C12,'Jr Nationals March 18 MO'!$A$17:$H$97,8,FALSE))=TRUE,0,VLOOKUP($C12,'Jr Nationals March 18 MO'!$A$17:$H$97,8,FALSE))</f>
        <v>269.29982046678634</v>
      </c>
      <c r="AL12" s="10">
        <f>IF(ISNA(VLOOKUP($C12,Event29!$A$17:$H$97,8,FALSE))=TRUE,0,VLOOKUP($C12,Event29!$A$17:$H$97,8,FALSE))</f>
        <v>0</v>
      </c>
      <c r="AM12" s="10">
        <f>IF(ISNA(VLOOKUP($C12,Event30!$A$17:$H$96,8,FALSE))=TRUE,0,VLOOKUP($C12,Event30!$A$17:$H$96,8,FALSE))</f>
        <v>0</v>
      </c>
    </row>
    <row r="13" spans="1:39" s="6" customFormat="1" ht="15">
      <c r="A13" s="187" t="s">
        <v>92</v>
      </c>
      <c r="B13" s="187" t="s">
        <v>88</v>
      </c>
      <c r="C13" s="243" t="s">
        <v>81</v>
      </c>
      <c r="D13" s="139"/>
      <c r="E13" s="8">
        <f t="shared" si="0"/>
        <v>8</v>
      </c>
      <c r="F13" s="9">
        <f t="shared" si="1"/>
        <v>8</v>
      </c>
      <c r="G13" s="19">
        <f t="shared" si="2"/>
        <v>507.2833333333334</v>
      </c>
      <c r="H13" s="19">
        <f t="shared" si="3"/>
        <v>197.79389543668782</v>
      </c>
      <c r="I13" s="19">
        <f t="shared" si="4"/>
        <v>155.11982570806103</v>
      </c>
      <c r="J13" s="9">
        <f t="shared" si="5"/>
        <v>860.1970544780824</v>
      </c>
      <c r="K13" s="99"/>
      <c r="L13" s="10">
        <f>IF(ISNA(VLOOKUP($C13,'Canadian Selections Dec 19 - F'!$A$17:$H$69,8,FALSE))=TRUE,0,VLOOKUP($C13,'Canadian Selections Dec 19 - F'!$A$17:$H$69,8,FALSE))</f>
        <v>0</v>
      </c>
      <c r="M13" s="10">
        <f>IF(ISNA(VLOOKUP($C13,'Canadian Selections Dec 20 - F'!$A$17:$H$24,8,FALSE))=TRUE,0,VLOOKUP($C13,'Canadian Selections Dec 20 - F'!$A$17:$H$24,8,FALSE))</f>
        <v>0</v>
      </c>
      <c r="N13" s="26">
        <f>IF(ISNA(VLOOKUP($C13,'Le Massif Cnd. Series Jan 16 MO'!$A$17:$H$95,8,FALSE))=TRUE,0,VLOOKUP($C13,'Le Massif Cnd. Series Jan 16 MO'!$A$17:$H$95,8,FALSE))</f>
        <v>0</v>
      </c>
      <c r="O13" s="26">
        <f>IF(ISNA(VLOOKUP($C13,'Le Massif Cnd. Series Jan 17 DM'!$A$17:$H$100,8,FALSE))=TRUE,0,VLOOKUP($C13,'Le Massif Cnd. Series Jan 17 DM'!$A$17:$H$100,8,FALSE))</f>
        <v>0</v>
      </c>
      <c r="P13" s="10">
        <f>IF(ISNA(VLOOKUP($C13,'USSA Bristol Jan 16 MO'!$A$17:$H$100,8,FALSE))=TRUE,0,VLOOKUP($C13,'USSA Bristol Jan 16 MO'!$A$17:$H$100,8,FALSE))</f>
        <v>0</v>
      </c>
      <c r="Q13" s="10">
        <f>IF(ISNA(VLOOKUP($C13,'USSA Bristol Jan 17 DM'!$A$17:$H$100,8,FALSE))=TRUE,0,VLOOKUP($C13,'USSA Bristol Jan 17 DM'!$A$17:$H$100,8,FALSE))</f>
        <v>0</v>
      </c>
      <c r="R13" s="10">
        <f>IF(ISNA(VLOOKUP($C13,'Apex Cnd. Series Feb 6 MO'!$A$17:$H$98,8,FALSE))=TRUE,0,VLOOKUP($C13,'Apex Cnd. Series Feb 6 MO'!$A$17:$H$98,8,FALSE))</f>
        <v>0</v>
      </c>
      <c r="S13" s="10">
        <f>IF(ISNA(VLOOKUP($C13,'Apex Cnd. Series Feb 7 DM'!$A$17:$H$98,8,FALSE))=TRUE,0,VLOOKUP($C13,'Apex Cnd. Series Feb 7 DM'!$A$17:$H$98,8,FALSE))</f>
        <v>0</v>
      </c>
      <c r="T13" s="10">
        <f>IF(ISNA(VLOOKUP($C13,'Calabogie TT Feb 6 MO'!$A$17:$H$98,8,FALSE))=TRUE,0,VLOOKUP($C13,'Calabogie TT Feb 6 MO'!$A$17:$H$98,8,FALSE))</f>
        <v>151.46107517287533</v>
      </c>
      <c r="U13" s="10">
        <f>IF(ISNA(VLOOKUP($C13,'Calabogie TT Feb 7 MO'!$A$17:$H$100,8,FALSE))=TRUE,0,VLOOKUP($C13,'Calabogie TT Feb 7 MO'!$A$17:$H$100,8,FALSE))</f>
        <v>155.11982570806103</v>
      </c>
      <c r="V13" s="10">
        <f>IF(ISNA(VLOOKUP($C13,'Calgary Nor-Am Feb 13 MO'!$A$17:$H$97,8,FALSE))=TRUE,0,VLOOKUP($C13,'Calgary Nor-Am Feb 13 MO'!$A$17:$H$97,8,FALSE))</f>
        <v>0</v>
      </c>
      <c r="W13" s="10">
        <f>IF(ISNA(VLOOKUP($C13,'Calgary Nor-Am Feb 14 DM'!$A$17:$H$92,8,FALSE))=TRUE,0,VLOOKUP($C13,'Calgary Nor-Am Feb 14 DM'!$A$17:$H$92,8,FALSE))</f>
        <v>0</v>
      </c>
      <c r="X13" s="10">
        <f>IF(ISNA(VLOOKUP($C13,'Camp Fortune TT Feb 21 MO'!$A$17:$H$92,8,FALSE))=TRUE,0,VLOOKUP($C13,'Camp Fortune TT Feb 21 MO'!$A$17:$H$92,8,FALSE))</f>
        <v>86.0425132854017</v>
      </c>
      <c r="Y13" s="10">
        <f>IF(ISNA(VLOOKUP($C13,'Park City Nor-Am Feb 20 MO'!$A$17:$H$97,8,FALSE))=TRUE,0,VLOOKUP($C13,'Park City Nor-Am Feb 20 MO'!$A$17:$H$97,8,FALSE))</f>
        <v>0</v>
      </c>
      <c r="Z13" s="10">
        <f>IF(ISNA(VLOOKUP($C13,'Park City Nor-Am Feb 21 DM'!$A$17:$H$97,8,FALSE))=TRUE,0,VLOOKUP($C13,'Park City Nor-Am Feb 21 DM'!$A$17:$H$97,8,FALSE))</f>
        <v>0</v>
      </c>
      <c r="AA13" s="10">
        <f>IF(ISNA(VLOOKUP($C13,'Thunder Bay TT Jan 2016 MO'!$A$17:$H$97,8,FALSE))=TRUE,0,VLOOKUP($C13,'Thunder Bay TT Jan 2016 MO'!$A$17:$H$97,8,FALSE))</f>
        <v>0</v>
      </c>
      <c r="AB13" s="10">
        <f>IF(ISNA(VLOOKUP($C13,void!$A$17:$H$97,8,FALSE))=TRUE,0,VLOOKUP($C13,void!$A$17:$H$97,8,FALSE))</f>
        <v>0</v>
      </c>
      <c r="AC13" s="10">
        <f>IF(ISNA(VLOOKUP($C13,'Caledon TT Feb 27 DM'!$A$17:$H$96,8,FALSE))=TRUE,0,VLOOKUP($C13,'Caledon TT Feb 27 DM'!$A$17:$H$96,8,FALSE))</f>
        <v>197.79389543668782</v>
      </c>
      <c r="AD13" s="10">
        <f>IF(ISNA(VLOOKUP($C13,'Caledon TT Feb 28 DM'!$A$17:$H$93,8,FALSE))=TRUE,0,VLOOKUP($C13,'Caledon TT Feb 28 DM'!$A$17:$H$93,8,FALSE))</f>
        <v>507.2833333333334</v>
      </c>
      <c r="AE13" s="10">
        <f>IF(ISNA(VLOOKUP($C13,'Killington Nor-Am Mar 5 MO'!$A$17:$H$97,8,FALSE))=TRUE,0,VLOOKUP($C13,'Killington Nor-Am Mar 5 MO'!$A$17:$H$97,8,FALSE))</f>
        <v>0</v>
      </c>
      <c r="AF13" s="10">
        <f>IF(ISNA(VLOOKUP($C13,'Killington Nor-Am Mar 6 DM'!$A$17:$H$97,8,FALSE))=TRUE,0,VLOOKUP($C13,'Killington Nor-Am Mar 6 DM'!$A$17:$H$97,8,FALSE))</f>
        <v>0</v>
      </c>
      <c r="AG13" s="10">
        <f>IF(ISNA(VLOOKUP($C13,'VSC Nor-Am Feb 27 MO'!$A$17:$H$97,8,FALSE))=TRUE,0,VLOOKUP($C13,'VSC Nor-Am Feb 27 MO'!$A$17:$H$97,8,FALSE))</f>
        <v>0</v>
      </c>
      <c r="AH13" s="10">
        <f>IF(ISNA(VLOOKUP($C13,'VSC Nor-Am Feb 28 DM'!$A$17:$H$97,8,FALSE))=TRUE,0,VLOOKUP($C13,'VSC Nor-Am Feb 28 DM'!$A$17:$H$97,8,FALSE))</f>
        <v>0</v>
      </c>
      <c r="AI13" s="10">
        <f>IF(ISNA(VLOOKUP($C13,'Sr Nationals March 12 MO'!$A$17:$H$97,8,FALSE))=TRUE,0,VLOOKUP($C13,'Sr Nationals March 12 MO'!$A$17:$H$97,8,FALSE))</f>
        <v>0</v>
      </c>
      <c r="AJ13" s="10">
        <f>IF(ISNA(VLOOKUP($C13,'Sr Nationals March 13 DM'!$A$17:$H$97,8,FALSE))=TRUE,0,VLOOKUP($C13,'Sr Nationals March 13 DM'!$A$17:$H$97,8,FALSE))</f>
        <v>0</v>
      </c>
      <c r="AK13" s="10">
        <f>IF(ISNA(VLOOKUP($C13,'Jr Nationals March 18 MO'!$A$17:$H$97,8,FALSE))=TRUE,0,VLOOKUP($C13,'Jr Nationals March 18 MO'!$A$17:$H$97,8,FALSE))</f>
        <v>0</v>
      </c>
      <c r="AL13" s="10">
        <f>IF(ISNA(VLOOKUP($C13,Event29!$A$17:$H$97,8,FALSE))=TRUE,0,VLOOKUP($C13,Event29!$A$17:$H$97,8,FALSE))</f>
        <v>0</v>
      </c>
      <c r="AM13" s="10">
        <f>IF(ISNA(VLOOKUP($C13,Event30!$A$17:$H$96,8,FALSE))=TRUE,0,VLOOKUP($C13,Event30!$A$17:$H$96,8,FALSE))</f>
        <v>0</v>
      </c>
    </row>
    <row r="14" spans="1:39" s="6" customFormat="1" ht="15">
      <c r="A14" s="245" t="s">
        <v>110</v>
      </c>
      <c r="B14" s="245" t="s">
        <v>90</v>
      </c>
      <c r="C14" s="243" t="s">
        <v>103</v>
      </c>
      <c r="D14" s="139"/>
      <c r="E14" s="8">
        <f t="shared" si="0"/>
        <v>9</v>
      </c>
      <c r="F14" s="9">
        <f t="shared" si="1"/>
        <v>9</v>
      </c>
      <c r="G14" s="19">
        <f t="shared" si="2"/>
        <v>497.0166666666667</v>
      </c>
      <c r="H14" s="19">
        <f t="shared" si="3"/>
        <v>127.40253853127832</v>
      </c>
      <c r="I14" s="19">
        <f t="shared" si="4"/>
        <v>18.521412941544234</v>
      </c>
      <c r="J14" s="9">
        <f t="shared" si="5"/>
        <v>642.9406181394893</v>
      </c>
      <c r="K14" s="99"/>
      <c r="L14" s="10">
        <f>IF(ISNA(VLOOKUP($C14,'Canadian Selections Dec 19 - F'!$A$17:$H$69,8,FALSE))=TRUE,0,VLOOKUP($C14,'Canadian Selections Dec 19 - F'!$A$17:$H$69,8,FALSE))</f>
        <v>0</v>
      </c>
      <c r="M14" s="10">
        <f>IF(ISNA(VLOOKUP($C14,'Canadian Selections Dec 20 - F'!$A$17:$H$24,8,FALSE))=TRUE,0,VLOOKUP($C14,'Canadian Selections Dec 20 - F'!$A$17:$H$24,8,FALSE))</f>
        <v>0</v>
      </c>
      <c r="N14" s="26">
        <f>IF(ISNA(VLOOKUP($C14,'Le Massif Cnd. Series Jan 16 MO'!$A$17:$H$95,8,FALSE))=TRUE,0,VLOOKUP($C14,'Le Massif Cnd. Series Jan 16 MO'!$A$17:$H$95,8,FALSE))</f>
        <v>0</v>
      </c>
      <c r="O14" s="26">
        <f>IF(ISNA(VLOOKUP($C14,'Le Massif Cnd. Series Jan 17 DM'!$A$17:$H$100,8,FALSE))=TRUE,0,VLOOKUP($C14,'Le Massif Cnd. Series Jan 17 DM'!$A$17:$H$100,8,FALSE))</f>
        <v>0</v>
      </c>
      <c r="P14" s="10">
        <f>IF(ISNA(VLOOKUP($C14,'USSA Bristol Jan 16 MO'!$A$17:$H$100,8,FALSE))=TRUE,0,VLOOKUP($C14,'USSA Bristol Jan 16 MO'!$A$17:$H$100,8,FALSE))</f>
        <v>0</v>
      </c>
      <c r="Q14" s="10">
        <f>IF(ISNA(VLOOKUP($C14,'USSA Bristol Jan 17 DM'!$A$17:$H$100,8,FALSE))=TRUE,0,VLOOKUP($C14,'USSA Bristol Jan 17 DM'!$A$17:$H$100,8,FALSE))</f>
        <v>0</v>
      </c>
      <c r="R14" s="10">
        <f>IF(ISNA(VLOOKUP($C14,'Apex Cnd. Series Feb 6 MO'!$A$17:$H$98,8,FALSE))=TRUE,0,VLOOKUP($C14,'Apex Cnd. Series Feb 6 MO'!$A$17:$H$98,8,FALSE))</f>
        <v>0</v>
      </c>
      <c r="S14" s="10">
        <f>IF(ISNA(VLOOKUP($C14,'Apex Cnd. Series Feb 7 DM'!$A$17:$H$98,8,FALSE))=TRUE,0,VLOOKUP($C14,'Apex Cnd. Series Feb 7 DM'!$A$17:$H$98,8,FALSE))</f>
        <v>0</v>
      </c>
      <c r="T14" s="10">
        <f>IF(ISNA(VLOOKUP($C14,'Calabogie TT Feb 6 MO'!$A$17:$H$98,8,FALSE))=TRUE,0,VLOOKUP($C14,'Calabogie TT Feb 6 MO'!$A$17:$H$98,8,FALSE))</f>
        <v>0</v>
      </c>
      <c r="U14" s="10">
        <f>IF(ISNA(VLOOKUP($C14,'Calabogie TT Feb 7 MO'!$A$17:$H$100,8,FALSE))=TRUE,0,VLOOKUP($C14,'Calabogie TT Feb 7 MO'!$A$17:$H$100,8,FALSE))</f>
        <v>0</v>
      </c>
      <c r="V14" s="10">
        <f>IF(ISNA(VLOOKUP($C14,'Calgary Nor-Am Feb 13 MO'!$A$17:$H$97,8,FALSE))=TRUE,0,VLOOKUP($C14,'Calgary Nor-Am Feb 13 MO'!$A$17:$H$97,8,FALSE))</f>
        <v>0</v>
      </c>
      <c r="W14" s="10">
        <f>IF(ISNA(VLOOKUP($C14,'Calgary Nor-Am Feb 14 DM'!$A$17:$H$92,8,FALSE))=TRUE,0,VLOOKUP($C14,'Calgary Nor-Am Feb 14 DM'!$A$17:$H$92,8,FALSE))</f>
        <v>0</v>
      </c>
      <c r="X14" s="10">
        <f>IF(ISNA(VLOOKUP($C14,'Camp Fortune TT Feb 21 MO'!$A$17:$H$92,8,FALSE))=TRUE,0,VLOOKUP($C14,'Camp Fortune TT Feb 21 MO'!$A$17:$H$92,8,FALSE))</f>
        <v>18.521412941544234</v>
      </c>
      <c r="Y14" s="10">
        <f>IF(ISNA(VLOOKUP($C14,'Park City Nor-Am Feb 20 MO'!$A$17:$H$97,8,FALSE))=TRUE,0,VLOOKUP($C14,'Park City Nor-Am Feb 20 MO'!$A$17:$H$97,8,FALSE))</f>
        <v>0</v>
      </c>
      <c r="Z14" s="10">
        <f>IF(ISNA(VLOOKUP($C14,'Park City Nor-Am Feb 21 DM'!$A$17:$H$97,8,FALSE))=TRUE,0,VLOOKUP($C14,'Park City Nor-Am Feb 21 DM'!$A$17:$H$97,8,FALSE))</f>
        <v>0</v>
      </c>
      <c r="AA14" s="10">
        <f>IF(ISNA(VLOOKUP($C14,'Thunder Bay TT Jan 2016 MO'!$A$17:$H$97,8,FALSE))=TRUE,0,VLOOKUP($C14,'Thunder Bay TT Jan 2016 MO'!$A$17:$H$97,8,FALSE))</f>
        <v>0</v>
      </c>
      <c r="AB14" s="10">
        <f>IF(ISNA(VLOOKUP($C14,void!$A$17:$H$97,8,FALSE))=TRUE,0,VLOOKUP($C14,void!$A$17:$H$97,8,FALSE))</f>
        <v>0</v>
      </c>
      <c r="AC14" s="10">
        <f>IF(ISNA(VLOOKUP($C14,'Caledon TT Feb 27 DM'!$A$17:$H$96,8,FALSE))=TRUE,0,VLOOKUP($C14,'Caledon TT Feb 27 DM'!$A$17:$H$96,8,FALSE))</f>
        <v>127.40253853127832</v>
      </c>
      <c r="AD14" s="10">
        <f>IF(ISNA(VLOOKUP($C14,'Caledon TT Feb 28 DM'!$A$17:$H$93,8,FALSE))=TRUE,0,VLOOKUP($C14,'Caledon TT Feb 28 DM'!$A$17:$H$93,8,FALSE))</f>
        <v>497.0166666666667</v>
      </c>
      <c r="AE14" s="10">
        <f>IF(ISNA(VLOOKUP($C14,'Killington Nor-Am Mar 5 MO'!$A$17:$H$97,8,FALSE))=TRUE,0,VLOOKUP($C14,'Killington Nor-Am Mar 5 MO'!$A$17:$H$97,8,FALSE))</f>
        <v>0</v>
      </c>
      <c r="AF14" s="10">
        <f>IF(ISNA(VLOOKUP($C14,'Killington Nor-Am Mar 6 DM'!$A$17:$H$97,8,FALSE))=TRUE,0,VLOOKUP($C14,'Killington Nor-Am Mar 6 DM'!$A$17:$H$97,8,FALSE))</f>
        <v>0</v>
      </c>
      <c r="AG14" s="10">
        <f>IF(ISNA(VLOOKUP($C14,'VSC Nor-Am Feb 27 MO'!$A$17:$H$97,8,FALSE))=TRUE,0,VLOOKUP($C14,'VSC Nor-Am Feb 27 MO'!$A$17:$H$97,8,FALSE))</f>
        <v>0</v>
      </c>
      <c r="AH14" s="10">
        <f>IF(ISNA(VLOOKUP($C14,'VSC Nor-Am Feb 28 DM'!$A$17:$H$97,8,FALSE))=TRUE,0,VLOOKUP($C14,'VSC Nor-Am Feb 28 DM'!$A$17:$H$97,8,FALSE))</f>
        <v>0</v>
      </c>
      <c r="AI14" s="10">
        <f>IF(ISNA(VLOOKUP($C14,'Sr Nationals March 12 MO'!$A$17:$H$97,8,FALSE))=TRUE,0,VLOOKUP($C14,'Sr Nationals March 12 MO'!$A$17:$H$97,8,FALSE))</f>
        <v>0</v>
      </c>
      <c r="AJ14" s="10">
        <f>IF(ISNA(VLOOKUP($C14,'Sr Nationals March 13 DM'!$A$17:$H$97,8,FALSE))=TRUE,0,VLOOKUP($C14,'Sr Nationals March 13 DM'!$A$17:$H$97,8,FALSE))</f>
        <v>0</v>
      </c>
      <c r="AK14" s="10">
        <f>IF(ISNA(VLOOKUP($C14,'Jr Nationals March 18 MO'!$A$17:$H$97,8,FALSE))=TRUE,0,VLOOKUP($C14,'Jr Nationals March 18 MO'!$A$17:$H$97,8,FALSE))</f>
        <v>0</v>
      </c>
      <c r="AL14" s="10">
        <f>IF(ISNA(VLOOKUP($C14,Event29!$A$17:$H$97,8,FALSE))=TRUE,0,VLOOKUP($C14,Event29!$A$17:$H$97,8,FALSE))</f>
        <v>0</v>
      </c>
      <c r="AM14" s="10">
        <f>IF(ISNA(VLOOKUP($C14,Event30!$A$17:$H$96,8,FALSE))=TRUE,0,VLOOKUP($C14,Event30!$A$17:$H$96,8,FALSE))</f>
        <v>0</v>
      </c>
    </row>
    <row r="15" spans="1:39" s="6" customFormat="1" ht="15">
      <c r="A15" s="187" t="s">
        <v>87</v>
      </c>
      <c r="B15" s="187" t="s">
        <v>88</v>
      </c>
      <c r="C15" s="243" t="s">
        <v>83</v>
      </c>
      <c r="D15" s="139"/>
      <c r="E15" s="8">
        <f t="shared" si="0"/>
        <v>10</v>
      </c>
      <c r="F15" s="9">
        <f t="shared" si="1"/>
        <v>10</v>
      </c>
      <c r="G15" s="19">
        <f t="shared" si="2"/>
        <v>255.88546388637047</v>
      </c>
      <c r="H15" s="19">
        <f t="shared" si="3"/>
        <v>245.38918412003753</v>
      </c>
      <c r="I15" s="19">
        <f t="shared" si="4"/>
        <v>91.79121124247156</v>
      </c>
      <c r="J15" s="9">
        <f t="shared" si="5"/>
        <v>593.0658592488796</v>
      </c>
      <c r="K15" s="99"/>
      <c r="L15" s="10">
        <f>IF(ISNA(VLOOKUP($C15,'Canadian Selections Dec 19 - F'!$A$17:$H$69,8,FALSE))=TRUE,0,VLOOKUP($C15,'Canadian Selections Dec 19 - F'!$A$17:$H$69,8,FALSE))</f>
        <v>0</v>
      </c>
      <c r="M15" s="10">
        <f>IF(ISNA(VLOOKUP($C15,'Canadian Selections Dec 20 - F'!$A$17:$H$24,8,FALSE))=TRUE,0,VLOOKUP($C15,'Canadian Selections Dec 20 - F'!$A$17:$H$24,8,FALSE))</f>
        <v>0</v>
      </c>
      <c r="N15" s="26">
        <f>IF(ISNA(VLOOKUP($C15,'Le Massif Cnd. Series Jan 16 MO'!$A$17:$H$95,8,FALSE))=TRUE,0,VLOOKUP($C15,'Le Massif Cnd. Series Jan 16 MO'!$A$17:$H$95,8,FALSE))</f>
        <v>0</v>
      </c>
      <c r="O15" s="26">
        <f>IF(ISNA(VLOOKUP($C15,'Le Massif Cnd. Series Jan 17 DM'!$A$17:$H$100,8,FALSE))=TRUE,0,VLOOKUP($C15,'Le Massif Cnd. Series Jan 17 DM'!$A$17:$H$100,8,FALSE))</f>
        <v>0</v>
      </c>
      <c r="P15" s="10">
        <f>IF(ISNA(VLOOKUP($C15,'USSA Bristol Jan 16 MO'!$A$17:$H$100,8,FALSE))=TRUE,0,VLOOKUP($C15,'USSA Bristol Jan 16 MO'!$A$17:$H$100,8,FALSE))</f>
        <v>0</v>
      </c>
      <c r="Q15" s="10">
        <f>IF(ISNA(VLOOKUP($C15,'USSA Bristol Jan 17 DM'!$A$17:$H$100,8,FALSE))=TRUE,0,VLOOKUP($C15,'USSA Bristol Jan 17 DM'!$A$17:$H$100,8,FALSE))</f>
        <v>0</v>
      </c>
      <c r="R15" s="10">
        <f>IF(ISNA(VLOOKUP($C15,'Apex Cnd. Series Feb 6 MO'!$A$17:$H$98,8,FALSE))=TRUE,0,VLOOKUP($C15,'Apex Cnd. Series Feb 6 MO'!$A$17:$H$98,8,FALSE))</f>
        <v>0</v>
      </c>
      <c r="S15" s="10">
        <f>IF(ISNA(VLOOKUP($C15,'Apex Cnd. Series Feb 7 DM'!$A$17:$H$98,8,FALSE))=TRUE,0,VLOOKUP($C15,'Apex Cnd. Series Feb 7 DM'!$A$17:$H$98,8,FALSE))</f>
        <v>0</v>
      </c>
      <c r="T15" s="10">
        <f>IF(ISNA(VLOOKUP($C15,'Calabogie TT Feb 6 MO'!$A$17:$H$98,8,FALSE))=TRUE,0,VLOOKUP($C15,'Calabogie TT Feb 6 MO'!$A$17:$H$98,8,FALSE))</f>
        <v>91.79121124247156</v>
      </c>
      <c r="U15" s="10">
        <f>IF(ISNA(VLOOKUP($C15,'Calabogie TT Feb 7 MO'!$A$17:$H$100,8,FALSE))=TRUE,0,VLOOKUP($C15,'Calabogie TT Feb 7 MO'!$A$17:$H$100,8,FALSE))</f>
        <v>66.01307189542484</v>
      </c>
      <c r="V15" s="10">
        <f>IF(ISNA(VLOOKUP($C15,'Calgary Nor-Am Feb 13 MO'!$A$17:$H$97,8,FALSE))=TRUE,0,VLOOKUP($C15,'Calgary Nor-Am Feb 13 MO'!$A$17:$H$97,8,FALSE))</f>
        <v>0</v>
      </c>
      <c r="W15" s="10">
        <f>IF(ISNA(VLOOKUP($C15,'Calgary Nor-Am Feb 14 DM'!$A$17:$H$92,8,FALSE))=TRUE,0,VLOOKUP($C15,'Calgary Nor-Am Feb 14 DM'!$A$17:$H$92,8,FALSE))</f>
        <v>0</v>
      </c>
      <c r="X15" s="10">
        <f>IF(ISNA(VLOOKUP($C15,'Camp Fortune TT Feb 21 MO'!$A$17:$H$92,8,FALSE))=TRUE,0,VLOOKUP($C15,'Camp Fortune TT Feb 21 MO'!$A$17:$H$92,8,FALSE))</f>
        <v>245.38918412003753</v>
      </c>
      <c r="Y15" s="10">
        <f>IF(ISNA(VLOOKUP($C15,'Park City Nor-Am Feb 20 MO'!$A$17:$H$97,8,FALSE))=TRUE,0,VLOOKUP($C15,'Park City Nor-Am Feb 20 MO'!$A$17:$H$97,8,FALSE))</f>
        <v>0</v>
      </c>
      <c r="Z15" s="10">
        <f>IF(ISNA(VLOOKUP($C15,'Park City Nor-Am Feb 21 DM'!$A$17:$H$97,8,FALSE))=TRUE,0,VLOOKUP($C15,'Park City Nor-Am Feb 21 DM'!$A$17:$H$97,8,FALSE))</f>
        <v>0</v>
      </c>
      <c r="AA15" s="10">
        <f>IF(ISNA(VLOOKUP($C15,'Thunder Bay TT Jan 2016 MO'!$A$17:$H$97,8,FALSE))=TRUE,0,VLOOKUP($C15,'Thunder Bay TT Jan 2016 MO'!$A$17:$H$97,8,FALSE))</f>
        <v>0</v>
      </c>
      <c r="AB15" s="10">
        <f>IF(ISNA(VLOOKUP($C15,void!$A$17:$H$97,8,FALSE))=TRUE,0,VLOOKUP($C15,void!$A$17:$H$97,8,FALSE))</f>
        <v>0</v>
      </c>
      <c r="AC15" s="10">
        <f>IF(ISNA(VLOOKUP($C15,'Caledon TT Feb 27 DM'!$A$17:$H$96,8,FALSE))=TRUE,0,VLOOKUP($C15,'Caledon TT Feb 27 DM'!$A$17:$H$96,8,FALSE))</f>
        <v>255.88546388637047</v>
      </c>
      <c r="AD15" s="10">
        <f>IF(ISNA(VLOOKUP($C15,'Caledon TT Feb 28 DM'!$A$17:$H$93,8,FALSE))=TRUE,0,VLOOKUP($C15,'Caledon TT Feb 28 DM'!$A$17:$H$93,8,FALSE))</f>
        <v>0</v>
      </c>
      <c r="AE15" s="10">
        <f>IF(ISNA(VLOOKUP($C15,'Killington Nor-Am Mar 5 MO'!$A$17:$H$97,8,FALSE))=TRUE,0,VLOOKUP($C15,'Killington Nor-Am Mar 5 MO'!$A$17:$H$97,8,FALSE))</f>
        <v>0</v>
      </c>
      <c r="AF15" s="10">
        <f>IF(ISNA(VLOOKUP($C15,'Killington Nor-Am Mar 6 DM'!$A$17:$H$97,8,FALSE))=TRUE,0,VLOOKUP($C15,'Killington Nor-Am Mar 6 DM'!$A$17:$H$97,8,FALSE))</f>
        <v>0</v>
      </c>
      <c r="AG15" s="10">
        <f>IF(ISNA(VLOOKUP($C15,'VSC Nor-Am Feb 27 MO'!$A$17:$H$97,8,FALSE))=TRUE,0,VLOOKUP($C15,'VSC Nor-Am Feb 27 MO'!$A$17:$H$97,8,FALSE))</f>
        <v>0</v>
      </c>
      <c r="AH15" s="10">
        <f>IF(ISNA(VLOOKUP($C15,'VSC Nor-Am Feb 28 DM'!$A$17:$H$97,8,FALSE))=TRUE,0,VLOOKUP($C15,'VSC Nor-Am Feb 28 DM'!$A$17:$H$97,8,FALSE))</f>
        <v>0</v>
      </c>
      <c r="AI15" s="10">
        <f>IF(ISNA(VLOOKUP($C15,'Sr Nationals March 12 MO'!$A$17:$H$97,8,FALSE))=TRUE,0,VLOOKUP($C15,'Sr Nationals March 12 MO'!$A$17:$H$97,8,FALSE))</f>
        <v>0</v>
      </c>
      <c r="AJ15" s="10">
        <f>IF(ISNA(VLOOKUP($C15,'Sr Nationals March 13 DM'!$A$17:$H$97,8,FALSE))=TRUE,0,VLOOKUP($C15,'Sr Nationals March 13 DM'!$A$17:$H$97,8,FALSE))</f>
        <v>0</v>
      </c>
      <c r="AK15" s="10">
        <f>IF(ISNA(VLOOKUP($C15,'Jr Nationals March 18 MO'!$A$17:$H$97,8,FALSE))=TRUE,0,VLOOKUP($C15,'Jr Nationals March 18 MO'!$A$17:$H$97,8,FALSE))</f>
        <v>0</v>
      </c>
      <c r="AL15" s="10">
        <f>IF(ISNA(VLOOKUP($C15,Event29!$A$17:$H$97,8,FALSE))=TRUE,0,VLOOKUP($C15,Event29!$A$17:$H$97,8,FALSE))</f>
        <v>0</v>
      </c>
      <c r="AM15" s="10">
        <f>IF(ISNA(VLOOKUP($C15,Event30!$A$17:$H$96,8,FALSE))=TRUE,0,VLOOKUP($C15,Event30!$A$17:$H$96,8,FALSE))</f>
        <v>0</v>
      </c>
    </row>
    <row r="16" spans="1:39" s="6" customFormat="1" ht="15">
      <c r="A16" s="245" t="s">
        <v>110</v>
      </c>
      <c r="B16" s="245" t="s">
        <v>88</v>
      </c>
      <c r="C16" s="247" t="s">
        <v>111</v>
      </c>
      <c r="D16" s="139"/>
      <c r="E16" s="8">
        <f t="shared" si="0"/>
        <v>11</v>
      </c>
      <c r="F16" s="9">
        <f t="shared" si="1"/>
        <v>11</v>
      </c>
      <c r="G16" s="19">
        <f t="shared" si="2"/>
        <v>497.0166666666667</v>
      </c>
      <c r="H16" s="19">
        <f t="shared" si="3"/>
        <v>45.37624660018132</v>
      </c>
      <c r="I16" s="19">
        <f t="shared" si="4"/>
        <v>0</v>
      </c>
      <c r="J16" s="9">
        <f t="shared" si="5"/>
        <v>542.392913266848</v>
      </c>
      <c r="K16" s="99"/>
      <c r="L16" s="10">
        <f>IF(ISNA(VLOOKUP($C16,'Canadian Selections Dec 19 - F'!$A$17:$H$69,8,FALSE))=TRUE,0,VLOOKUP($C16,'Canadian Selections Dec 19 - F'!$A$17:$H$69,8,FALSE))</f>
        <v>0</v>
      </c>
      <c r="M16" s="10">
        <f>IF(ISNA(VLOOKUP($C16,'Canadian Selections Dec 20 - F'!$A$17:$H$24,8,FALSE))=TRUE,0,VLOOKUP($C16,'Canadian Selections Dec 20 - F'!$A$17:$H$24,8,FALSE))</f>
        <v>0</v>
      </c>
      <c r="N16" s="26">
        <f>IF(ISNA(VLOOKUP($C16,'Le Massif Cnd. Series Jan 16 MO'!$A$17:$H$95,8,FALSE))=TRUE,0,VLOOKUP($C16,'Le Massif Cnd. Series Jan 16 MO'!$A$17:$H$95,8,FALSE))</f>
        <v>0</v>
      </c>
      <c r="O16" s="26">
        <f>IF(ISNA(VLOOKUP($C16,'Le Massif Cnd. Series Jan 17 DM'!$A$17:$H$100,8,FALSE))=TRUE,0,VLOOKUP($C16,'Le Massif Cnd. Series Jan 17 DM'!$A$17:$H$100,8,FALSE))</f>
        <v>0</v>
      </c>
      <c r="P16" s="10">
        <f>IF(ISNA(VLOOKUP($C16,'USSA Bristol Jan 16 MO'!$A$17:$H$100,8,FALSE))=TRUE,0,VLOOKUP($C16,'USSA Bristol Jan 16 MO'!$A$17:$H$100,8,FALSE))</f>
        <v>0</v>
      </c>
      <c r="Q16" s="10">
        <f>IF(ISNA(VLOOKUP($C16,'USSA Bristol Jan 17 DM'!$A$17:$H$100,8,FALSE))=TRUE,0,VLOOKUP($C16,'USSA Bristol Jan 17 DM'!$A$17:$H$100,8,FALSE))</f>
        <v>0</v>
      </c>
      <c r="R16" s="10">
        <f>IF(ISNA(VLOOKUP($C16,'Apex Cnd. Series Feb 6 MO'!$A$17:$H$98,8,FALSE))=TRUE,0,VLOOKUP($C16,'Apex Cnd. Series Feb 6 MO'!$A$17:$H$98,8,FALSE))</f>
        <v>0</v>
      </c>
      <c r="S16" s="10">
        <f>IF(ISNA(VLOOKUP($C16,'Apex Cnd. Series Feb 7 DM'!$A$17:$H$98,8,FALSE))=TRUE,0,VLOOKUP($C16,'Apex Cnd. Series Feb 7 DM'!$A$17:$H$98,8,FALSE))</f>
        <v>0</v>
      </c>
      <c r="T16" s="10">
        <f>IF(ISNA(VLOOKUP($C16,'Calabogie TT Feb 6 MO'!$A$17:$H$98,8,FALSE))=TRUE,0,VLOOKUP($C16,'Calabogie TT Feb 6 MO'!$A$17:$H$98,8,FALSE))</f>
        <v>0</v>
      </c>
      <c r="U16" s="10">
        <f>IF(ISNA(VLOOKUP($C16,'Calabogie TT Feb 7 MO'!$A$17:$H$100,8,FALSE))=TRUE,0,VLOOKUP($C16,'Calabogie TT Feb 7 MO'!$A$17:$H$100,8,FALSE))</f>
        <v>0</v>
      </c>
      <c r="V16" s="10">
        <f>IF(ISNA(VLOOKUP($C16,'Calgary Nor-Am Feb 13 MO'!$A$17:$H$97,8,FALSE))=TRUE,0,VLOOKUP($C16,'Calgary Nor-Am Feb 13 MO'!$A$17:$H$97,8,FALSE))</f>
        <v>0</v>
      </c>
      <c r="W16" s="10">
        <f>IF(ISNA(VLOOKUP($C16,'Calgary Nor-Am Feb 14 DM'!$A$17:$H$92,8,FALSE))=TRUE,0,VLOOKUP($C16,'Calgary Nor-Am Feb 14 DM'!$A$17:$H$92,8,FALSE))</f>
        <v>0</v>
      </c>
      <c r="X16" s="10">
        <f>IF(ISNA(VLOOKUP($C16,'Camp Fortune TT Feb 21 MO'!$A$17:$H$92,8,FALSE))=TRUE,0,VLOOKUP($C16,'Camp Fortune TT Feb 21 MO'!$A$17:$H$92,8,FALSE))</f>
        <v>0</v>
      </c>
      <c r="Y16" s="10">
        <f>IF(ISNA(VLOOKUP($C16,'Park City Nor-Am Feb 20 MO'!$A$17:$H$97,8,FALSE))=TRUE,0,VLOOKUP($C16,'Park City Nor-Am Feb 20 MO'!$A$17:$H$97,8,FALSE))</f>
        <v>0</v>
      </c>
      <c r="Z16" s="10">
        <f>IF(ISNA(VLOOKUP($C16,'Park City Nor-Am Feb 21 DM'!$A$17:$H$97,8,FALSE))=TRUE,0,VLOOKUP($C16,'Park City Nor-Am Feb 21 DM'!$A$17:$H$97,8,FALSE))</f>
        <v>0</v>
      </c>
      <c r="AA16" s="10">
        <f>IF(ISNA(VLOOKUP($C16,'Thunder Bay TT Jan 2016 MO'!$A$17:$H$97,8,FALSE))=TRUE,0,VLOOKUP($C16,'Thunder Bay TT Jan 2016 MO'!$A$17:$H$97,8,FALSE))</f>
        <v>0</v>
      </c>
      <c r="AB16" s="10">
        <f>IF(ISNA(VLOOKUP($C16,void!$A$17:$H$97,8,FALSE))=TRUE,0,VLOOKUP($C16,void!$A$17:$H$97,8,FALSE))</f>
        <v>0</v>
      </c>
      <c r="AC16" s="10">
        <f>IF(ISNA(VLOOKUP($C16,'Caledon TT Feb 27 DM'!$A$17:$H$96,8,FALSE))=TRUE,0,VLOOKUP($C16,'Caledon TT Feb 27 DM'!$A$17:$H$96,8,FALSE))</f>
        <v>45.37624660018132</v>
      </c>
      <c r="AD16" s="10">
        <f>IF(ISNA(VLOOKUP($C16,'Caledon TT Feb 28 DM'!$A$17:$H$93,8,FALSE))=TRUE,0,VLOOKUP($C16,'Caledon TT Feb 28 DM'!$A$17:$H$93,8,FALSE))</f>
        <v>497.0166666666667</v>
      </c>
      <c r="AE16" s="10">
        <f>IF(ISNA(VLOOKUP($C16,'Killington Nor-Am Mar 5 MO'!$A$17:$H$97,8,FALSE))=TRUE,0,VLOOKUP($C16,'Killington Nor-Am Mar 5 MO'!$A$17:$H$97,8,FALSE))</f>
        <v>0</v>
      </c>
      <c r="AF16" s="10">
        <f>IF(ISNA(VLOOKUP($C16,'Killington Nor-Am Mar 6 DM'!$A$17:$H$97,8,FALSE))=TRUE,0,VLOOKUP($C16,'Killington Nor-Am Mar 6 DM'!$A$17:$H$97,8,FALSE))</f>
        <v>0</v>
      </c>
      <c r="AG16" s="10">
        <f>IF(ISNA(VLOOKUP($C16,'VSC Nor-Am Feb 27 MO'!$A$17:$H$97,8,FALSE))=TRUE,0,VLOOKUP($C16,'VSC Nor-Am Feb 27 MO'!$A$17:$H$97,8,FALSE))</f>
        <v>0</v>
      </c>
      <c r="AH16" s="10">
        <f>IF(ISNA(VLOOKUP($C16,'VSC Nor-Am Feb 28 DM'!$A$17:$H$97,8,FALSE))=TRUE,0,VLOOKUP($C16,'VSC Nor-Am Feb 28 DM'!$A$17:$H$97,8,FALSE))</f>
        <v>0</v>
      </c>
      <c r="AI16" s="10">
        <f>IF(ISNA(VLOOKUP($C16,'Sr Nationals March 12 MO'!$A$17:$H$97,8,FALSE))=TRUE,0,VLOOKUP($C16,'Sr Nationals March 12 MO'!$A$17:$H$97,8,FALSE))</f>
        <v>0</v>
      </c>
      <c r="AJ16" s="10">
        <f>IF(ISNA(VLOOKUP($C16,'Sr Nationals March 13 DM'!$A$17:$H$97,8,FALSE))=TRUE,0,VLOOKUP($C16,'Sr Nationals March 13 DM'!$A$17:$H$97,8,FALSE))</f>
        <v>0</v>
      </c>
      <c r="AK16" s="10">
        <f>IF(ISNA(VLOOKUP($C16,'Jr Nationals March 18 MO'!$A$17:$H$97,8,FALSE))=TRUE,0,VLOOKUP($C16,'Jr Nationals March 18 MO'!$A$17:$H$97,8,FALSE))</f>
        <v>0</v>
      </c>
      <c r="AL16" s="10">
        <f>IF(ISNA(VLOOKUP($C16,Event29!$A$17:$H$97,8,FALSE))=TRUE,0,VLOOKUP($C16,Event29!$A$17:$H$97,8,FALSE))</f>
        <v>0</v>
      </c>
      <c r="AM16" s="10">
        <f>IF(ISNA(VLOOKUP($C16,Event30!$A$17:$H$96,8,FALSE))=TRUE,0,VLOOKUP($C16,Event30!$A$17:$H$96,8,FALSE))</f>
        <v>0</v>
      </c>
    </row>
    <row r="17" spans="1:39" s="6" customFormat="1" ht="15">
      <c r="A17" s="245" t="s">
        <v>132</v>
      </c>
      <c r="B17" s="245" t="s">
        <v>90</v>
      </c>
      <c r="C17" s="235" t="s">
        <v>133</v>
      </c>
      <c r="D17" s="139"/>
      <c r="E17" s="8">
        <f t="shared" si="0"/>
        <v>12</v>
      </c>
      <c r="F17" s="9">
        <f t="shared" si="1"/>
        <v>12</v>
      </c>
      <c r="G17" s="19">
        <f t="shared" si="2"/>
        <v>500</v>
      </c>
      <c r="H17" s="19">
        <f t="shared" si="3"/>
        <v>0</v>
      </c>
      <c r="I17" s="19">
        <f t="shared" si="4"/>
        <v>0</v>
      </c>
      <c r="J17" s="9">
        <f t="shared" si="5"/>
        <v>500</v>
      </c>
      <c r="K17" s="99"/>
      <c r="L17" s="10">
        <f>IF(ISNA(VLOOKUP($C17,'Canadian Selections Dec 19 - F'!$A$17:$H$69,8,FALSE))=TRUE,0,VLOOKUP($C17,'Canadian Selections Dec 19 - F'!$A$17:$H$69,8,FALSE))</f>
        <v>0</v>
      </c>
      <c r="M17" s="10">
        <f>IF(ISNA(VLOOKUP($C17,'Canadian Selections Dec 20 - F'!$A$17:$H$24,8,FALSE))=TRUE,0,VLOOKUP($C17,'Canadian Selections Dec 20 - F'!$A$17:$H$24,8,FALSE))</f>
        <v>0</v>
      </c>
      <c r="N17" s="26">
        <f>IF(ISNA(VLOOKUP($C17,'Le Massif Cnd. Series Jan 16 MO'!$A$17:$H$95,8,FALSE))=TRUE,0,VLOOKUP($C17,'Le Massif Cnd. Series Jan 16 MO'!$A$17:$H$95,8,FALSE))</f>
        <v>0</v>
      </c>
      <c r="O17" s="26">
        <f>IF(ISNA(VLOOKUP($C17,'Le Massif Cnd. Series Jan 17 DM'!$A$17:$H$100,8,FALSE))=TRUE,0,VLOOKUP($C17,'Le Massif Cnd. Series Jan 17 DM'!$A$17:$H$100,8,FALSE))</f>
        <v>0</v>
      </c>
      <c r="P17" s="10">
        <f>IF(ISNA(VLOOKUP($C17,'USSA Bristol Jan 16 MO'!$A$17:$H$100,8,FALSE))=TRUE,0,VLOOKUP($C17,'USSA Bristol Jan 16 MO'!$A$17:$H$100,8,FALSE))</f>
        <v>0</v>
      </c>
      <c r="Q17" s="10">
        <f>IF(ISNA(VLOOKUP($C17,'USSA Bristol Jan 17 DM'!$A$17:$H$100,8,FALSE))=TRUE,0,VLOOKUP($C17,'USSA Bristol Jan 17 DM'!$A$17:$H$100,8,FALSE))</f>
        <v>0</v>
      </c>
      <c r="R17" s="10">
        <f>IF(ISNA(VLOOKUP($C17,'Apex Cnd. Series Feb 6 MO'!$A$17:$H$98,8,FALSE))=TRUE,0,VLOOKUP($C17,'Apex Cnd. Series Feb 6 MO'!$A$17:$H$98,8,FALSE))</f>
        <v>0</v>
      </c>
      <c r="S17" s="10">
        <f>IF(ISNA(VLOOKUP($C17,'Apex Cnd. Series Feb 7 DM'!$A$17:$H$98,8,FALSE))=TRUE,0,VLOOKUP($C17,'Apex Cnd. Series Feb 7 DM'!$A$17:$H$98,8,FALSE))</f>
        <v>0</v>
      </c>
      <c r="T17" s="10">
        <f>IF(ISNA(VLOOKUP($C17,'Calabogie TT Feb 6 MO'!$A$17:$H$98,8,FALSE))=TRUE,0,VLOOKUP($C17,'Calabogie TT Feb 6 MO'!$A$17:$H$98,8,FALSE))</f>
        <v>0</v>
      </c>
      <c r="U17" s="10">
        <f>IF(ISNA(VLOOKUP($C17,'Calabogie TT Feb 7 MO'!$A$17:$H$100,8,FALSE))=TRUE,0,VLOOKUP($C17,'Calabogie TT Feb 7 MO'!$A$17:$H$100,8,FALSE))</f>
        <v>0</v>
      </c>
      <c r="V17" s="10">
        <f>IF(ISNA(VLOOKUP($C17,'Calgary Nor-Am Feb 13 MO'!$A$17:$H$97,8,FALSE))=TRUE,0,VLOOKUP($C17,'Calgary Nor-Am Feb 13 MO'!$A$17:$H$97,8,FALSE))</f>
        <v>0</v>
      </c>
      <c r="W17" s="10">
        <f>IF(ISNA(VLOOKUP($C17,'Calgary Nor-Am Feb 14 DM'!$A$17:$H$92,8,FALSE))=TRUE,0,VLOOKUP($C17,'Calgary Nor-Am Feb 14 DM'!$A$17:$H$92,8,FALSE))</f>
        <v>0</v>
      </c>
      <c r="X17" s="10">
        <f>IF(ISNA(VLOOKUP($C17,'Camp Fortune TT Feb 21 MO'!$A$17:$H$92,8,FALSE))=TRUE,0,VLOOKUP($C17,'Camp Fortune TT Feb 21 MO'!$A$17:$H$92,8,FALSE))</f>
        <v>0</v>
      </c>
      <c r="Y17" s="10">
        <f>IF(ISNA(VLOOKUP($C17,'Park City Nor-Am Feb 20 MO'!$A$17:$H$97,8,FALSE))=TRUE,0,VLOOKUP($C17,'Park City Nor-Am Feb 20 MO'!$A$17:$H$97,8,FALSE))</f>
        <v>0</v>
      </c>
      <c r="Z17" s="10">
        <f>IF(ISNA(VLOOKUP($C17,'Park City Nor-Am Feb 21 DM'!$A$17:$H$97,8,FALSE))=TRUE,0,VLOOKUP($C17,'Park City Nor-Am Feb 21 DM'!$A$17:$H$97,8,FALSE))</f>
        <v>0</v>
      </c>
      <c r="AA17" s="10">
        <f>IF(ISNA(VLOOKUP($C17,'Thunder Bay TT Jan 2016 MO'!$A$17:$H$97,8,FALSE))=TRUE,0,VLOOKUP($C17,'Thunder Bay TT Jan 2016 MO'!$A$17:$H$97,8,FALSE))</f>
        <v>500</v>
      </c>
      <c r="AB17" s="10">
        <f>IF(ISNA(VLOOKUP($C17,void!$A$17:$H$97,8,FALSE))=TRUE,0,VLOOKUP($C17,void!$A$17:$H$97,8,FALSE))</f>
        <v>0</v>
      </c>
      <c r="AC17" s="10">
        <f>IF(ISNA(VLOOKUP($C17,'Caledon TT Feb 27 DM'!$A$17:$H$96,8,FALSE))=TRUE,0,VLOOKUP($C17,'Caledon TT Feb 27 DM'!$A$17:$H$96,8,FALSE))</f>
        <v>0</v>
      </c>
      <c r="AD17" s="10">
        <f>IF(ISNA(VLOOKUP($C17,'Caledon TT Feb 28 DM'!$A$17:$H$93,8,FALSE))=TRUE,0,VLOOKUP($C17,'Caledon TT Feb 28 DM'!$A$17:$H$93,8,FALSE))</f>
        <v>0</v>
      </c>
      <c r="AE17" s="10">
        <f>IF(ISNA(VLOOKUP($C17,'Killington Nor-Am Mar 5 MO'!$A$17:$H$97,8,FALSE))=TRUE,0,VLOOKUP($C17,'Killington Nor-Am Mar 5 MO'!$A$17:$H$97,8,FALSE))</f>
        <v>0</v>
      </c>
      <c r="AF17" s="10">
        <f>IF(ISNA(VLOOKUP($C17,'Killington Nor-Am Mar 6 DM'!$A$17:$H$97,8,FALSE))=TRUE,0,VLOOKUP($C17,'Killington Nor-Am Mar 6 DM'!$A$17:$H$97,8,FALSE))</f>
        <v>0</v>
      </c>
      <c r="AG17" s="10">
        <f>IF(ISNA(VLOOKUP($C17,'VSC Nor-Am Feb 27 MO'!$A$17:$H$97,8,FALSE))=TRUE,0,VLOOKUP($C17,'VSC Nor-Am Feb 27 MO'!$A$17:$H$97,8,FALSE))</f>
        <v>0</v>
      </c>
      <c r="AH17" s="10">
        <f>IF(ISNA(VLOOKUP($C17,'VSC Nor-Am Feb 28 DM'!$A$17:$H$97,8,FALSE))=TRUE,0,VLOOKUP($C17,'VSC Nor-Am Feb 28 DM'!$A$17:$H$97,8,FALSE))</f>
        <v>0</v>
      </c>
      <c r="AI17" s="10">
        <f>IF(ISNA(VLOOKUP($C17,'Sr Nationals March 12 MO'!$A$17:$H$97,8,FALSE))=TRUE,0,VLOOKUP($C17,'Sr Nationals March 12 MO'!$A$17:$H$97,8,FALSE))</f>
        <v>0</v>
      </c>
      <c r="AJ17" s="10">
        <f>IF(ISNA(VLOOKUP($C17,'Sr Nationals March 13 DM'!$A$17:$H$97,8,FALSE))=TRUE,0,VLOOKUP($C17,'Sr Nationals March 13 DM'!$A$17:$H$97,8,FALSE))</f>
        <v>0</v>
      </c>
      <c r="AK17" s="10">
        <f>IF(ISNA(VLOOKUP($C17,'Jr Nationals March 18 MO'!$A$17:$H$97,8,FALSE))=TRUE,0,VLOOKUP($C17,'Jr Nationals March 18 MO'!$A$17:$H$97,8,FALSE))</f>
        <v>0</v>
      </c>
      <c r="AL17" s="10">
        <f>IF(ISNA(VLOOKUP($C17,Event29!$A$17:$H$97,8,FALSE))=TRUE,0,VLOOKUP($C17,Event29!$A$17:$H$97,8,FALSE))</f>
        <v>0</v>
      </c>
      <c r="AM17" s="10">
        <f>IF(ISNA(VLOOKUP($C17,Event30!$A$17:$H$96,8,FALSE))=TRUE,0,VLOOKUP($C17,Event30!$A$17:$H$96,8,FALSE))</f>
        <v>0</v>
      </c>
    </row>
    <row r="18" spans="1:39" s="6" customFormat="1" ht="13.5" customHeight="1">
      <c r="A18" s="187" t="s">
        <v>93</v>
      </c>
      <c r="B18" s="187" t="s">
        <v>88</v>
      </c>
      <c r="C18" s="243" t="s">
        <v>80</v>
      </c>
      <c r="D18" s="139"/>
      <c r="E18" s="8">
        <f t="shared" si="0"/>
        <v>13</v>
      </c>
      <c r="F18" s="9">
        <f t="shared" si="1"/>
        <v>13</v>
      </c>
      <c r="G18" s="19">
        <f t="shared" si="2"/>
        <v>212.7227258518287</v>
      </c>
      <c r="H18" s="19">
        <f t="shared" si="3"/>
        <v>159.82600936872632</v>
      </c>
      <c r="I18" s="19">
        <f t="shared" si="4"/>
        <v>126.90389845874886</v>
      </c>
      <c r="J18" s="9">
        <f t="shared" si="5"/>
        <v>499.4526336793039</v>
      </c>
      <c r="K18" s="99"/>
      <c r="L18" s="10">
        <f>IF(ISNA(VLOOKUP($C18,'Canadian Selections Dec 19 - F'!$A$17:$H$69,8,FALSE))=TRUE,0,VLOOKUP($C18,'Canadian Selections Dec 19 - F'!$A$17:$H$69,8,FALSE))</f>
        <v>0</v>
      </c>
      <c r="M18" s="10">
        <f>IF(ISNA(VLOOKUP($C18,'Canadian Selections Dec 20 - F'!$A$17:$H$24,8,FALSE))=TRUE,0,VLOOKUP($C18,'Canadian Selections Dec 20 - F'!$A$17:$H$24,8,FALSE))</f>
        <v>0</v>
      </c>
      <c r="N18" s="26">
        <f>IF(ISNA(VLOOKUP($C18,'Le Massif Cnd. Series Jan 16 MO'!$A$17:$H$95,8,FALSE))=TRUE,0,VLOOKUP($C18,'Le Massif Cnd. Series Jan 16 MO'!$A$17:$H$95,8,FALSE))</f>
        <v>0</v>
      </c>
      <c r="O18" s="26">
        <f>IF(ISNA(VLOOKUP($C18,'Le Massif Cnd. Series Jan 17 DM'!$A$17:$H$100,8,FALSE))=TRUE,0,VLOOKUP($C18,'Le Massif Cnd. Series Jan 17 DM'!$A$17:$H$100,8,FALSE))</f>
        <v>0</v>
      </c>
      <c r="P18" s="10">
        <f>IF(ISNA(VLOOKUP($C18,'USSA Bristol Jan 16 MO'!$A$17:$H$100,8,FALSE))=TRUE,0,VLOOKUP($C18,'USSA Bristol Jan 16 MO'!$A$17:$H$100,8,FALSE))</f>
        <v>0</v>
      </c>
      <c r="Q18" s="10">
        <f>IF(ISNA(VLOOKUP($C18,'USSA Bristol Jan 17 DM'!$A$17:$H$100,8,FALSE))=TRUE,0,VLOOKUP($C18,'USSA Bristol Jan 17 DM'!$A$17:$H$100,8,FALSE))</f>
        <v>0</v>
      </c>
      <c r="R18" s="10">
        <f>IF(ISNA(VLOOKUP($C18,'Apex Cnd. Series Feb 6 MO'!$A$17:$H$98,8,FALSE))=TRUE,0,VLOOKUP($C18,'Apex Cnd. Series Feb 6 MO'!$A$17:$H$98,8,FALSE))</f>
        <v>0</v>
      </c>
      <c r="S18" s="10">
        <f>IF(ISNA(VLOOKUP($C18,'Apex Cnd. Series Feb 7 DM'!$A$17:$H$98,8,FALSE))=TRUE,0,VLOOKUP($C18,'Apex Cnd. Series Feb 7 DM'!$A$17:$H$98,8,FALSE))</f>
        <v>0</v>
      </c>
      <c r="T18" s="10">
        <f>IF(ISNA(VLOOKUP($C18,'Calabogie TT Feb 6 MO'!$A$17:$H$98,8,FALSE))=TRUE,0,VLOOKUP($C18,'Calabogie TT Feb 6 MO'!$A$17:$H$98,8,FALSE))</f>
        <v>159.82600936872632</v>
      </c>
      <c r="U18" s="10">
        <f>IF(ISNA(VLOOKUP($C18,'Calabogie TT Feb 7 MO'!$A$17:$H$100,8,FALSE))=TRUE,0,VLOOKUP($C18,'Calabogie TT Feb 7 MO'!$A$17:$H$100,8,FALSE))</f>
        <v>0</v>
      </c>
      <c r="V18" s="10">
        <f>IF(ISNA(VLOOKUP($C18,'Calgary Nor-Am Feb 13 MO'!$A$17:$H$97,8,FALSE))=TRUE,0,VLOOKUP($C18,'Calgary Nor-Am Feb 13 MO'!$A$17:$H$97,8,FALSE))</f>
        <v>0</v>
      </c>
      <c r="W18" s="10">
        <f>IF(ISNA(VLOOKUP($C18,'Calgary Nor-Am Feb 14 DM'!$A$17:$H$92,8,FALSE))=TRUE,0,VLOOKUP($C18,'Calgary Nor-Am Feb 14 DM'!$A$17:$H$92,8,FALSE))</f>
        <v>0</v>
      </c>
      <c r="X18" s="10">
        <f>IF(ISNA(VLOOKUP($C18,'Camp Fortune TT Feb 21 MO'!$A$17:$H$92,8,FALSE))=TRUE,0,VLOOKUP($C18,'Camp Fortune TT Feb 21 MO'!$A$17:$H$92,8,FALSE))</f>
        <v>212.7227258518287</v>
      </c>
      <c r="Y18" s="10">
        <f>IF(ISNA(VLOOKUP($C18,'Park City Nor-Am Feb 20 MO'!$A$17:$H$97,8,FALSE))=TRUE,0,VLOOKUP($C18,'Park City Nor-Am Feb 20 MO'!$A$17:$H$97,8,FALSE))</f>
        <v>0</v>
      </c>
      <c r="Z18" s="10">
        <f>IF(ISNA(VLOOKUP($C18,'Park City Nor-Am Feb 21 DM'!$A$17:$H$97,8,FALSE))=TRUE,0,VLOOKUP($C18,'Park City Nor-Am Feb 21 DM'!$A$17:$H$97,8,FALSE))</f>
        <v>0</v>
      </c>
      <c r="AA18" s="10">
        <f>IF(ISNA(VLOOKUP($C18,'Thunder Bay TT Jan 2016 MO'!$A$17:$H$97,8,FALSE))=TRUE,0,VLOOKUP($C18,'Thunder Bay TT Jan 2016 MO'!$A$17:$H$97,8,FALSE))</f>
        <v>0</v>
      </c>
      <c r="AB18" s="10">
        <f>IF(ISNA(VLOOKUP($C18,void!$A$17:$H$97,8,FALSE))=TRUE,0,VLOOKUP($C18,void!$A$17:$H$97,8,FALSE))</f>
        <v>0</v>
      </c>
      <c r="AC18" s="10">
        <f>IF(ISNA(VLOOKUP($C18,'Caledon TT Feb 27 DM'!$A$17:$H$96,8,FALSE))=TRUE,0,VLOOKUP($C18,'Caledon TT Feb 27 DM'!$A$17:$H$96,8,FALSE))</f>
        <v>126.90389845874886</v>
      </c>
      <c r="AD18" s="10">
        <f>IF(ISNA(VLOOKUP($C18,'Caledon TT Feb 28 DM'!$A$17:$H$93,8,FALSE))=TRUE,0,VLOOKUP($C18,'Caledon TT Feb 28 DM'!$A$17:$H$93,8,FALSE))</f>
        <v>0</v>
      </c>
      <c r="AE18" s="10">
        <f>IF(ISNA(VLOOKUP($C18,'Killington Nor-Am Mar 5 MO'!$A$17:$H$97,8,FALSE))=TRUE,0,VLOOKUP($C18,'Killington Nor-Am Mar 5 MO'!$A$17:$H$97,8,FALSE))</f>
        <v>0</v>
      </c>
      <c r="AF18" s="10">
        <f>IF(ISNA(VLOOKUP($C18,'Killington Nor-Am Mar 6 DM'!$A$17:$H$97,8,FALSE))=TRUE,0,VLOOKUP($C18,'Killington Nor-Am Mar 6 DM'!$A$17:$H$97,8,FALSE))</f>
        <v>0</v>
      </c>
      <c r="AG18" s="10">
        <f>IF(ISNA(VLOOKUP($C18,'VSC Nor-Am Feb 27 MO'!$A$17:$H$97,8,FALSE))=TRUE,0,VLOOKUP($C18,'VSC Nor-Am Feb 27 MO'!$A$17:$H$97,8,FALSE))</f>
        <v>0</v>
      </c>
      <c r="AH18" s="10">
        <f>IF(ISNA(VLOOKUP($C18,'VSC Nor-Am Feb 28 DM'!$A$17:$H$97,8,FALSE))=TRUE,0,VLOOKUP($C18,'VSC Nor-Am Feb 28 DM'!$A$17:$H$97,8,FALSE))</f>
        <v>0</v>
      </c>
      <c r="AI18" s="10">
        <f>IF(ISNA(VLOOKUP($C18,'Sr Nationals March 12 MO'!$A$17:$H$97,8,FALSE))=TRUE,0,VLOOKUP($C18,'Sr Nationals March 12 MO'!$A$17:$H$97,8,FALSE))</f>
        <v>0</v>
      </c>
      <c r="AJ18" s="10">
        <f>IF(ISNA(VLOOKUP($C18,'Sr Nationals March 13 DM'!$A$17:$H$97,8,FALSE))=TRUE,0,VLOOKUP($C18,'Sr Nationals March 13 DM'!$A$17:$H$97,8,FALSE))</f>
        <v>0</v>
      </c>
      <c r="AK18" s="10">
        <f>IF(ISNA(VLOOKUP($C18,'Jr Nationals March 18 MO'!$A$17:$H$97,8,FALSE))=TRUE,0,VLOOKUP($C18,'Jr Nationals March 18 MO'!$A$17:$H$97,8,FALSE))</f>
        <v>0</v>
      </c>
      <c r="AL18" s="10">
        <f>IF(ISNA(VLOOKUP($C18,Event29!$A$17:$H$97,8,FALSE))=TRUE,0,VLOOKUP($C18,Event29!$A$17:$H$97,8,FALSE))</f>
        <v>0</v>
      </c>
      <c r="AM18" s="10">
        <f>IF(ISNA(VLOOKUP($C18,Event30!$A$17:$H$96,8,FALSE))=TRUE,0,VLOOKUP($C18,Event30!$A$17:$H$96,8,FALSE))</f>
        <v>0</v>
      </c>
    </row>
    <row r="19" spans="1:39" ht="13.5" customHeight="1">
      <c r="A19" s="187" t="s">
        <v>94</v>
      </c>
      <c r="B19" s="187" t="s">
        <v>89</v>
      </c>
      <c r="C19" s="243" t="s">
        <v>78</v>
      </c>
      <c r="D19" s="139"/>
      <c r="E19" s="8">
        <f t="shared" si="0"/>
        <v>14</v>
      </c>
      <c r="F19" s="9">
        <f t="shared" si="1"/>
        <v>14</v>
      </c>
      <c r="G19" s="19">
        <f t="shared" si="2"/>
        <v>155.25317867499444</v>
      </c>
      <c r="H19" s="19">
        <f t="shared" si="3"/>
        <v>131.36917786808377</v>
      </c>
      <c r="I19" s="19">
        <f t="shared" si="4"/>
        <v>20.278029616198243</v>
      </c>
      <c r="J19" s="9">
        <f t="shared" si="5"/>
        <v>306.9003861592765</v>
      </c>
      <c r="K19" s="99"/>
      <c r="L19" s="10">
        <f>IF(ISNA(VLOOKUP($C19,'Canadian Selections Dec 19 - F'!$A$17:$H$69,8,FALSE))=TRUE,0,VLOOKUP($C19,'Canadian Selections Dec 19 - F'!$A$17:$H$69,8,FALSE))</f>
        <v>0</v>
      </c>
      <c r="M19" s="10">
        <f>IF(ISNA(VLOOKUP($C19,'Canadian Selections Dec 20 - F'!$A$17:$H$24,8,FALSE))=TRUE,0,VLOOKUP($C19,'Canadian Selections Dec 20 - F'!$A$17:$H$24,8,FALSE))</f>
        <v>0</v>
      </c>
      <c r="N19" s="26">
        <f>IF(ISNA(VLOOKUP($C19,'Le Massif Cnd. Series Jan 16 MO'!$A$17:$H$95,8,FALSE))=TRUE,0,VLOOKUP($C19,'Le Massif Cnd. Series Jan 16 MO'!$A$17:$H$95,8,FALSE))</f>
        <v>0</v>
      </c>
      <c r="O19" s="26">
        <f>IF(ISNA(VLOOKUP($C19,'Le Massif Cnd. Series Jan 17 DM'!$A$17:$H$100,8,FALSE))=TRUE,0,VLOOKUP($C19,'Le Massif Cnd. Series Jan 17 DM'!$A$17:$H$100,8,FALSE))</f>
        <v>0</v>
      </c>
      <c r="P19" s="10">
        <f>IF(ISNA(VLOOKUP($C19,'USSA Bristol Jan 16 MO'!$A$17:$H$100,8,FALSE))=TRUE,0,VLOOKUP($C19,'USSA Bristol Jan 16 MO'!$A$17:$H$100,8,FALSE))</f>
        <v>0</v>
      </c>
      <c r="Q19" s="10">
        <f>IF(ISNA(VLOOKUP($C19,'USSA Bristol Jan 17 DM'!$A$17:$H$100,8,FALSE))=TRUE,0,VLOOKUP($C19,'USSA Bristol Jan 17 DM'!$A$17:$H$100,8,FALSE))</f>
        <v>0</v>
      </c>
      <c r="R19" s="10">
        <f>IF(ISNA(VLOOKUP($C19,'Apex Cnd. Series Feb 6 MO'!$A$17:$H$98,8,FALSE))=TRUE,0,VLOOKUP($C19,'Apex Cnd. Series Feb 6 MO'!$A$17:$H$98,8,FALSE))</f>
        <v>0</v>
      </c>
      <c r="S19" s="10">
        <f>IF(ISNA(VLOOKUP($C19,'Apex Cnd. Series Feb 7 DM'!$A$17:$H$98,8,FALSE))=TRUE,0,VLOOKUP($C19,'Apex Cnd. Series Feb 7 DM'!$A$17:$H$98,8,FALSE))</f>
        <v>0</v>
      </c>
      <c r="T19" s="10">
        <f>IF(ISNA(VLOOKUP($C19,'Calabogie TT Feb 6 MO'!$A$17:$H$98,8,FALSE))=TRUE,0,VLOOKUP($C19,'Calabogie TT Feb 6 MO'!$A$17:$H$98,8,FALSE))</f>
        <v>155.25317867499444</v>
      </c>
      <c r="U19" s="10">
        <f>IF(ISNA(VLOOKUP($C19,'Calabogie TT Feb 7 MO'!$A$17:$H$100,8,FALSE))=TRUE,0,VLOOKUP($C19,'Calabogie TT Feb 7 MO'!$A$17:$H$100,8,FALSE))</f>
        <v>0</v>
      </c>
      <c r="V19" s="10">
        <f>IF(ISNA(VLOOKUP($C19,'Calgary Nor-Am Feb 13 MO'!$A$17:$H$97,8,FALSE))=TRUE,0,VLOOKUP($C19,'Calgary Nor-Am Feb 13 MO'!$A$17:$H$97,8,FALSE))</f>
        <v>0</v>
      </c>
      <c r="W19" s="10">
        <f>IF(ISNA(VLOOKUP($C19,'Calgary Nor-Am Feb 14 DM'!$A$17:$H$92,8,FALSE))=TRUE,0,VLOOKUP($C19,'Calgary Nor-Am Feb 14 DM'!$A$17:$H$92,8,FALSE))</f>
        <v>0</v>
      </c>
      <c r="X19" s="10">
        <f>IF(ISNA(VLOOKUP($C19,'Camp Fortune TT Feb 21 MO'!$A$17:$H$92,8,FALSE))=TRUE,0,VLOOKUP($C19,'Camp Fortune TT Feb 21 MO'!$A$17:$H$92,8,FALSE))</f>
        <v>131.36917786808377</v>
      </c>
      <c r="Y19" s="10">
        <f>IF(ISNA(VLOOKUP($C19,'Park City Nor-Am Feb 20 MO'!$A$17:$H$97,8,FALSE))=TRUE,0,VLOOKUP($C19,'Park City Nor-Am Feb 20 MO'!$A$17:$H$97,8,FALSE))</f>
        <v>0</v>
      </c>
      <c r="Z19" s="10">
        <f>IF(ISNA(VLOOKUP($C19,'Park City Nor-Am Feb 21 DM'!$A$17:$H$97,8,FALSE))=TRUE,0,VLOOKUP($C19,'Park City Nor-Am Feb 21 DM'!$A$17:$H$97,8,FALSE))</f>
        <v>0</v>
      </c>
      <c r="AA19" s="10">
        <f>IF(ISNA(VLOOKUP($C19,'Thunder Bay TT Jan 2016 MO'!$A$17:$H$97,8,FALSE))=TRUE,0,VLOOKUP($C19,'Thunder Bay TT Jan 2016 MO'!$A$17:$H$97,8,FALSE))</f>
        <v>0</v>
      </c>
      <c r="AB19" s="10">
        <f>IF(ISNA(VLOOKUP($C19,void!$A$17:$H$97,8,FALSE))=TRUE,0,VLOOKUP($C19,void!$A$17:$H$97,8,FALSE))</f>
        <v>0</v>
      </c>
      <c r="AC19" s="10">
        <f>IF(ISNA(VLOOKUP($C19,'Caledon TT Feb 27 DM'!$A$17:$H$96,8,FALSE))=TRUE,0,VLOOKUP($C19,'Caledon TT Feb 27 DM'!$A$17:$H$96,8,FALSE))</f>
        <v>20.278029616198243</v>
      </c>
      <c r="AD19" s="10">
        <f>IF(ISNA(VLOOKUP($C19,'Caledon TT Feb 28 DM'!$A$17:$H$93,8,FALSE))=TRUE,0,VLOOKUP($C19,'Caledon TT Feb 28 DM'!$A$17:$H$93,8,FALSE))</f>
        <v>0</v>
      </c>
      <c r="AE19" s="10">
        <f>IF(ISNA(VLOOKUP($C19,'Killington Nor-Am Mar 5 MO'!$A$17:$H$97,8,FALSE))=TRUE,0,VLOOKUP($C19,'Killington Nor-Am Mar 5 MO'!$A$17:$H$97,8,FALSE))</f>
        <v>0</v>
      </c>
      <c r="AF19" s="10">
        <f>IF(ISNA(VLOOKUP($C19,'Killington Nor-Am Mar 6 DM'!$A$17:$H$97,8,FALSE))=TRUE,0,VLOOKUP($C19,'Killington Nor-Am Mar 6 DM'!$A$17:$H$97,8,FALSE))</f>
        <v>0</v>
      </c>
      <c r="AG19" s="10">
        <f>IF(ISNA(VLOOKUP($C19,'VSC Nor-Am Feb 27 MO'!$A$17:$H$97,8,FALSE))=TRUE,0,VLOOKUP($C19,'VSC Nor-Am Feb 27 MO'!$A$17:$H$97,8,FALSE))</f>
        <v>0</v>
      </c>
      <c r="AH19" s="10">
        <f>IF(ISNA(VLOOKUP($C19,'VSC Nor-Am Feb 28 DM'!$A$17:$H$97,8,FALSE))=TRUE,0,VLOOKUP($C19,'VSC Nor-Am Feb 28 DM'!$A$17:$H$97,8,FALSE))</f>
        <v>0</v>
      </c>
      <c r="AI19" s="10">
        <f>IF(ISNA(VLOOKUP($C19,'Sr Nationals March 12 MO'!$A$17:$H$97,8,FALSE))=TRUE,0,VLOOKUP($C19,'Sr Nationals March 12 MO'!$A$17:$H$97,8,FALSE))</f>
        <v>0</v>
      </c>
      <c r="AJ19" s="10">
        <f>IF(ISNA(VLOOKUP($C19,'Sr Nationals March 13 DM'!$A$17:$H$97,8,FALSE))=TRUE,0,VLOOKUP($C19,'Sr Nationals March 13 DM'!$A$17:$H$97,8,FALSE))</f>
        <v>0</v>
      </c>
      <c r="AK19" s="10">
        <f>IF(ISNA(VLOOKUP($C19,'Jr Nationals March 18 MO'!$A$17:$H$97,8,FALSE))=TRUE,0,VLOOKUP($C19,'Jr Nationals March 18 MO'!$A$17:$H$97,8,FALSE))</f>
        <v>0</v>
      </c>
      <c r="AL19" s="10">
        <f>IF(ISNA(VLOOKUP($C19,Event29!$A$17:$H$97,8,FALSE))=TRUE,0,VLOOKUP($C19,Event29!$A$17:$H$97,8,FALSE))</f>
        <v>0</v>
      </c>
      <c r="AM19" s="10">
        <f>IF(ISNA(VLOOKUP($C19,Event30!$A$17:$H$96,8,FALSE))=TRUE,0,VLOOKUP($C19,Event30!$A$17:$H$96,8,FALSE))</f>
        <v>0</v>
      </c>
    </row>
    <row r="20" spans="1:39" ht="13.5" customHeight="1">
      <c r="A20" s="187" t="s">
        <v>92</v>
      </c>
      <c r="B20" s="187" t="s">
        <v>88</v>
      </c>
      <c r="C20" s="243" t="s">
        <v>82</v>
      </c>
      <c r="D20" s="139"/>
      <c r="E20" s="8">
        <f t="shared" si="0"/>
        <v>15</v>
      </c>
      <c r="F20" s="9">
        <f t="shared" si="1"/>
        <v>15</v>
      </c>
      <c r="G20" s="19">
        <f t="shared" si="2"/>
        <v>126.36627258532235</v>
      </c>
      <c r="H20" s="19">
        <f t="shared" si="3"/>
        <v>92.37472766884532</v>
      </c>
      <c r="I20" s="19">
        <f t="shared" si="4"/>
        <v>30.634573304157552</v>
      </c>
      <c r="J20" s="9">
        <f t="shared" si="5"/>
        <v>249.37557355832521</v>
      </c>
      <c r="K20" s="99"/>
      <c r="L20" s="10">
        <f>IF(ISNA(VLOOKUP($C20,'Canadian Selections Dec 19 - F'!$A$17:$H$69,8,FALSE))=TRUE,0,VLOOKUP($C20,'Canadian Selections Dec 19 - F'!$A$17:$H$69,8,FALSE))</f>
        <v>0</v>
      </c>
      <c r="M20" s="10">
        <f>IF(ISNA(VLOOKUP($C20,'Canadian Selections Dec 20 - F'!$A$17:$H$24,8,FALSE))=TRUE,0,VLOOKUP($C20,'Canadian Selections Dec 20 - F'!$A$17:$H$24,8,FALSE))</f>
        <v>0</v>
      </c>
      <c r="N20" s="26">
        <f>IF(ISNA(VLOOKUP($C20,'Le Massif Cnd. Series Jan 16 MO'!$A$17:$H$95,8,FALSE))=TRUE,0,VLOOKUP($C20,'Le Massif Cnd. Series Jan 16 MO'!$A$17:$H$95,8,FALSE))</f>
        <v>0</v>
      </c>
      <c r="O20" s="26">
        <f>IF(ISNA(VLOOKUP($C20,'Le Massif Cnd. Series Jan 17 DM'!$A$17:$H$100,8,FALSE))=TRUE,0,VLOOKUP($C20,'Le Massif Cnd. Series Jan 17 DM'!$A$17:$H$100,8,FALSE))</f>
        <v>0</v>
      </c>
      <c r="P20" s="10">
        <f>IF(ISNA(VLOOKUP($C20,'USSA Bristol Jan 16 MO'!$A$17:$H$100,8,FALSE))=TRUE,0,VLOOKUP($C20,'USSA Bristol Jan 16 MO'!$A$17:$H$100,8,FALSE))</f>
        <v>0</v>
      </c>
      <c r="Q20" s="10">
        <f>IF(ISNA(VLOOKUP($C20,'USSA Bristol Jan 17 DM'!$A$17:$H$100,8,FALSE))=TRUE,0,VLOOKUP($C20,'USSA Bristol Jan 17 DM'!$A$17:$H$100,8,FALSE))</f>
        <v>0</v>
      </c>
      <c r="R20" s="10">
        <f>IF(ISNA(VLOOKUP($C20,'Apex Cnd. Series Feb 6 MO'!$A$17:$H$98,8,FALSE))=TRUE,0,VLOOKUP($C20,'Apex Cnd. Series Feb 6 MO'!$A$17:$H$98,8,FALSE))</f>
        <v>0</v>
      </c>
      <c r="S20" s="10">
        <f>IF(ISNA(VLOOKUP($C20,'Apex Cnd. Series Feb 7 DM'!$A$17:$H$98,8,FALSE))=TRUE,0,VLOOKUP($C20,'Apex Cnd. Series Feb 7 DM'!$A$17:$H$98,8,FALSE))</f>
        <v>0</v>
      </c>
      <c r="T20" s="10">
        <f>IF(ISNA(VLOOKUP($C20,'Calabogie TT Feb 6 MO'!$A$17:$H$98,8,FALSE))=TRUE,0,VLOOKUP($C20,'Calabogie TT Feb 6 MO'!$A$17:$H$98,8,FALSE))</f>
        <v>126.36627258532235</v>
      </c>
      <c r="U20" s="10">
        <f>IF(ISNA(VLOOKUP($C20,'Calabogie TT Feb 7 MO'!$A$17:$H$100,8,FALSE))=TRUE,0,VLOOKUP($C20,'Calabogie TT Feb 7 MO'!$A$17:$H$100,8,FALSE))</f>
        <v>92.37472766884532</v>
      </c>
      <c r="V20" s="10">
        <f>IF(ISNA(VLOOKUP($C20,'Calgary Nor-Am Feb 13 MO'!$A$17:$H$97,8,FALSE))=TRUE,0,VLOOKUP($C20,'Calgary Nor-Am Feb 13 MO'!$A$17:$H$97,8,FALSE))</f>
        <v>0</v>
      </c>
      <c r="W20" s="10">
        <f>IF(ISNA(VLOOKUP($C20,'Calgary Nor-Am Feb 14 DM'!$A$17:$H$92,8,FALSE))=TRUE,0,VLOOKUP($C20,'Calgary Nor-Am Feb 14 DM'!$A$17:$H$92,8,FALSE))</f>
        <v>0</v>
      </c>
      <c r="X20" s="10">
        <f>IF(ISNA(VLOOKUP($C20,'Camp Fortune TT Feb 21 MO'!$A$17:$H$92,8,FALSE))=TRUE,0,VLOOKUP($C20,'Camp Fortune TT Feb 21 MO'!$A$17:$H$92,8,FALSE))</f>
        <v>30.634573304157552</v>
      </c>
      <c r="Y20" s="10">
        <f>IF(ISNA(VLOOKUP($C20,'Park City Nor-Am Feb 20 MO'!$A$17:$H$97,8,FALSE))=TRUE,0,VLOOKUP($C20,'Park City Nor-Am Feb 20 MO'!$A$17:$H$97,8,FALSE))</f>
        <v>0</v>
      </c>
      <c r="Z20" s="10">
        <f>IF(ISNA(VLOOKUP($C20,'Park City Nor-Am Feb 21 DM'!$A$17:$H$97,8,FALSE))=TRUE,0,VLOOKUP($C20,'Park City Nor-Am Feb 21 DM'!$A$17:$H$97,8,FALSE))</f>
        <v>0</v>
      </c>
      <c r="AA20" s="10">
        <f>IF(ISNA(VLOOKUP($C20,'Thunder Bay TT Jan 2016 MO'!$A$17:$H$97,8,FALSE))=TRUE,0,VLOOKUP($C20,'Thunder Bay TT Jan 2016 MO'!$A$17:$H$97,8,FALSE))</f>
        <v>0</v>
      </c>
      <c r="AB20" s="10">
        <f>IF(ISNA(VLOOKUP($C20,void!$A$17:$H$97,8,FALSE))=TRUE,0,VLOOKUP($C20,void!$A$17:$H$97,8,FALSE))</f>
        <v>0</v>
      </c>
      <c r="AC20" s="10">
        <f>IF(ISNA(VLOOKUP($C20,'Caledon TT Feb 27 DM'!$A$17:$H$96,8,FALSE))=TRUE,0,VLOOKUP($C20,'Caledon TT Feb 27 DM'!$A$17:$H$96,8,FALSE))</f>
        <v>0</v>
      </c>
      <c r="AD20" s="10">
        <f>IF(ISNA(VLOOKUP($C20,'Caledon TT Feb 28 DM'!$A$17:$H$93,8,FALSE))=TRUE,0,VLOOKUP($C20,'Caledon TT Feb 28 DM'!$A$17:$H$93,8,FALSE))</f>
        <v>0</v>
      </c>
      <c r="AE20" s="10">
        <f>IF(ISNA(VLOOKUP($C20,'Killington Nor-Am Mar 5 MO'!$A$17:$H$97,8,FALSE))=TRUE,0,VLOOKUP($C20,'Killington Nor-Am Mar 5 MO'!$A$17:$H$97,8,FALSE))</f>
        <v>0</v>
      </c>
      <c r="AF20" s="10">
        <f>IF(ISNA(VLOOKUP($C20,'Killington Nor-Am Mar 6 DM'!$A$17:$H$97,8,FALSE))=TRUE,0,VLOOKUP($C20,'Killington Nor-Am Mar 6 DM'!$A$17:$H$97,8,FALSE))</f>
        <v>0</v>
      </c>
      <c r="AG20" s="10">
        <f>IF(ISNA(VLOOKUP($C20,'VSC Nor-Am Feb 27 MO'!$A$17:$H$97,8,FALSE))=TRUE,0,VLOOKUP($C20,'VSC Nor-Am Feb 27 MO'!$A$17:$H$97,8,FALSE))</f>
        <v>0</v>
      </c>
      <c r="AH20" s="10">
        <f>IF(ISNA(VLOOKUP($C20,'VSC Nor-Am Feb 28 DM'!$A$17:$H$97,8,FALSE))=TRUE,0,VLOOKUP($C20,'VSC Nor-Am Feb 28 DM'!$A$17:$H$97,8,FALSE))</f>
        <v>0</v>
      </c>
      <c r="AI20" s="10">
        <f>IF(ISNA(VLOOKUP($C20,'Sr Nationals March 12 MO'!$A$17:$H$97,8,FALSE))=TRUE,0,VLOOKUP($C20,'Sr Nationals March 12 MO'!$A$17:$H$97,8,FALSE))</f>
        <v>0</v>
      </c>
      <c r="AJ20" s="10">
        <f>IF(ISNA(VLOOKUP($C20,'Sr Nationals March 13 DM'!$A$17:$H$97,8,FALSE))=TRUE,0,VLOOKUP($C20,'Sr Nationals March 13 DM'!$A$17:$H$97,8,FALSE))</f>
        <v>0</v>
      </c>
      <c r="AK20" s="10">
        <f>IF(ISNA(VLOOKUP($C20,'Jr Nationals March 18 MO'!$A$17:$H$97,8,FALSE))=TRUE,0,VLOOKUP($C20,'Jr Nationals March 18 MO'!$A$17:$H$97,8,FALSE))</f>
        <v>0</v>
      </c>
      <c r="AL20" s="10">
        <f>IF(ISNA(VLOOKUP($C20,Event29!$A$17:$H$97,8,FALSE))=TRUE,0,VLOOKUP($C20,Event29!$A$17:$H$97,8,FALSE))</f>
        <v>0</v>
      </c>
      <c r="AM20" s="10">
        <f>IF(ISNA(VLOOKUP($C20,Event30!$A$17:$H$96,8,FALSE))=TRUE,0,VLOOKUP($C20,Event30!$A$17:$H$96,8,FALSE))</f>
        <v>0</v>
      </c>
    </row>
    <row r="21" spans="1:39" ht="13.5" customHeight="1">
      <c r="A21" s="187" t="s">
        <v>87</v>
      </c>
      <c r="B21" s="187" t="s">
        <v>90</v>
      </c>
      <c r="C21" s="243" t="s">
        <v>85</v>
      </c>
      <c r="D21" s="139"/>
      <c r="E21" s="8">
        <f t="shared" si="0"/>
        <v>16</v>
      </c>
      <c r="F21" s="9">
        <f t="shared" si="1"/>
        <v>16</v>
      </c>
      <c r="G21" s="19">
        <f t="shared" si="2"/>
        <v>99.82154807048852</v>
      </c>
      <c r="H21" s="19">
        <f t="shared" si="3"/>
        <v>0</v>
      </c>
      <c r="I21" s="19">
        <f t="shared" si="4"/>
        <v>0</v>
      </c>
      <c r="J21" s="9">
        <f t="shared" si="5"/>
        <v>99.82154807048852</v>
      </c>
      <c r="K21" s="99"/>
      <c r="L21" s="10">
        <f>IF(ISNA(VLOOKUP($C21,'Canadian Selections Dec 19 - F'!$A$17:$H$69,8,FALSE))=TRUE,0,VLOOKUP($C21,'Canadian Selections Dec 19 - F'!$A$17:$H$69,8,FALSE))</f>
        <v>0</v>
      </c>
      <c r="M21" s="10">
        <f>IF(ISNA(VLOOKUP($C21,'Canadian Selections Dec 20 - F'!$A$17:$H$24,8,FALSE))=TRUE,0,VLOOKUP($C21,'Canadian Selections Dec 20 - F'!$A$17:$H$24,8,FALSE))</f>
        <v>0</v>
      </c>
      <c r="N21" s="26">
        <f>IF(ISNA(VLOOKUP($C21,'Le Massif Cnd. Series Jan 16 MO'!$A$17:$H$95,8,FALSE))=TRUE,0,VLOOKUP($C21,'Le Massif Cnd. Series Jan 16 MO'!$A$17:$H$95,8,FALSE))</f>
        <v>0</v>
      </c>
      <c r="O21" s="26">
        <f>IF(ISNA(VLOOKUP($C21,'Le Massif Cnd. Series Jan 17 DM'!$A$17:$H$100,8,FALSE))=TRUE,0,VLOOKUP($C21,'Le Massif Cnd. Series Jan 17 DM'!$A$17:$H$100,8,FALSE))</f>
        <v>0</v>
      </c>
      <c r="P21" s="10">
        <f>IF(ISNA(VLOOKUP($C21,'USSA Bristol Jan 16 MO'!$A$17:$H$100,8,FALSE))=TRUE,0,VLOOKUP($C21,'USSA Bristol Jan 16 MO'!$A$17:$H$100,8,FALSE))</f>
        <v>0</v>
      </c>
      <c r="Q21" s="10">
        <f>IF(ISNA(VLOOKUP($C21,'USSA Bristol Jan 17 DM'!$A$17:$H$100,8,FALSE))=TRUE,0,VLOOKUP($C21,'USSA Bristol Jan 17 DM'!$A$17:$H$100,8,FALSE))</f>
        <v>0</v>
      </c>
      <c r="R21" s="10">
        <f>IF(ISNA(VLOOKUP($C21,'Apex Cnd. Series Feb 6 MO'!$A$17:$H$98,8,FALSE))=TRUE,0,VLOOKUP($C21,'Apex Cnd. Series Feb 6 MO'!$A$17:$H$98,8,FALSE))</f>
        <v>0</v>
      </c>
      <c r="S21" s="10">
        <f>IF(ISNA(VLOOKUP($C21,'Apex Cnd. Series Feb 7 DM'!$A$17:$H$98,8,FALSE))=TRUE,0,VLOOKUP($C21,'Apex Cnd. Series Feb 7 DM'!$A$17:$H$98,8,FALSE))</f>
        <v>0</v>
      </c>
      <c r="T21" s="10">
        <f>IF(ISNA(VLOOKUP($C21,'Calabogie TT Feb 6 MO'!$A$17:$H$98,8,FALSE))=TRUE,0,VLOOKUP($C21,'Calabogie TT Feb 6 MO'!$A$17:$H$98,8,FALSE))</f>
        <v>99.82154807048852</v>
      </c>
      <c r="U21" s="10">
        <f>IF(ISNA(VLOOKUP($C21,'Calabogie TT Feb 7 MO'!$A$17:$H$100,8,FALSE))=TRUE,0,VLOOKUP($C21,'Calabogie TT Feb 7 MO'!$A$17:$H$100,8,FALSE))</f>
        <v>0</v>
      </c>
      <c r="V21" s="10">
        <f>IF(ISNA(VLOOKUP($C21,'Calgary Nor-Am Feb 13 MO'!$A$17:$H$97,8,FALSE))=TRUE,0,VLOOKUP($C21,'Calgary Nor-Am Feb 13 MO'!$A$17:$H$97,8,FALSE))</f>
        <v>0</v>
      </c>
      <c r="W21" s="10">
        <f>IF(ISNA(VLOOKUP($C21,'Calgary Nor-Am Feb 14 DM'!$A$17:$H$92,8,FALSE))=TRUE,0,VLOOKUP($C21,'Calgary Nor-Am Feb 14 DM'!$A$17:$H$92,8,FALSE))</f>
        <v>0</v>
      </c>
      <c r="X21" s="10">
        <f>IF(ISNA(VLOOKUP($C21,'Camp Fortune TT Feb 21 MO'!$A$17:$H$92,8,FALSE))=TRUE,0,VLOOKUP($C21,'Camp Fortune TT Feb 21 MO'!$A$17:$H$92,8,FALSE))</f>
        <v>0</v>
      </c>
      <c r="Y21" s="10">
        <f>IF(ISNA(VLOOKUP($C21,'Park City Nor-Am Feb 20 MO'!$A$17:$H$97,8,FALSE))=TRUE,0,VLOOKUP($C21,'Park City Nor-Am Feb 20 MO'!$A$17:$H$97,8,FALSE))</f>
        <v>0</v>
      </c>
      <c r="Z21" s="10">
        <f>IF(ISNA(VLOOKUP($C21,'Park City Nor-Am Feb 21 DM'!$A$17:$H$97,8,FALSE))=TRUE,0,VLOOKUP($C21,'Park City Nor-Am Feb 21 DM'!$A$17:$H$97,8,FALSE))</f>
        <v>0</v>
      </c>
      <c r="AA21" s="10">
        <f>IF(ISNA(VLOOKUP($C21,'Thunder Bay TT Jan 2016 MO'!$A$17:$H$97,8,FALSE))=TRUE,0,VLOOKUP($C21,'Thunder Bay TT Jan 2016 MO'!$A$17:$H$97,8,FALSE))</f>
        <v>0</v>
      </c>
      <c r="AB21" s="10">
        <f>IF(ISNA(VLOOKUP($C21,void!$A$17:$H$97,8,FALSE))=TRUE,0,VLOOKUP($C21,void!$A$17:$H$97,8,FALSE))</f>
        <v>0</v>
      </c>
      <c r="AC21" s="10">
        <f>IF(ISNA(VLOOKUP($C21,'Caledon TT Feb 27 DM'!$A$17:$H$96,8,FALSE))=TRUE,0,VLOOKUP($C21,'Caledon TT Feb 27 DM'!$A$17:$H$96,8,FALSE))</f>
        <v>0</v>
      </c>
      <c r="AD21" s="10">
        <f>IF(ISNA(VLOOKUP($C21,'Caledon TT Feb 28 DM'!$A$17:$H$93,8,FALSE))=TRUE,0,VLOOKUP($C21,'Caledon TT Feb 28 DM'!$A$17:$H$93,8,FALSE))</f>
        <v>0</v>
      </c>
      <c r="AE21" s="10">
        <f>IF(ISNA(VLOOKUP($C21,'Killington Nor-Am Mar 5 MO'!$A$17:$H$97,8,FALSE))=TRUE,0,VLOOKUP($C21,'Killington Nor-Am Mar 5 MO'!$A$17:$H$97,8,FALSE))</f>
        <v>0</v>
      </c>
      <c r="AF21" s="10">
        <f>IF(ISNA(VLOOKUP($C21,'Killington Nor-Am Mar 6 DM'!$A$17:$H$97,8,FALSE))=TRUE,0,VLOOKUP($C21,'Killington Nor-Am Mar 6 DM'!$A$17:$H$97,8,FALSE))</f>
        <v>0</v>
      </c>
      <c r="AG21" s="10">
        <f>IF(ISNA(VLOOKUP($C21,'VSC Nor-Am Feb 27 MO'!$A$17:$H$97,8,FALSE))=TRUE,0,VLOOKUP($C21,'VSC Nor-Am Feb 27 MO'!$A$17:$H$97,8,FALSE))</f>
        <v>0</v>
      </c>
      <c r="AH21" s="10">
        <f>IF(ISNA(VLOOKUP($C21,'VSC Nor-Am Feb 28 DM'!$A$17:$H$97,8,FALSE))=TRUE,0,VLOOKUP($C21,'VSC Nor-Am Feb 28 DM'!$A$17:$H$97,8,FALSE))</f>
        <v>0</v>
      </c>
      <c r="AI21" s="10">
        <f>IF(ISNA(VLOOKUP($C21,'Sr Nationals March 12 MO'!$A$17:$H$97,8,FALSE))=TRUE,0,VLOOKUP($C21,'Sr Nationals March 12 MO'!$A$17:$H$97,8,FALSE))</f>
        <v>0</v>
      </c>
      <c r="AJ21" s="10">
        <f>IF(ISNA(VLOOKUP($C21,'Sr Nationals March 13 DM'!$A$17:$H$97,8,FALSE))=TRUE,0,VLOOKUP($C21,'Sr Nationals March 13 DM'!$A$17:$H$97,8,FALSE))</f>
        <v>0</v>
      </c>
      <c r="AK21" s="10">
        <f>IF(ISNA(VLOOKUP($C21,'Jr Nationals March 18 MO'!$A$17:$H$97,8,FALSE))=TRUE,0,VLOOKUP($C21,'Jr Nationals March 18 MO'!$A$17:$H$97,8,FALSE))</f>
        <v>0</v>
      </c>
      <c r="AL21" s="10">
        <f>IF(ISNA(VLOOKUP($C21,Event29!$A$17:$H$97,8,FALSE))=TRUE,0,VLOOKUP($C21,Event29!$A$17:$H$97,8,FALSE))</f>
        <v>0</v>
      </c>
      <c r="AM21" s="10">
        <f>IF(ISNA(VLOOKUP($C21,Event30!$A$17:$H$96,8,FALSE))=TRUE,0,VLOOKUP($C21,Event30!$A$17:$H$96,8,FALSE))</f>
        <v>0</v>
      </c>
    </row>
    <row r="22" spans="1:39" ht="13.5" customHeight="1">
      <c r="A22" s="187" t="s">
        <v>87</v>
      </c>
      <c r="B22" s="187" t="s">
        <v>88</v>
      </c>
      <c r="C22" s="243" t="s">
        <v>84</v>
      </c>
      <c r="D22" s="139"/>
      <c r="E22" s="8">
        <f t="shared" si="0"/>
        <v>17</v>
      </c>
      <c r="F22" s="9">
        <f t="shared" si="1"/>
        <v>17</v>
      </c>
      <c r="G22" s="19">
        <f t="shared" si="2"/>
        <v>77.96118670533126</v>
      </c>
      <c r="H22" s="19">
        <f t="shared" si="3"/>
        <v>0</v>
      </c>
      <c r="I22" s="19">
        <f t="shared" si="4"/>
        <v>0</v>
      </c>
      <c r="J22" s="9">
        <f t="shared" si="5"/>
        <v>77.96118670533126</v>
      </c>
      <c r="K22" s="99"/>
      <c r="L22" s="10">
        <f>IF(ISNA(VLOOKUP($C22,'Canadian Selections Dec 19 - F'!$A$17:$H$69,8,FALSE))=TRUE,0,VLOOKUP($C22,'Canadian Selections Dec 19 - F'!$A$17:$H$69,8,FALSE))</f>
        <v>0</v>
      </c>
      <c r="M22" s="10">
        <f>IF(ISNA(VLOOKUP($C22,'Canadian Selections Dec 20 - F'!$A$17:$H$24,8,FALSE))=TRUE,0,VLOOKUP($C22,'Canadian Selections Dec 20 - F'!$A$17:$H$24,8,FALSE))</f>
        <v>0</v>
      </c>
      <c r="N22" s="26">
        <f>IF(ISNA(VLOOKUP($C22,'Le Massif Cnd. Series Jan 16 MO'!$A$17:$H$95,8,FALSE))=TRUE,0,VLOOKUP($C22,'Le Massif Cnd. Series Jan 16 MO'!$A$17:$H$95,8,FALSE))</f>
        <v>0</v>
      </c>
      <c r="O22" s="26">
        <f>IF(ISNA(VLOOKUP($C22,'Le Massif Cnd. Series Jan 17 DM'!$A$17:$H$100,8,FALSE))=TRUE,0,VLOOKUP($C22,'Le Massif Cnd. Series Jan 17 DM'!$A$17:$H$100,8,FALSE))</f>
        <v>0</v>
      </c>
      <c r="P22" s="10">
        <f>IF(ISNA(VLOOKUP($C22,'USSA Bristol Jan 16 MO'!$A$17:$H$100,8,FALSE))=TRUE,0,VLOOKUP($C22,'USSA Bristol Jan 16 MO'!$A$17:$H$100,8,FALSE))</f>
        <v>0</v>
      </c>
      <c r="Q22" s="10">
        <f>IF(ISNA(VLOOKUP($C22,'USSA Bristol Jan 17 DM'!$A$17:$H$100,8,FALSE))=TRUE,0,VLOOKUP($C22,'USSA Bristol Jan 17 DM'!$A$17:$H$100,8,FALSE))</f>
        <v>0</v>
      </c>
      <c r="R22" s="10">
        <f>IF(ISNA(VLOOKUP($C22,'Apex Cnd. Series Feb 6 MO'!$A$17:$H$98,8,FALSE))=TRUE,0,VLOOKUP($C22,'Apex Cnd. Series Feb 6 MO'!$A$17:$H$98,8,FALSE))</f>
        <v>0</v>
      </c>
      <c r="S22" s="10">
        <f>IF(ISNA(VLOOKUP($C22,'Apex Cnd. Series Feb 7 DM'!$A$17:$H$98,8,FALSE))=TRUE,0,VLOOKUP($C22,'Apex Cnd. Series Feb 7 DM'!$A$17:$H$98,8,FALSE))</f>
        <v>0</v>
      </c>
      <c r="T22" s="10">
        <f>IF(ISNA(VLOOKUP($C22,'Calabogie TT Feb 6 MO'!$A$17:$H$98,8,FALSE))=TRUE,0,VLOOKUP($C22,'Calabogie TT Feb 6 MO'!$A$17:$H$98,8,FALSE))</f>
        <v>77.96118670533126</v>
      </c>
      <c r="U22" s="10">
        <f>IF(ISNA(VLOOKUP($C22,'Calabogie TT Feb 7 MO'!$A$17:$H$100,8,FALSE))=TRUE,0,VLOOKUP($C22,'Calabogie TT Feb 7 MO'!$A$17:$H$100,8,FALSE))</f>
        <v>0</v>
      </c>
      <c r="V22" s="10">
        <f>IF(ISNA(VLOOKUP($C22,'Calgary Nor-Am Feb 13 MO'!$A$17:$H$97,8,FALSE))=TRUE,0,VLOOKUP($C22,'Calgary Nor-Am Feb 13 MO'!$A$17:$H$97,8,FALSE))</f>
        <v>0</v>
      </c>
      <c r="W22" s="10">
        <f>IF(ISNA(VLOOKUP($C22,'Calgary Nor-Am Feb 14 DM'!$A$17:$H$92,8,FALSE))=TRUE,0,VLOOKUP($C22,'Calgary Nor-Am Feb 14 DM'!$A$17:$H$92,8,FALSE))</f>
        <v>0</v>
      </c>
      <c r="X22" s="10">
        <f>IF(ISNA(VLOOKUP($C22,'Camp Fortune TT Feb 21 MO'!$A$17:$H$92,8,FALSE))=TRUE,0,VLOOKUP($C22,'Camp Fortune TT Feb 21 MO'!$A$17:$H$92,8,FALSE))</f>
        <v>0</v>
      </c>
      <c r="Y22" s="10">
        <f>IF(ISNA(VLOOKUP($C22,'Park City Nor-Am Feb 20 MO'!$A$17:$H$97,8,FALSE))=TRUE,0,VLOOKUP($C22,'Park City Nor-Am Feb 20 MO'!$A$17:$H$97,8,FALSE))</f>
        <v>0</v>
      </c>
      <c r="Z22" s="10">
        <f>IF(ISNA(VLOOKUP($C22,'Park City Nor-Am Feb 21 DM'!$A$17:$H$97,8,FALSE))=TRUE,0,VLOOKUP($C22,'Park City Nor-Am Feb 21 DM'!$A$17:$H$97,8,FALSE))</f>
        <v>0</v>
      </c>
      <c r="AA22" s="10">
        <f>IF(ISNA(VLOOKUP($C22,'Thunder Bay TT Jan 2016 MO'!$A$17:$H$97,8,FALSE))=TRUE,0,VLOOKUP($C22,'Thunder Bay TT Jan 2016 MO'!$A$17:$H$97,8,FALSE))</f>
        <v>0</v>
      </c>
      <c r="AB22" s="10">
        <f>IF(ISNA(VLOOKUP($C22,void!$A$17:$H$97,8,FALSE))=TRUE,0,VLOOKUP($C22,void!$A$17:$H$97,8,FALSE))</f>
        <v>0</v>
      </c>
      <c r="AC22" s="10">
        <f>IF(ISNA(VLOOKUP($C22,'Caledon TT Feb 27 DM'!$A$17:$H$96,8,FALSE))=TRUE,0,VLOOKUP($C22,'Caledon TT Feb 27 DM'!$A$17:$H$96,8,FALSE))</f>
        <v>0</v>
      </c>
      <c r="AD22" s="10">
        <f>IF(ISNA(VLOOKUP($C22,'Caledon TT Feb 28 DM'!$A$17:$H$93,8,FALSE))=TRUE,0,VLOOKUP($C22,'Caledon TT Feb 28 DM'!$A$17:$H$93,8,FALSE))</f>
        <v>0</v>
      </c>
      <c r="AE22" s="10">
        <f>IF(ISNA(VLOOKUP($C22,'Killington Nor-Am Mar 5 MO'!$A$17:$H$97,8,FALSE))=TRUE,0,VLOOKUP($C22,'Killington Nor-Am Mar 5 MO'!$A$17:$H$97,8,FALSE))</f>
        <v>0</v>
      </c>
      <c r="AF22" s="10">
        <f>IF(ISNA(VLOOKUP($C22,'Killington Nor-Am Mar 6 DM'!$A$17:$H$97,8,FALSE))=TRUE,0,VLOOKUP($C22,'Killington Nor-Am Mar 6 DM'!$A$17:$H$97,8,FALSE))</f>
        <v>0</v>
      </c>
      <c r="AG22" s="10">
        <f>IF(ISNA(VLOOKUP($C22,'VSC Nor-Am Feb 27 MO'!$A$17:$H$97,8,FALSE))=TRUE,0,VLOOKUP($C22,'VSC Nor-Am Feb 27 MO'!$A$17:$H$97,8,FALSE))</f>
        <v>0</v>
      </c>
      <c r="AH22" s="10">
        <f>IF(ISNA(VLOOKUP($C22,'VSC Nor-Am Feb 28 DM'!$A$17:$H$97,8,FALSE))=TRUE,0,VLOOKUP($C22,'VSC Nor-Am Feb 28 DM'!$A$17:$H$97,8,FALSE))</f>
        <v>0</v>
      </c>
      <c r="AI22" s="10">
        <f>IF(ISNA(VLOOKUP($C22,'Sr Nationals March 12 MO'!$A$17:$H$97,8,FALSE))=TRUE,0,VLOOKUP($C22,'Sr Nationals March 12 MO'!$A$17:$H$97,8,FALSE))</f>
        <v>0</v>
      </c>
      <c r="AJ22" s="10">
        <f>IF(ISNA(VLOOKUP($C22,'Sr Nationals March 13 DM'!$A$17:$H$97,8,FALSE))=TRUE,0,VLOOKUP($C22,'Sr Nationals March 13 DM'!$A$17:$H$97,8,FALSE))</f>
        <v>0</v>
      </c>
      <c r="AK22" s="10">
        <f>IF(ISNA(VLOOKUP($C22,'Jr Nationals March 18 MO'!$A$17:$H$97,8,FALSE))=TRUE,0,VLOOKUP($C22,'Jr Nationals March 18 MO'!$A$17:$H$97,8,FALSE))</f>
        <v>0</v>
      </c>
      <c r="AL22" s="10">
        <f>IF(ISNA(VLOOKUP($C22,Event29!$A$17:$H$97,8,FALSE))=TRUE,0,VLOOKUP($C22,Event29!$A$17:$H$97,8,FALSE))</f>
        <v>0</v>
      </c>
      <c r="AM22" s="10">
        <f>IF(ISNA(VLOOKUP($C22,Event30!$A$17:$H$96,8,FALSE))=TRUE,0,VLOOKUP($C22,Event30!$A$17:$H$96,8,FALSE))</f>
        <v>0</v>
      </c>
    </row>
    <row r="23" spans="1:39" ht="13.5" customHeight="1">
      <c r="A23" s="245" t="s">
        <v>105</v>
      </c>
      <c r="B23" s="245" t="s">
        <v>90</v>
      </c>
      <c r="C23" s="248" t="s">
        <v>102</v>
      </c>
      <c r="D23" s="139"/>
      <c r="E23" s="8">
        <f t="shared" si="0"/>
        <v>18</v>
      </c>
      <c r="F23" s="9">
        <f t="shared" si="1"/>
        <v>18</v>
      </c>
      <c r="G23" s="19">
        <f t="shared" si="2"/>
        <v>73.85120350109409</v>
      </c>
      <c r="H23" s="19">
        <f t="shared" si="3"/>
        <v>0</v>
      </c>
      <c r="I23" s="19">
        <f t="shared" si="4"/>
        <v>0</v>
      </c>
      <c r="J23" s="9">
        <f t="shared" si="5"/>
        <v>73.85120350109409</v>
      </c>
      <c r="K23" s="99"/>
      <c r="L23" s="10">
        <f>IF(ISNA(VLOOKUP($C23,'Canadian Selections Dec 19 - F'!$A$17:$H$69,8,FALSE))=TRUE,0,VLOOKUP($C23,'Canadian Selections Dec 19 - F'!$A$17:$H$69,8,FALSE))</f>
        <v>0</v>
      </c>
      <c r="M23" s="10">
        <f>IF(ISNA(VLOOKUP($C23,'Canadian Selections Dec 20 - F'!$A$17:$H$24,8,FALSE))=TRUE,0,VLOOKUP($C23,'Canadian Selections Dec 20 - F'!$A$17:$H$24,8,FALSE))</f>
        <v>0</v>
      </c>
      <c r="N23" s="26">
        <f>IF(ISNA(VLOOKUP($C23,'Le Massif Cnd. Series Jan 16 MO'!$A$17:$H$95,8,FALSE))=TRUE,0,VLOOKUP($C23,'Le Massif Cnd. Series Jan 16 MO'!$A$17:$H$95,8,FALSE))</f>
        <v>0</v>
      </c>
      <c r="O23" s="26">
        <f>IF(ISNA(VLOOKUP($C23,'Le Massif Cnd. Series Jan 17 DM'!$A$17:$H$100,8,FALSE))=TRUE,0,VLOOKUP($C23,'Le Massif Cnd. Series Jan 17 DM'!$A$17:$H$100,8,FALSE))</f>
        <v>0</v>
      </c>
      <c r="P23" s="10">
        <f>IF(ISNA(VLOOKUP($C23,'USSA Bristol Jan 16 MO'!$A$17:$H$100,8,FALSE))=TRUE,0,VLOOKUP($C23,'USSA Bristol Jan 16 MO'!$A$17:$H$100,8,FALSE))</f>
        <v>0</v>
      </c>
      <c r="Q23" s="10">
        <f>IF(ISNA(VLOOKUP($C23,'USSA Bristol Jan 17 DM'!$A$17:$H$100,8,FALSE))=TRUE,0,VLOOKUP($C23,'USSA Bristol Jan 17 DM'!$A$17:$H$100,8,FALSE))</f>
        <v>0</v>
      </c>
      <c r="R23" s="10">
        <f>IF(ISNA(VLOOKUP($C23,'Apex Cnd. Series Feb 6 MO'!$A$17:$H$98,8,FALSE))=TRUE,0,VLOOKUP($C23,'Apex Cnd. Series Feb 6 MO'!$A$17:$H$98,8,FALSE))</f>
        <v>0</v>
      </c>
      <c r="S23" s="10">
        <f>IF(ISNA(VLOOKUP($C23,'Apex Cnd. Series Feb 7 DM'!$A$17:$H$98,8,FALSE))=TRUE,0,VLOOKUP($C23,'Apex Cnd. Series Feb 7 DM'!$A$17:$H$98,8,FALSE))</f>
        <v>0</v>
      </c>
      <c r="T23" s="10">
        <f>IF(ISNA(VLOOKUP($C23,'Calabogie TT Feb 6 MO'!$A$17:$H$98,8,FALSE))=TRUE,0,VLOOKUP($C23,'Calabogie TT Feb 6 MO'!$A$17:$H$98,8,FALSE))</f>
        <v>0</v>
      </c>
      <c r="U23" s="10">
        <f>IF(ISNA(VLOOKUP($C23,'Calabogie TT Feb 7 MO'!$A$17:$H$100,8,FALSE))=TRUE,0,VLOOKUP($C23,'Calabogie TT Feb 7 MO'!$A$17:$H$100,8,FALSE))</f>
        <v>0</v>
      </c>
      <c r="V23" s="10">
        <f>IF(ISNA(VLOOKUP($C23,'Calgary Nor-Am Feb 13 MO'!$A$17:$H$97,8,FALSE))=TRUE,0,VLOOKUP($C23,'Calgary Nor-Am Feb 13 MO'!$A$17:$H$97,8,FALSE))</f>
        <v>0</v>
      </c>
      <c r="W23" s="10">
        <f>IF(ISNA(VLOOKUP($C23,'Calgary Nor-Am Feb 14 DM'!$A$17:$H$92,8,FALSE))=TRUE,0,VLOOKUP($C23,'Calgary Nor-Am Feb 14 DM'!$A$17:$H$92,8,FALSE))</f>
        <v>0</v>
      </c>
      <c r="X23" s="10">
        <f>IF(ISNA(VLOOKUP($C23,'Camp Fortune TT Feb 21 MO'!$A$17:$H$92,8,FALSE))=TRUE,0,VLOOKUP($C23,'Camp Fortune TT Feb 21 MO'!$A$17:$H$92,8,FALSE))</f>
        <v>73.85120350109409</v>
      </c>
      <c r="Y23" s="10">
        <f>IF(ISNA(VLOOKUP($C23,'Park City Nor-Am Feb 20 MO'!$A$17:$H$97,8,FALSE))=TRUE,0,VLOOKUP($C23,'Park City Nor-Am Feb 20 MO'!$A$17:$H$97,8,FALSE))</f>
        <v>0</v>
      </c>
      <c r="Z23" s="10">
        <f>IF(ISNA(VLOOKUP($C23,'Park City Nor-Am Feb 21 DM'!$A$17:$H$97,8,FALSE))=TRUE,0,VLOOKUP($C23,'Park City Nor-Am Feb 21 DM'!$A$17:$H$97,8,FALSE))</f>
        <v>0</v>
      </c>
      <c r="AA23" s="10">
        <f>IF(ISNA(VLOOKUP($C23,'Thunder Bay TT Jan 2016 MO'!$A$17:$H$97,8,FALSE))=TRUE,0,VLOOKUP($C23,'Thunder Bay TT Jan 2016 MO'!$A$17:$H$97,8,FALSE))</f>
        <v>0</v>
      </c>
      <c r="AB23" s="10">
        <f>IF(ISNA(VLOOKUP($C23,void!$A$17:$H$97,8,FALSE))=TRUE,0,VLOOKUP($C23,void!$A$17:$H$97,8,FALSE))</f>
        <v>0</v>
      </c>
      <c r="AC23" s="10">
        <f>IF(ISNA(VLOOKUP($C23,'Caledon TT Feb 27 DM'!$A$17:$H$96,8,FALSE))=TRUE,0,VLOOKUP($C23,'Caledon TT Feb 27 DM'!$A$17:$H$96,8,FALSE))</f>
        <v>0</v>
      </c>
      <c r="AD23" s="10">
        <f>IF(ISNA(VLOOKUP($C23,'Caledon TT Feb 28 DM'!$A$17:$H$93,8,FALSE))=TRUE,0,VLOOKUP($C23,'Caledon TT Feb 28 DM'!$A$17:$H$93,8,FALSE))</f>
        <v>0</v>
      </c>
      <c r="AE23" s="10">
        <f>IF(ISNA(VLOOKUP($C23,'Killington Nor-Am Mar 5 MO'!$A$17:$H$97,8,FALSE))=TRUE,0,VLOOKUP($C23,'Killington Nor-Am Mar 5 MO'!$A$17:$H$97,8,FALSE))</f>
        <v>0</v>
      </c>
      <c r="AF23" s="10">
        <f>IF(ISNA(VLOOKUP($C23,'Killington Nor-Am Mar 6 DM'!$A$17:$H$97,8,FALSE))=TRUE,0,VLOOKUP($C23,'Killington Nor-Am Mar 6 DM'!$A$17:$H$97,8,FALSE))</f>
        <v>0</v>
      </c>
      <c r="AG23" s="10">
        <f>IF(ISNA(VLOOKUP($C23,'VSC Nor-Am Feb 27 MO'!$A$17:$H$97,8,FALSE))=TRUE,0,VLOOKUP($C23,'VSC Nor-Am Feb 27 MO'!$A$17:$H$97,8,FALSE))</f>
        <v>0</v>
      </c>
      <c r="AH23" s="10">
        <f>IF(ISNA(VLOOKUP($C23,'VSC Nor-Am Feb 28 DM'!$A$17:$H$97,8,FALSE))=TRUE,0,VLOOKUP($C23,'VSC Nor-Am Feb 28 DM'!$A$17:$H$97,8,FALSE))</f>
        <v>0</v>
      </c>
      <c r="AI23" s="10">
        <f>IF(ISNA(VLOOKUP($C23,'Sr Nationals March 12 MO'!$A$17:$H$97,8,FALSE))=TRUE,0,VLOOKUP($C23,'Sr Nationals March 12 MO'!$A$17:$H$97,8,FALSE))</f>
        <v>0</v>
      </c>
      <c r="AJ23" s="10">
        <f>IF(ISNA(VLOOKUP($C23,'Sr Nationals March 13 DM'!$A$17:$H$97,8,FALSE))=TRUE,0,VLOOKUP($C23,'Sr Nationals March 13 DM'!$A$17:$H$97,8,FALSE))</f>
        <v>0</v>
      </c>
      <c r="AK23" s="10">
        <f>IF(ISNA(VLOOKUP($C23,'Jr Nationals March 18 MO'!$A$17:$H$97,8,FALSE))=TRUE,0,VLOOKUP($C23,'Jr Nationals March 18 MO'!$A$17:$H$97,8,FALSE))</f>
        <v>0</v>
      </c>
      <c r="AL23" s="10">
        <f>IF(ISNA(VLOOKUP($C23,Event29!$A$17:$H$97,8,FALSE))=TRUE,0,VLOOKUP($C23,Event29!$A$17:$H$97,8,FALSE))</f>
        <v>0</v>
      </c>
      <c r="AM23" s="10">
        <f>IF(ISNA(VLOOKUP($C23,Event30!$A$17:$H$96,8,FALSE))=TRUE,0,VLOOKUP($C23,Event30!$A$17:$H$96,8,FALSE))</f>
        <v>0</v>
      </c>
    </row>
    <row r="24" spans="1:39" ht="13.5" customHeight="1">
      <c r="A24" s="245" t="s">
        <v>105</v>
      </c>
      <c r="B24" s="245" t="s">
        <v>88</v>
      </c>
      <c r="C24" s="244" t="s">
        <v>101</v>
      </c>
      <c r="D24" s="139"/>
      <c r="E24" s="8">
        <f t="shared" si="0"/>
        <v>19</v>
      </c>
      <c r="F24" s="9">
        <f t="shared" si="1"/>
        <v>19</v>
      </c>
      <c r="G24" s="19">
        <f t="shared" si="2"/>
        <v>10.23757424195061</v>
      </c>
      <c r="H24" s="19">
        <f t="shared" si="3"/>
        <v>0</v>
      </c>
      <c r="I24" s="19">
        <f t="shared" si="4"/>
        <v>0</v>
      </c>
      <c r="J24" s="9">
        <f t="shared" si="5"/>
        <v>10.23757424195061</v>
      </c>
      <c r="K24" s="99"/>
      <c r="L24" s="10">
        <f>IF(ISNA(VLOOKUP($C24,'Canadian Selections Dec 19 - F'!$A$17:$H$69,8,FALSE))=TRUE,0,VLOOKUP($C24,'Canadian Selections Dec 19 - F'!$A$17:$H$69,8,FALSE))</f>
        <v>0</v>
      </c>
      <c r="M24" s="10">
        <f>IF(ISNA(VLOOKUP($C24,'Canadian Selections Dec 20 - F'!$A$17:$H$24,8,FALSE))=TRUE,0,VLOOKUP($C24,'Canadian Selections Dec 20 - F'!$A$17:$H$24,8,FALSE))</f>
        <v>0</v>
      </c>
      <c r="N24" s="26">
        <f>IF(ISNA(VLOOKUP($C24,'Le Massif Cnd. Series Jan 16 MO'!$A$17:$H$95,8,FALSE))=TRUE,0,VLOOKUP($C24,'Le Massif Cnd. Series Jan 16 MO'!$A$17:$H$95,8,FALSE))</f>
        <v>0</v>
      </c>
      <c r="O24" s="26">
        <f>IF(ISNA(VLOOKUP($C24,'Le Massif Cnd. Series Jan 17 DM'!$A$17:$H$100,8,FALSE))=TRUE,0,VLOOKUP($C24,'Le Massif Cnd. Series Jan 17 DM'!$A$17:$H$100,8,FALSE))</f>
        <v>0</v>
      </c>
      <c r="P24" s="10">
        <f>IF(ISNA(VLOOKUP($C24,'USSA Bristol Jan 16 MO'!$A$17:$H$100,8,FALSE))=TRUE,0,VLOOKUP($C24,'USSA Bristol Jan 16 MO'!$A$17:$H$100,8,FALSE))</f>
        <v>0</v>
      </c>
      <c r="Q24" s="10">
        <f>IF(ISNA(VLOOKUP($C24,'USSA Bristol Jan 17 DM'!$A$17:$H$100,8,FALSE))=TRUE,0,VLOOKUP($C24,'USSA Bristol Jan 17 DM'!$A$17:$H$100,8,FALSE))</f>
        <v>0</v>
      </c>
      <c r="R24" s="10">
        <f>IF(ISNA(VLOOKUP($C24,'Apex Cnd. Series Feb 6 MO'!$A$17:$H$98,8,FALSE))=TRUE,0,VLOOKUP($C24,'Apex Cnd. Series Feb 6 MO'!$A$17:$H$98,8,FALSE))</f>
        <v>0</v>
      </c>
      <c r="S24" s="10">
        <f>IF(ISNA(VLOOKUP($C24,'Apex Cnd. Series Feb 7 DM'!$A$17:$H$98,8,FALSE))=TRUE,0,VLOOKUP($C24,'Apex Cnd. Series Feb 7 DM'!$A$17:$H$98,8,FALSE))</f>
        <v>0</v>
      </c>
      <c r="T24" s="10">
        <f>IF(ISNA(VLOOKUP($C24,'Calabogie TT Feb 6 MO'!$A$17:$H$98,8,FALSE))=TRUE,0,VLOOKUP($C24,'Calabogie TT Feb 6 MO'!$A$17:$H$98,8,FALSE))</f>
        <v>0</v>
      </c>
      <c r="U24" s="10">
        <f>IF(ISNA(VLOOKUP($C24,'Calabogie TT Feb 7 MO'!$A$17:$H$100,8,FALSE))=TRUE,0,VLOOKUP($C24,'Calabogie TT Feb 7 MO'!$A$17:$H$100,8,FALSE))</f>
        <v>0</v>
      </c>
      <c r="V24" s="10">
        <f>IF(ISNA(VLOOKUP($C24,'Calgary Nor-Am Feb 13 MO'!$A$17:$H$97,8,FALSE))=TRUE,0,VLOOKUP($C24,'Calgary Nor-Am Feb 13 MO'!$A$17:$H$97,8,FALSE))</f>
        <v>0</v>
      </c>
      <c r="W24" s="10">
        <f>IF(ISNA(VLOOKUP($C24,'Calgary Nor-Am Feb 14 DM'!$A$17:$H$92,8,FALSE))=TRUE,0,VLOOKUP($C24,'Calgary Nor-Am Feb 14 DM'!$A$17:$H$92,8,FALSE))</f>
        <v>0</v>
      </c>
      <c r="X24" s="10">
        <f>IF(ISNA(VLOOKUP($C24,'Camp Fortune TT Feb 21 MO'!$A$17:$H$92,8,FALSE))=TRUE,0,VLOOKUP($C24,'Camp Fortune TT Feb 21 MO'!$A$17:$H$92,8,FALSE))</f>
        <v>10.23757424195061</v>
      </c>
      <c r="Y24" s="10">
        <f>IF(ISNA(VLOOKUP($C24,'Park City Nor-Am Feb 20 MO'!$A$17:$H$97,8,FALSE))=TRUE,0,VLOOKUP($C24,'Park City Nor-Am Feb 20 MO'!$A$17:$H$97,8,FALSE))</f>
        <v>0</v>
      </c>
      <c r="Z24" s="10">
        <f>IF(ISNA(VLOOKUP($C24,'Park City Nor-Am Feb 21 DM'!$A$17:$H$97,8,FALSE))=TRUE,0,VLOOKUP($C24,'Park City Nor-Am Feb 21 DM'!$A$17:$H$97,8,FALSE))</f>
        <v>0</v>
      </c>
      <c r="AA24" s="10">
        <f>IF(ISNA(VLOOKUP($C24,'Thunder Bay TT Jan 2016 MO'!$A$17:$H$97,8,FALSE))=TRUE,0,VLOOKUP($C24,'Thunder Bay TT Jan 2016 MO'!$A$17:$H$97,8,FALSE))</f>
        <v>0</v>
      </c>
      <c r="AB24" s="10">
        <f>IF(ISNA(VLOOKUP($C24,void!$A$17:$H$97,8,FALSE))=TRUE,0,VLOOKUP($C24,void!$A$17:$H$97,8,FALSE))</f>
        <v>0</v>
      </c>
      <c r="AC24" s="10">
        <f>IF(ISNA(VLOOKUP($C24,'Caledon TT Feb 27 DM'!$A$17:$H$96,8,FALSE))=TRUE,0,VLOOKUP($C24,'Caledon TT Feb 27 DM'!$A$17:$H$96,8,FALSE))</f>
        <v>0</v>
      </c>
      <c r="AD24" s="10">
        <f>IF(ISNA(VLOOKUP($C24,'Caledon TT Feb 28 DM'!$A$17:$H$93,8,FALSE))=TRUE,0,VLOOKUP($C24,'Caledon TT Feb 28 DM'!$A$17:$H$93,8,FALSE))</f>
        <v>0</v>
      </c>
      <c r="AE24" s="10">
        <f>IF(ISNA(VLOOKUP($C24,'Killington Nor-Am Mar 5 MO'!$A$17:$H$97,8,FALSE))=TRUE,0,VLOOKUP($C24,'Killington Nor-Am Mar 5 MO'!$A$17:$H$97,8,FALSE))</f>
        <v>0</v>
      </c>
      <c r="AF24" s="10">
        <f>IF(ISNA(VLOOKUP($C24,'Killington Nor-Am Mar 6 DM'!$A$17:$H$97,8,FALSE))=TRUE,0,VLOOKUP($C24,'Killington Nor-Am Mar 6 DM'!$A$17:$H$97,8,FALSE))</f>
        <v>0</v>
      </c>
      <c r="AG24" s="10">
        <f>IF(ISNA(VLOOKUP($C24,'VSC Nor-Am Feb 27 MO'!$A$17:$H$97,8,FALSE))=TRUE,0,VLOOKUP($C24,'VSC Nor-Am Feb 27 MO'!$A$17:$H$97,8,FALSE))</f>
        <v>0</v>
      </c>
      <c r="AH24" s="10">
        <f>IF(ISNA(VLOOKUP($C24,'VSC Nor-Am Feb 28 DM'!$A$17:$H$97,8,FALSE))=TRUE,0,VLOOKUP($C24,'VSC Nor-Am Feb 28 DM'!$A$17:$H$97,8,FALSE))</f>
        <v>0</v>
      </c>
      <c r="AI24" s="10">
        <f>IF(ISNA(VLOOKUP($C24,'Sr Nationals March 12 MO'!$A$17:$H$97,8,FALSE))=TRUE,0,VLOOKUP($C24,'Sr Nationals March 12 MO'!$A$17:$H$97,8,FALSE))</f>
        <v>0</v>
      </c>
      <c r="AJ24" s="10">
        <f>IF(ISNA(VLOOKUP($C24,'Sr Nationals March 13 DM'!$A$17:$H$97,8,FALSE))=TRUE,0,VLOOKUP($C24,'Sr Nationals March 13 DM'!$A$17:$H$97,8,FALSE))</f>
        <v>0</v>
      </c>
      <c r="AK24" s="10">
        <f>IF(ISNA(VLOOKUP($C24,'Jr Nationals March 18 MO'!$A$17:$H$97,8,FALSE))=TRUE,0,VLOOKUP($C24,'Jr Nationals March 18 MO'!$A$17:$H$97,8,FALSE))</f>
        <v>0</v>
      </c>
      <c r="AL24" s="10">
        <f>IF(ISNA(VLOOKUP($C24,Event29!$A$17:$H$97,8,FALSE))=TRUE,0,VLOOKUP($C24,Event29!$A$17:$H$97,8,FALSE))</f>
        <v>0</v>
      </c>
      <c r="AM24" s="10">
        <f>IF(ISNA(VLOOKUP($C24,Event30!$A$17:$H$96,8,FALSE))=TRUE,0,VLOOKUP($C24,Event30!$A$17:$H$96,8,FALSE))</f>
        <v>0</v>
      </c>
    </row>
    <row r="25" spans="1:39" ht="13.5" customHeight="1">
      <c r="A25" s="156"/>
      <c r="B25" s="156"/>
      <c r="C25" s="71"/>
      <c r="D25" s="139"/>
      <c r="E25" s="8">
        <f t="shared" si="0"/>
        <v>20</v>
      </c>
      <c r="F25" s="9">
        <f t="shared" si="1"/>
        <v>20</v>
      </c>
      <c r="G25" s="19">
        <f t="shared" si="2"/>
        <v>0</v>
      </c>
      <c r="H25" s="19">
        <f t="shared" si="3"/>
        <v>0</v>
      </c>
      <c r="I25" s="19">
        <f t="shared" si="4"/>
        <v>0</v>
      </c>
      <c r="J25" s="9">
        <f t="shared" si="5"/>
        <v>0</v>
      </c>
      <c r="K25" s="99"/>
      <c r="L25" s="10">
        <f>IF(ISNA(VLOOKUP($C25,'Canadian Selections Dec 19 - F'!$A$17:$H$69,8,FALSE))=TRUE,0,VLOOKUP($C25,'Canadian Selections Dec 19 - F'!$A$17:$H$69,8,FALSE))</f>
        <v>0</v>
      </c>
      <c r="M25" s="10">
        <f>IF(ISNA(VLOOKUP($C25,'Canadian Selections Dec 20 - F'!$A$17:$H$24,8,FALSE))=TRUE,0,VLOOKUP($C25,'Canadian Selections Dec 20 - F'!$A$17:$H$24,8,FALSE))</f>
        <v>0</v>
      </c>
      <c r="N25" s="26">
        <f>IF(ISNA(VLOOKUP($C25,'Le Massif Cnd. Series Jan 16 MO'!$A$17:$H$95,8,FALSE))=TRUE,0,VLOOKUP($C25,'Le Massif Cnd. Series Jan 16 MO'!$A$17:$H$95,8,FALSE))</f>
        <v>0</v>
      </c>
      <c r="O25" s="26">
        <f>IF(ISNA(VLOOKUP($C25,'Le Massif Cnd. Series Jan 17 DM'!$A$17:$H$100,8,FALSE))=TRUE,0,VLOOKUP($C25,'Le Massif Cnd. Series Jan 17 DM'!$A$17:$H$100,8,FALSE))</f>
        <v>0</v>
      </c>
      <c r="P25" s="10">
        <f>IF(ISNA(VLOOKUP($C25,'USSA Bristol Jan 16 MO'!$A$17:$H$100,8,FALSE))=TRUE,0,VLOOKUP($C25,'USSA Bristol Jan 16 MO'!$A$17:$H$100,8,FALSE))</f>
        <v>0</v>
      </c>
      <c r="Q25" s="10">
        <f>IF(ISNA(VLOOKUP($C25,'USSA Bristol Jan 17 DM'!$A$17:$H$100,8,FALSE))=TRUE,0,VLOOKUP($C25,'USSA Bristol Jan 17 DM'!$A$17:$H$100,8,FALSE))</f>
        <v>0</v>
      </c>
      <c r="R25" s="10">
        <f>IF(ISNA(VLOOKUP($C25,'Apex Cnd. Series Feb 6 MO'!$A$17:$H$98,8,FALSE))=TRUE,0,VLOOKUP($C25,'Apex Cnd. Series Feb 6 MO'!$A$17:$H$98,8,FALSE))</f>
        <v>0</v>
      </c>
      <c r="S25" s="10">
        <f>IF(ISNA(VLOOKUP($C25,'Apex Cnd. Series Feb 7 DM'!$A$17:$H$98,8,FALSE))=TRUE,0,VLOOKUP($C25,'Apex Cnd. Series Feb 7 DM'!$A$17:$H$98,8,FALSE))</f>
        <v>0</v>
      </c>
      <c r="T25" s="10">
        <f>IF(ISNA(VLOOKUP($C25,'Calabogie TT Feb 6 MO'!$A$17:$H$98,8,FALSE))=TRUE,0,VLOOKUP($C25,'Calabogie TT Feb 6 MO'!$A$17:$H$98,8,FALSE))</f>
        <v>0</v>
      </c>
      <c r="U25" s="10">
        <f>IF(ISNA(VLOOKUP($C25,'Calabogie TT Feb 7 MO'!$A$17:$H$100,8,FALSE))=TRUE,0,VLOOKUP($C25,'Calabogie TT Feb 7 MO'!$A$17:$H$100,8,FALSE))</f>
        <v>0</v>
      </c>
      <c r="V25" s="10">
        <f>IF(ISNA(VLOOKUP($C25,'Calgary Nor-Am Feb 13 MO'!$A$17:$H$97,8,FALSE))=TRUE,0,VLOOKUP($C25,'Calgary Nor-Am Feb 13 MO'!$A$17:$H$97,8,FALSE))</f>
        <v>0</v>
      </c>
      <c r="W25" s="10">
        <f>IF(ISNA(VLOOKUP($C25,'Calgary Nor-Am Feb 14 DM'!$A$17:$H$92,8,FALSE))=TRUE,0,VLOOKUP($C25,'Calgary Nor-Am Feb 14 DM'!$A$17:$H$92,8,FALSE))</f>
        <v>0</v>
      </c>
      <c r="X25" s="10">
        <f>IF(ISNA(VLOOKUP($C25,'Camp Fortune TT Feb 21 MO'!$A$17:$H$92,8,FALSE))=TRUE,0,VLOOKUP($C25,'Camp Fortune TT Feb 21 MO'!$A$17:$H$92,8,FALSE))</f>
        <v>0</v>
      </c>
      <c r="Y25" s="10">
        <f>IF(ISNA(VLOOKUP($C25,'Park City Nor-Am Feb 20 MO'!$A$17:$H$97,8,FALSE))=TRUE,0,VLOOKUP($C25,'Park City Nor-Am Feb 20 MO'!$A$17:$H$97,8,FALSE))</f>
        <v>0</v>
      </c>
      <c r="Z25" s="10">
        <f>IF(ISNA(VLOOKUP($C25,'Park City Nor-Am Feb 21 DM'!$A$17:$H$97,8,FALSE))=TRUE,0,VLOOKUP($C25,'Park City Nor-Am Feb 21 DM'!$A$17:$H$97,8,FALSE))</f>
        <v>0</v>
      </c>
      <c r="AA25" s="10">
        <f>IF(ISNA(VLOOKUP($C25,'Thunder Bay TT Jan 2016 MO'!$A$17:$H$97,8,FALSE))=TRUE,0,VLOOKUP($C25,'Thunder Bay TT Jan 2016 MO'!$A$17:$H$97,8,FALSE))</f>
        <v>0</v>
      </c>
      <c r="AB25" s="10">
        <f>IF(ISNA(VLOOKUP($C25,void!$A$17:$H$97,8,FALSE))=TRUE,0,VLOOKUP($C25,void!$A$17:$H$97,8,FALSE))</f>
        <v>0</v>
      </c>
      <c r="AC25" s="10">
        <f>IF(ISNA(VLOOKUP($C25,'Caledon TT Feb 27 DM'!$A$17:$H$96,8,FALSE))=TRUE,0,VLOOKUP($C25,'Caledon TT Feb 27 DM'!$A$17:$H$96,8,FALSE))</f>
        <v>0</v>
      </c>
      <c r="AD25" s="10">
        <f>IF(ISNA(VLOOKUP($C25,'Caledon TT Feb 28 DM'!$A$17:$H$93,8,FALSE))=TRUE,0,VLOOKUP($C25,'Caledon TT Feb 28 DM'!$A$17:$H$93,8,FALSE))</f>
        <v>0</v>
      </c>
      <c r="AE25" s="10">
        <f>IF(ISNA(VLOOKUP($C25,'Killington Nor-Am Mar 5 MO'!$A$17:$H$97,8,FALSE))=TRUE,0,VLOOKUP($C25,'Killington Nor-Am Mar 5 MO'!$A$17:$H$97,8,FALSE))</f>
        <v>0</v>
      </c>
      <c r="AF25" s="10">
        <f>IF(ISNA(VLOOKUP($C25,'Killington Nor-Am Mar 6 DM'!$A$17:$H$97,8,FALSE))=TRUE,0,VLOOKUP($C25,'Killington Nor-Am Mar 6 DM'!$A$17:$H$97,8,FALSE))</f>
        <v>0</v>
      </c>
      <c r="AG25" s="10">
        <f>IF(ISNA(VLOOKUP($C25,'VSC Nor-Am Feb 27 MO'!$A$17:$H$97,8,FALSE))=TRUE,0,VLOOKUP($C25,'VSC Nor-Am Feb 27 MO'!$A$17:$H$97,8,FALSE))</f>
        <v>0</v>
      </c>
      <c r="AH25" s="10">
        <f>IF(ISNA(VLOOKUP($C25,'VSC Nor-Am Feb 28 DM'!$A$17:$H$97,8,FALSE))=TRUE,0,VLOOKUP($C25,'VSC Nor-Am Feb 28 DM'!$A$17:$H$97,8,FALSE))</f>
        <v>0</v>
      </c>
      <c r="AI25" s="10">
        <f>IF(ISNA(VLOOKUP($C25,'Sr Nationals March 12 MO'!$A$17:$H$97,8,FALSE))=TRUE,0,VLOOKUP($C25,'Sr Nationals March 12 MO'!$A$17:$H$97,8,FALSE))</f>
        <v>0</v>
      </c>
      <c r="AJ25" s="10">
        <f>IF(ISNA(VLOOKUP($C25,'Sr Nationals March 13 DM'!$A$17:$H$97,8,FALSE))=TRUE,0,VLOOKUP($C25,'Sr Nationals March 13 DM'!$A$17:$H$97,8,FALSE))</f>
        <v>0</v>
      </c>
      <c r="AK25" s="10">
        <f>IF(ISNA(VLOOKUP($C25,'Jr Nationals March 18 MO'!$A$17:$H$97,8,FALSE))=TRUE,0,VLOOKUP($C25,'Jr Nationals March 18 MO'!$A$17:$H$97,8,FALSE))</f>
        <v>0</v>
      </c>
      <c r="AL25" s="10">
        <f>IF(ISNA(VLOOKUP($C25,Event29!$A$17:$H$97,8,FALSE))=TRUE,0,VLOOKUP($C25,Event29!$A$17:$H$97,8,FALSE))</f>
        <v>0</v>
      </c>
      <c r="AM25" s="10">
        <f>IF(ISNA(VLOOKUP($C25,Event30!$A$17:$H$96,8,FALSE))=TRUE,0,VLOOKUP($C25,Event30!$A$17:$H$96,8,FALSE))</f>
        <v>0</v>
      </c>
    </row>
    <row r="26" spans="1:39" ht="13.5" customHeight="1">
      <c r="A26" s="156"/>
      <c r="B26" s="156"/>
      <c r="C26" s="222"/>
      <c r="D26" s="139"/>
      <c r="E26" s="8">
        <f t="shared" si="0"/>
        <v>20</v>
      </c>
      <c r="F26" s="9">
        <f t="shared" si="1"/>
        <v>20</v>
      </c>
      <c r="G26" s="19">
        <f t="shared" si="2"/>
        <v>0</v>
      </c>
      <c r="H26" s="19">
        <f t="shared" si="3"/>
        <v>0</v>
      </c>
      <c r="I26" s="19">
        <f t="shared" si="4"/>
        <v>0</v>
      </c>
      <c r="J26" s="9">
        <f t="shared" si="5"/>
        <v>0</v>
      </c>
      <c r="K26" s="99"/>
      <c r="L26" s="10">
        <f>IF(ISNA(VLOOKUP($C26,'Canadian Selections Dec 19 - F'!$A$17:$H$69,8,FALSE))=TRUE,0,VLOOKUP($C26,'Canadian Selections Dec 19 - F'!$A$17:$H$69,8,FALSE))</f>
        <v>0</v>
      </c>
      <c r="M26" s="10">
        <f>IF(ISNA(VLOOKUP($C26,'Canadian Selections Dec 20 - F'!$A$17:$H$24,8,FALSE))=TRUE,0,VLOOKUP($C26,'Canadian Selections Dec 20 - F'!$A$17:$H$24,8,FALSE))</f>
        <v>0</v>
      </c>
      <c r="N26" s="26">
        <f>IF(ISNA(VLOOKUP($C26,'Le Massif Cnd. Series Jan 16 MO'!$A$17:$H$95,8,FALSE))=TRUE,0,VLOOKUP($C26,'Le Massif Cnd. Series Jan 16 MO'!$A$17:$H$95,8,FALSE))</f>
        <v>0</v>
      </c>
      <c r="O26" s="26">
        <f>IF(ISNA(VLOOKUP($C26,'Le Massif Cnd. Series Jan 17 DM'!$A$17:$H$100,8,FALSE))=TRUE,0,VLOOKUP($C26,'Le Massif Cnd. Series Jan 17 DM'!$A$17:$H$100,8,FALSE))</f>
        <v>0</v>
      </c>
      <c r="P26" s="10">
        <f>IF(ISNA(VLOOKUP($C26,'USSA Bristol Jan 16 MO'!$A$17:$H$100,8,FALSE))=TRUE,0,VLOOKUP($C26,'USSA Bristol Jan 16 MO'!$A$17:$H$100,8,FALSE))</f>
        <v>0</v>
      </c>
      <c r="Q26" s="10">
        <f>IF(ISNA(VLOOKUP($C26,'USSA Bristol Jan 17 DM'!$A$17:$H$100,8,FALSE))=TRUE,0,VLOOKUP($C26,'USSA Bristol Jan 17 DM'!$A$17:$H$100,8,FALSE))</f>
        <v>0</v>
      </c>
      <c r="R26" s="10">
        <f>IF(ISNA(VLOOKUP($C26,'Apex Cnd. Series Feb 6 MO'!$A$17:$H$98,8,FALSE))=TRUE,0,VLOOKUP($C26,'Apex Cnd. Series Feb 6 MO'!$A$17:$H$98,8,FALSE))</f>
        <v>0</v>
      </c>
      <c r="S26" s="10">
        <f>IF(ISNA(VLOOKUP($C26,'Apex Cnd. Series Feb 7 DM'!$A$17:$H$98,8,FALSE))=TRUE,0,VLOOKUP($C26,'Apex Cnd. Series Feb 7 DM'!$A$17:$H$98,8,FALSE))</f>
        <v>0</v>
      </c>
      <c r="T26" s="10">
        <f>IF(ISNA(VLOOKUP($C26,'VSC Nor-Am Feb 28 DM'!$A$17:$H$17,8,FALSE))=TRUE,0,VLOOKUP($C26,'VSC Nor-Am Feb 28 DM'!$A$17:$H$17,8,FALSE))</f>
        <v>0</v>
      </c>
      <c r="U26" s="10">
        <f>IF(ISNA(VLOOKUP($C26,'Calabogie TT Feb 7 MO'!$A$17:$H$100,8,FALSE))=TRUE,0,VLOOKUP($C26,'Calabogie TT Feb 7 MO'!$A$17:$H$100,8,FALSE))</f>
        <v>0</v>
      </c>
      <c r="V26" s="10">
        <f>IF(ISNA(VLOOKUP($C26,'Calgary Nor-Am Feb 13 MO'!$A$17:$H$97,8,FALSE))=TRUE,0,VLOOKUP($C26,'Calgary Nor-Am Feb 13 MO'!$A$17:$H$97,8,FALSE))</f>
        <v>0</v>
      </c>
      <c r="W26" s="10">
        <f>IF(ISNA(VLOOKUP($C26,'Calgary Nor-Am Feb 14 DM'!$A$17:$H$92,8,FALSE))=TRUE,0,VLOOKUP($C26,'Calgary Nor-Am Feb 14 DM'!$A$17:$H$92,8,FALSE))</f>
        <v>0</v>
      </c>
      <c r="X26" s="10">
        <f>IF(ISNA(VLOOKUP($C26,'Camp Fortune TT Feb 21 MO'!$A$17:$H$92,8,FALSE))=TRUE,0,VLOOKUP($C26,'Camp Fortune TT Feb 21 MO'!$A$17:$H$92,8,FALSE))</f>
        <v>0</v>
      </c>
      <c r="Y26" s="10">
        <f>IF(ISNA(VLOOKUP($C26,'Park City Nor-Am Feb 20 MO'!$A$17:$H$97,8,FALSE))=TRUE,0,VLOOKUP($C26,'Park City Nor-Am Feb 20 MO'!$A$17:$H$97,8,FALSE))</f>
        <v>0</v>
      </c>
      <c r="Z26" s="10">
        <f>IF(ISNA(VLOOKUP($C26,'Park City Nor-Am Feb 21 DM'!$A$17:$H$97,8,FALSE))=TRUE,0,VLOOKUP($C26,'Park City Nor-Am Feb 21 DM'!$A$17:$H$97,8,FALSE))</f>
        <v>0</v>
      </c>
      <c r="AA26" s="10">
        <f>IF(ISNA(VLOOKUP($C26,'Thunder Bay TT Jan 2016 MO'!$A$17:$H$97,8,FALSE))=TRUE,0,VLOOKUP($C26,'Thunder Bay TT Jan 2016 MO'!$A$17:$H$97,8,FALSE))</f>
        <v>0</v>
      </c>
      <c r="AB26" s="10">
        <f>IF(ISNA(VLOOKUP($C26,void!$A$17:$H$97,8,FALSE))=TRUE,0,VLOOKUP($C26,void!$A$17:$H$97,8,FALSE))</f>
        <v>0</v>
      </c>
      <c r="AC26" s="10">
        <f>IF(ISNA(VLOOKUP($C26,'Caledon TT Feb 27 DM'!$A$17:$H$96,8,FALSE))=TRUE,0,VLOOKUP($C26,'Caledon TT Feb 27 DM'!$A$17:$H$96,8,FALSE))</f>
        <v>0</v>
      </c>
      <c r="AD26" s="10">
        <f>IF(ISNA(VLOOKUP($C26,'Caledon TT Feb 28 DM'!$A$17:$H$93,8,FALSE))=TRUE,0,VLOOKUP($C26,'Caledon TT Feb 28 DM'!$A$17:$H$93,8,FALSE))</f>
        <v>0</v>
      </c>
      <c r="AE26" s="10">
        <f>IF(ISNA(VLOOKUP($C26,'Killington Nor-Am Mar 5 MO'!$A$17:$H$97,8,FALSE))=TRUE,0,VLOOKUP($C26,'Killington Nor-Am Mar 5 MO'!$A$17:$H$97,8,FALSE))</f>
        <v>0</v>
      </c>
      <c r="AF26" s="10">
        <f>IF(ISNA(VLOOKUP($C26,'Killington Nor-Am Mar 6 DM'!$A$17:$H$97,8,FALSE))=TRUE,0,VLOOKUP($C26,'Killington Nor-Am Mar 6 DM'!$A$17:$H$97,8,FALSE))</f>
        <v>0</v>
      </c>
      <c r="AG26" s="10">
        <f>IF(ISNA(VLOOKUP($C26,'VSC Nor-Am Feb 27 MO'!$A$17:$H$97,8,FALSE))=TRUE,0,VLOOKUP($C26,'VSC Nor-Am Feb 27 MO'!$A$17:$H$97,8,FALSE))</f>
        <v>0</v>
      </c>
      <c r="AH26" s="10">
        <f>IF(ISNA(VLOOKUP($C26,'VSC Nor-Am Feb 28 DM'!$A$17:$H$97,8,FALSE))=TRUE,0,VLOOKUP($C26,'VSC Nor-Am Feb 28 DM'!$A$17:$H$97,8,FALSE))</f>
        <v>0</v>
      </c>
      <c r="AI26" s="10">
        <f>IF(ISNA(VLOOKUP($C26,'Sr Nationals March 12 MO'!$A$17:$H$97,8,FALSE))=TRUE,0,VLOOKUP($C26,'Sr Nationals March 12 MO'!$A$17:$H$97,8,FALSE))</f>
        <v>0</v>
      </c>
      <c r="AJ26" s="10">
        <f>IF(ISNA(VLOOKUP($C26,'Sr Nationals March 13 DM'!$A$17:$H$97,8,FALSE))=TRUE,0,VLOOKUP($C26,'Sr Nationals March 13 DM'!$A$17:$H$97,8,FALSE))</f>
        <v>0</v>
      </c>
      <c r="AK26" s="10">
        <f>IF(ISNA(VLOOKUP($C26,'Jr Nationals March 18 MO'!$A$17:$H$97,8,FALSE))=TRUE,0,VLOOKUP($C26,'Jr Nationals March 18 MO'!$A$17:$H$97,8,FALSE))</f>
        <v>0</v>
      </c>
      <c r="AL26" s="10">
        <f>IF(ISNA(VLOOKUP($C26,Event29!$A$17:$H$97,8,FALSE))=TRUE,0,VLOOKUP($C26,Event29!$A$17:$H$97,8,FALSE))</f>
        <v>0</v>
      </c>
      <c r="AM26" s="10">
        <f>IF(ISNA(VLOOKUP($C26,Event30!$A$17:$H$96,8,FALSE))=TRUE,0,VLOOKUP($C26,Event30!$A$17:$H$96,8,FALSE))</f>
        <v>0</v>
      </c>
    </row>
    <row r="27" spans="1:39" ht="13.5" customHeight="1">
      <c r="A27" s="156"/>
      <c r="B27" s="156"/>
      <c r="C27" s="235"/>
      <c r="D27" s="139"/>
      <c r="E27" s="8">
        <f t="shared" si="0"/>
        <v>20</v>
      </c>
      <c r="F27" s="9">
        <f t="shared" si="1"/>
        <v>20</v>
      </c>
      <c r="G27" s="19">
        <f t="shared" si="2"/>
        <v>0</v>
      </c>
      <c r="H27" s="19">
        <f t="shared" si="3"/>
        <v>0</v>
      </c>
      <c r="I27" s="19">
        <f t="shared" si="4"/>
        <v>0</v>
      </c>
      <c r="J27" s="9">
        <f t="shared" si="5"/>
        <v>0</v>
      </c>
      <c r="K27" s="99"/>
      <c r="L27" s="10">
        <f>IF(ISNA(VLOOKUP($C27,'Canadian Selections Dec 19 - F'!$A$17:$H$69,8,FALSE))=TRUE,0,VLOOKUP($C27,'Canadian Selections Dec 19 - F'!$A$17:$H$69,8,FALSE))</f>
        <v>0</v>
      </c>
      <c r="M27" s="10">
        <f>IF(ISNA(VLOOKUP($C27,'Canadian Selections Dec 20 - F'!$A$17:$H$24,8,FALSE))=TRUE,0,VLOOKUP($C27,'Canadian Selections Dec 20 - F'!$A$17:$H$24,8,FALSE))</f>
        <v>0</v>
      </c>
      <c r="N27" s="26">
        <f>IF(ISNA(VLOOKUP($C27,'Le Massif Cnd. Series Jan 16 MO'!$A$17:$H$95,8,FALSE))=TRUE,0,VLOOKUP($C27,'Le Massif Cnd. Series Jan 16 MO'!$A$17:$H$95,8,FALSE))</f>
        <v>0</v>
      </c>
      <c r="O27" s="26">
        <f>IF(ISNA(VLOOKUP($C27,'Le Massif Cnd. Series Jan 17 DM'!$A$17:$H$100,8,FALSE))=TRUE,0,VLOOKUP($C27,'Le Massif Cnd. Series Jan 17 DM'!$A$17:$H$100,8,FALSE))</f>
        <v>0</v>
      </c>
      <c r="P27" s="10">
        <f>IF(ISNA(VLOOKUP($C27,'USSA Bristol Jan 16 MO'!$A$17:$H$100,8,FALSE))=TRUE,0,VLOOKUP($C27,'USSA Bristol Jan 16 MO'!$A$17:$H$100,8,FALSE))</f>
        <v>0</v>
      </c>
      <c r="Q27" s="10">
        <f>IF(ISNA(VLOOKUP($C27,'USSA Bristol Jan 17 DM'!$A$17:$H$100,8,FALSE))=TRUE,0,VLOOKUP($C27,'USSA Bristol Jan 17 DM'!$A$17:$H$100,8,FALSE))</f>
        <v>0</v>
      </c>
      <c r="R27" s="10">
        <f>IF(ISNA(VLOOKUP($C27,'Apex Cnd. Series Feb 6 MO'!$A$17:$H$98,8,FALSE))=TRUE,0,VLOOKUP($C27,'Apex Cnd. Series Feb 6 MO'!$A$17:$H$98,8,FALSE))</f>
        <v>0</v>
      </c>
      <c r="S27" s="10">
        <f>IF(ISNA(VLOOKUP($C27,'Apex Cnd. Series Feb 7 DM'!$A$17:$H$98,8,FALSE))=TRUE,0,VLOOKUP($C27,'Apex Cnd. Series Feb 7 DM'!$A$17:$H$98,8,FALSE))</f>
        <v>0</v>
      </c>
      <c r="T27" s="10">
        <f>IF(ISNA(VLOOKUP($C27,'VSC Nor-Am Feb 28 DM'!$A$17:$H$17,8,FALSE))=TRUE,0,VLOOKUP($C27,'VSC Nor-Am Feb 28 DM'!$A$17:$H$17,8,FALSE))</f>
        <v>0</v>
      </c>
      <c r="U27" s="10">
        <f>IF(ISNA(VLOOKUP($C27,'Calabogie TT Feb 7 MO'!$A$17:$H$100,8,FALSE))=TRUE,0,VLOOKUP($C27,'Calabogie TT Feb 7 MO'!$A$17:$H$100,8,FALSE))</f>
        <v>0</v>
      </c>
      <c r="V27" s="10">
        <f>IF(ISNA(VLOOKUP($C27,'Calgary Nor-Am Feb 13 MO'!$A$17:$H$97,8,FALSE))=TRUE,0,VLOOKUP($C27,'Calgary Nor-Am Feb 13 MO'!$A$17:$H$97,8,FALSE))</f>
        <v>0</v>
      </c>
      <c r="W27" s="10">
        <f>IF(ISNA(VLOOKUP($C27,'Calgary Nor-Am Feb 14 DM'!$A$17:$H$92,8,FALSE))=TRUE,0,VLOOKUP($C27,'Calgary Nor-Am Feb 14 DM'!$A$17:$H$92,8,FALSE))</f>
        <v>0</v>
      </c>
      <c r="X27" s="10">
        <f>IF(ISNA(VLOOKUP($C27,'Camp Fortune TT Feb 21 MO'!$A$17:$H$92,8,FALSE))=TRUE,0,VLOOKUP($C27,'Camp Fortune TT Feb 21 MO'!$A$17:$H$92,8,FALSE))</f>
        <v>0</v>
      </c>
      <c r="Y27" s="10">
        <f>IF(ISNA(VLOOKUP($C27,'Park City Nor-Am Feb 20 MO'!$A$17:$H$97,8,FALSE))=TRUE,0,VLOOKUP($C27,'Park City Nor-Am Feb 20 MO'!$A$17:$H$97,8,FALSE))</f>
        <v>0</v>
      </c>
      <c r="Z27" s="10">
        <f>IF(ISNA(VLOOKUP($C27,'Park City Nor-Am Feb 21 DM'!$A$17:$H$97,8,FALSE))=TRUE,0,VLOOKUP($C27,'Park City Nor-Am Feb 21 DM'!$A$17:$H$97,8,FALSE))</f>
        <v>0</v>
      </c>
      <c r="AA27" s="10">
        <f>IF(ISNA(VLOOKUP($C27,'Thunder Bay TT Jan 2016 MO'!$A$17:$H$97,8,FALSE))=TRUE,0,VLOOKUP($C27,'Thunder Bay TT Jan 2016 MO'!$A$17:$H$97,8,FALSE))</f>
        <v>0</v>
      </c>
      <c r="AB27" s="10">
        <f>IF(ISNA(VLOOKUP($C27,void!$A$17:$H$97,8,FALSE))=TRUE,0,VLOOKUP($C27,void!$A$17:$H$97,8,FALSE))</f>
        <v>0</v>
      </c>
      <c r="AC27" s="10">
        <f>IF(ISNA(VLOOKUP($C27,'Caledon TT Feb 27 DM'!$A$17:$H$96,8,FALSE))=TRUE,0,VLOOKUP($C27,'Caledon TT Feb 27 DM'!$A$17:$H$96,8,FALSE))</f>
        <v>0</v>
      </c>
      <c r="AD27" s="10">
        <f>IF(ISNA(VLOOKUP($C27,'Caledon TT Feb 28 DM'!$A$17:$H$93,8,FALSE))=TRUE,0,VLOOKUP($C27,'Caledon TT Feb 28 DM'!$A$17:$H$93,8,FALSE))</f>
        <v>0</v>
      </c>
      <c r="AE27" s="10">
        <f>IF(ISNA(VLOOKUP($C27,'Killington Nor-Am Mar 5 MO'!$A$17:$H$97,8,FALSE))=TRUE,0,VLOOKUP($C27,'Killington Nor-Am Mar 5 MO'!$A$17:$H$97,8,FALSE))</f>
        <v>0</v>
      </c>
      <c r="AF27" s="10">
        <f>IF(ISNA(VLOOKUP($C27,'Killington Nor-Am Mar 6 DM'!$A$17:$H$97,8,FALSE))=TRUE,0,VLOOKUP($C27,'Killington Nor-Am Mar 6 DM'!$A$17:$H$97,8,FALSE))</f>
        <v>0</v>
      </c>
      <c r="AG27" s="10">
        <f>IF(ISNA(VLOOKUP($C27,'VSC Nor-Am Feb 27 MO'!$A$17:$H$97,8,FALSE))=TRUE,0,VLOOKUP($C27,'VSC Nor-Am Feb 27 MO'!$A$17:$H$97,8,FALSE))</f>
        <v>0</v>
      </c>
      <c r="AH27" s="10">
        <f>IF(ISNA(VLOOKUP($C27,'VSC Nor-Am Feb 28 DM'!$A$17:$H$97,8,FALSE))=TRUE,0,VLOOKUP($C27,'VSC Nor-Am Feb 28 DM'!$A$17:$H$97,8,FALSE))</f>
        <v>0</v>
      </c>
      <c r="AI27" s="10">
        <f>IF(ISNA(VLOOKUP($C27,'Sr Nationals March 12 MO'!$A$17:$H$97,8,FALSE))=TRUE,0,VLOOKUP($C27,'Sr Nationals March 12 MO'!$A$17:$H$97,8,FALSE))</f>
        <v>0</v>
      </c>
      <c r="AJ27" s="10">
        <f>IF(ISNA(VLOOKUP($C27,'Sr Nationals March 13 DM'!$A$17:$H$97,8,FALSE))=TRUE,0,VLOOKUP($C27,'Sr Nationals March 13 DM'!$A$17:$H$97,8,FALSE))</f>
        <v>0</v>
      </c>
      <c r="AK27" s="10">
        <f>IF(ISNA(VLOOKUP($C27,'Jr Nationals March 18 MO'!$A$17:$H$97,8,FALSE))=TRUE,0,VLOOKUP($C27,'Jr Nationals March 18 MO'!$A$17:$H$97,8,FALSE))</f>
        <v>0</v>
      </c>
      <c r="AL27" s="10">
        <f>IF(ISNA(VLOOKUP($C27,Event29!$A$17:$H$97,8,FALSE))=TRUE,0,VLOOKUP($C27,Event29!$A$17:$H$97,8,FALSE))</f>
        <v>0</v>
      </c>
      <c r="AM27" s="10">
        <f>IF(ISNA(VLOOKUP($C27,Event30!$A$17:$H$96,8,FALSE))=TRUE,0,VLOOKUP($C27,Event30!$A$17:$H$96,8,FALSE))</f>
        <v>0</v>
      </c>
    </row>
    <row r="28" spans="1:39" ht="13.5" customHeight="1">
      <c r="A28" s="156"/>
      <c r="B28" s="156"/>
      <c r="C28" s="153"/>
      <c r="D28" s="139"/>
      <c r="E28" s="8">
        <f t="shared" si="0"/>
        <v>20</v>
      </c>
      <c r="F28" s="9">
        <f t="shared" si="1"/>
        <v>20</v>
      </c>
      <c r="G28" s="19">
        <f t="shared" si="2"/>
        <v>0</v>
      </c>
      <c r="H28" s="19">
        <f t="shared" si="3"/>
        <v>0</v>
      </c>
      <c r="I28" s="19">
        <f t="shared" si="4"/>
        <v>0</v>
      </c>
      <c r="J28" s="9">
        <f aca="true" t="shared" si="6" ref="J28:J59">SUM(G28+H28+I28)</f>
        <v>0</v>
      </c>
      <c r="K28" s="99"/>
      <c r="L28" s="10">
        <f>IF(ISNA(VLOOKUP($C28,'Canadian Selections Dec 19 - F'!$A$17:$H$69,8,FALSE))=TRUE,0,VLOOKUP($C28,'Canadian Selections Dec 19 - F'!$A$17:$H$69,8,FALSE))</f>
        <v>0</v>
      </c>
      <c r="M28" s="10">
        <f>IF(ISNA(VLOOKUP($C28,'Canadian Selections Dec 20 - F'!$A$17:$H$24,8,FALSE))=TRUE,0,VLOOKUP($C28,'Canadian Selections Dec 20 - F'!$A$17:$H$24,8,FALSE))</f>
        <v>0</v>
      </c>
      <c r="N28" s="26">
        <f>IF(ISNA(VLOOKUP($C28,'Le Massif Cnd. Series Jan 16 MO'!$A$17:$H$95,8,FALSE))=TRUE,0,VLOOKUP($C28,'Le Massif Cnd. Series Jan 16 MO'!$A$17:$H$95,8,FALSE))</f>
        <v>0</v>
      </c>
      <c r="O28" s="26">
        <f>IF(ISNA(VLOOKUP($C28,'Le Massif Cnd. Series Jan 17 DM'!$A$17:$H$100,8,FALSE))=TRUE,0,VLOOKUP($C28,'Le Massif Cnd. Series Jan 17 DM'!$A$17:$H$100,8,FALSE))</f>
        <v>0</v>
      </c>
      <c r="P28" s="10">
        <f>IF(ISNA(VLOOKUP($C28,'USSA Bristol Jan 16 MO'!$A$17:$H$100,8,FALSE))=TRUE,0,VLOOKUP($C28,'USSA Bristol Jan 16 MO'!$A$17:$H$100,8,FALSE))</f>
        <v>0</v>
      </c>
      <c r="Q28" s="10">
        <f>IF(ISNA(VLOOKUP($C28,'USSA Bristol Jan 17 DM'!$A$17:$H$100,8,FALSE))=TRUE,0,VLOOKUP($C28,'USSA Bristol Jan 17 DM'!$A$17:$H$100,8,FALSE))</f>
        <v>0</v>
      </c>
      <c r="R28" s="10">
        <f>IF(ISNA(VLOOKUP($C28,'Apex Cnd. Series Feb 6 MO'!$A$17:$H$98,8,FALSE))=TRUE,0,VLOOKUP($C28,'Apex Cnd. Series Feb 6 MO'!$A$17:$H$98,8,FALSE))</f>
        <v>0</v>
      </c>
      <c r="S28" s="10">
        <f>IF(ISNA(VLOOKUP($C28,'Apex Cnd. Series Feb 7 DM'!$A$17:$H$98,8,FALSE))=TRUE,0,VLOOKUP($C28,'Apex Cnd. Series Feb 7 DM'!$A$17:$H$98,8,FALSE))</f>
        <v>0</v>
      </c>
      <c r="T28" s="10">
        <f>IF(ISNA(VLOOKUP($C28,'VSC Nor-Am Feb 28 DM'!$A$17:$H$17,8,FALSE))=TRUE,0,VLOOKUP($C28,'VSC Nor-Am Feb 28 DM'!$A$17:$H$17,8,FALSE))</f>
        <v>0</v>
      </c>
      <c r="U28" s="10">
        <f>IF(ISNA(VLOOKUP($C28,'Calabogie TT Feb 7 MO'!$A$17:$H$100,8,FALSE))=TRUE,0,VLOOKUP($C28,'Calabogie TT Feb 7 MO'!$A$17:$H$100,8,FALSE))</f>
        <v>0</v>
      </c>
      <c r="V28" s="10">
        <f>IF(ISNA(VLOOKUP($C28,'Calgary Nor-Am Feb 13 MO'!$A$17:$H$97,8,FALSE))=TRUE,0,VLOOKUP($C28,'Calgary Nor-Am Feb 13 MO'!$A$17:$H$97,8,FALSE))</f>
        <v>0</v>
      </c>
      <c r="W28" s="10">
        <f>IF(ISNA(VLOOKUP($C28,'Calgary Nor-Am Feb 14 DM'!$A$17:$H$92,8,FALSE))=TRUE,0,VLOOKUP($C28,'Calgary Nor-Am Feb 14 DM'!$A$17:$H$92,8,FALSE))</f>
        <v>0</v>
      </c>
      <c r="X28" s="10">
        <f>IF(ISNA(VLOOKUP($C28,'Camp Fortune TT Feb 21 MO'!$A$17:$H$92,8,FALSE))=TRUE,0,VLOOKUP($C28,'Camp Fortune TT Feb 21 MO'!$A$17:$H$92,8,FALSE))</f>
        <v>0</v>
      </c>
      <c r="Y28" s="10">
        <f>IF(ISNA(VLOOKUP($C28,'Park City Nor-Am Feb 20 MO'!$A$17:$H$97,8,FALSE))=TRUE,0,VLOOKUP($C28,'Park City Nor-Am Feb 20 MO'!$A$17:$H$97,8,FALSE))</f>
        <v>0</v>
      </c>
      <c r="Z28" s="10">
        <f>IF(ISNA(VLOOKUP($C28,'Park City Nor-Am Feb 21 DM'!$A$17:$H$97,8,FALSE))=TRUE,0,VLOOKUP($C28,'Park City Nor-Am Feb 21 DM'!$A$17:$H$97,8,FALSE))</f>
        <v>0</v>
      </c>
      <c r="AA28" s="10">
        <f>IF(ISNA(VLOOKUP($C28,'Thunder Bay TT Jan 2016 MO'!$A$17:$H$97,8,FALSE))=TRUE,0,VLOOKUP($C28,'Thunder Bay TT Jan 2016 MO'!$A$17:$H$97,8,FALSE))</f>
        <v>0</v>
      </c>
      <c r="AB28" s="10">
        <f>IF(ISNA(VLOOKUP($C28,void!$A$17:$H$97,8,FALSE))=TRUE,0,VLOOKUP($C28,void!$A$17:$H$97,8,FALSE))</f>
        <v>0</v>
      </c>
      <c r="AC28" s="10">
        <f>IF(ISNA(VLOOKUP($C28,'Caledon TT Feb 27 DM'!$A$17:$H$96,8,FALSE))=TRUE,0,VLOOKUP($C28,'Caledon TT Feb 27 DM'!$A$17:$H$96,8,FALSE))</f>
        <v>0</v>
      </c>
      <c r="AD28" s="10">
        <f>IF(ISNA(VLOOKUP($C28,'Caledon TT Feb 28 DM'!$A$17:$H$93,8,FALSE))=TRUE,0,VLOOKUP($C28,'Caledon TT Feb 28 DM'!$A$17:$H$93,8,FALSE))</f>
        <v>0</v>
      </c>
      <c r="AE28" s="10">
        <f>IF(ISNA(VLOOKUP($C28,'Killington Nor-Am Mar 5 MO'!$A$17:$H$97,8,FALSE))=TRUE,0,VLOOKUP($C28,'Killington Nor-Am Mar 5 MO'!$A$17:$H$97,8,FALSE))</f>
        <v>0</v>
      </c>
      <c r="AF28" s="10">
        <f>IF(ISNA(VLOOKUP($C28,'Killington Nor-Am Mar 6 DM'!$A$17:$H$97,8,FALSE))=TRUE,0,VLOOKUP($C28,'Killington Nor-Am Mar 6 DM'!$A$17:$H$97,8,FALSE))</f>
        <v>0</v>
      </c>
      <c r="AG28" s="10">
        <f>IF(ISNA(VLOOKUP($C28,'VSC Nor-Am Feb 27 MO'!$A$17:$H$97,8,FALSE))=TRUE,0,VLOOKUP($C28,'VSC Nor-Am Feb 27 MO'!$A$17:$H$97,8,FALSE))</f>
        <v>0</v>
      </c>
      <c r="AH28" s="10">
        <f>IF(ISNA(VLOOKUP($C28,'VSC Nor-Am Feb 28 DM'!$A$17:$H$97,8,FALSE))=TRUE,0,VLOOKUP($C28,'VSC Nor-Am Feb 28 DM'!$A$17:$H$97,8,FALSE))</f>
        <v>0</v>
      </c>
      <c r="AI28" s="10">
        <f>IF(ISNA(VLOOKUP($C28,'Sr Nationals March 12 MO'!$A$17:$H$97,8,FALSE))=TRUE,0,VLOOKUP($C28,'Sr Nationals March 12 MO'!$A$17:$H$97,8,FALSE))</f>
        <v>0</v>
      </c>
      <c r="AJ28" s="10">
        <f>IF(ISNA(VLOOKUP($C28,'Sr Nationals March 13 DM'!$A$17:$H$97,8,FALSE))=TRUE,0,VLOOKUP($C28,'Sr Nationals March 13 DM'!$A$17:$H$97,8,FALSE))</f>
        <v>0</v>
      </c>
      <c r="AK28" s="10">
        <f>IF(ISNA(VLOOKUP($C28,'Jr Nationals March 18 MO'!$A$17:$H$97,8,FALSE))=TRUE,0,VLOOKUP($C28,'Jr Nationals March 18 MO'!$A$17:$H$97,8,FALSE))</f>
        <v>0</v>
      </c>
      <c r="AL28" s="10">
        <f>IF(ISNA(VLOOKUP($C28,Event29!$A$17:$H$97,8,FALSE))=TRUE,0,VLOOKUP($C28,Event29!$A$17:$H$97,8,FALSE))</f>
        <v>0</v>
      </c>
      <c r="AM28" s="10">
        <f>IF(ISNA(VLOOKUP($C28,Event30!$A$17:$H$96,8,FALSE))=TRUE,0,VLOOKUP($C28,Event30!$A$17:$H$96,8,FALSE))</f>
        <v>0</v>
      </c>
    </row>
    <row r="29" spans="1:39" ht="13.5" customHeight="1">
      <c r="A29" s="156"/>
      <c r="B29" s="156"/>
      <c r="C29" s="152"/>
      <c r="D29" s="139"/>
      <c r="E29" s="8">
        <f t="shared" si="0"/>
        <v>20</v>
      </c>
      <c r="F29" s="9">
        <f t="shared" si="1"/>
        <v>20</v>
      </c>
      <c r="G29" s="19">
        <f t="shared" si="2"/>
        <v>0</v>
      </c>
      <c r="H29" s="19">
        <f t="shared" si="3"/>
        <v>0</v>
      </c>
      <c r="I29" s="19">
        <f t="shared" si="4"/>
        <v>0</v>
      </c>
      <c r="J29" s="9">
        <f t="shared" si="6"/>
        <v>0</v>
      </c>
      <c r="K29" s="99"/>
      <c r="L29" s="10">
        <f>IF(ISNA(VLOOKUP($C29,'Canadian Selections Dec 19 - F'!$A$17:$H$69,8,FALSE))=TRUE,0,VLOOKUP($C29,'Canadian Selections Dec 19 - F'!$A$17:$H$69,8,FALSE))</f>
        <v>0</v>
      </c>
      <c r="M29" s="10">
        <f>IF(ISNA(VLOOKUP($C29,'Canadian Selections Dec 20 - F'!$A$17:$H$24,8,FALSE))=TRUE,0,VLOOKUP($C29,'Canadian Selections Dec 20 - F'!$A$17:$H$24,8,FALSE))</f>
        <v>0</v>
      </c>
      <c r="N29" s="26">
        <f>IF(ISNA(VLOOKUP($C29,'Le Massif Cnd. Series Jan 16 MO'!$A$17:$H$95,8,FALSE))=TRUE,0,VLOOKUP($C29,'Le Massif Cnd. Series Jan 16 MO'!$A$17:$H$95,8,FALSE))</f>
        <v>0</v>
      </c>
      <c r="O29" s="26">
        <f>IF(ISNA(VLOOKUP($C29,'Le Massif Cnd. Series Jan 17 DM'!$A$17:$H$100,8,FALSE))=TRUE,0,VLOOKUP($C29,'Le Massif Cnd. Series Jan 17 DM'!$A$17:$H$100,8,FALSE))</f>
        <v>0</v>
      </c>
      <c r="P29" s="10">
        <f>IF(ISNA(VLOOKUP($C29,'USSA Bristol Jan 16 MO'!$A$17:$H$100,8,FALSE))=TRUE,0,VLOOKUP($C29,'USSA Bristol Jan 16 MO'!$A$17:$H$100,8,FALSE))</f>
        <v>0</v>
      </c>
      <c r="Q29" s="10">
        <f>IF(ISNA(VLOOKUP($C29,'USSA Bristol Jan 17 DM'!$A$17:$H$100,8,FALSE))=TRUE,0,VLOOKUP($C29,'USSA Bristol Jan 17 DM'!$A$17:$H$100,8,FALSE))</f>
        <v>0</v>
      </c>
      <c r="R29" s="10">
        <f>IF(ISNA(VLOOKUP($C29,'Apex Cnd. Series Feb 6 MO'!$A$17:$H$98,8,FALSE))=TRUE,0,VLOOKUP($C29,'Apex Cnd. Series Feb 6 MO'!$A$17:$H$98,8,FALSE))</f>
        <v>0</v>
      </c>
      <c r="S29" s="10">
        <f>IF(ISNA(VLOOKUP($C29,'Apex Cnd. Series Feb 7 DM'!$A$17:$H$98,8,FALSE))=TRUE,0,VLOOKUP($C29,'Apex Cnd. Series Feb 7 DM'!$A$17:$H$98,8,FALSE))</f>
        <v>0</v>
      </c>
      <c r="T29" s="10">
        <f>IF(ISNA(VLOOKUP($C29,'VSC Nor-Am Feb 28 DM'!$A$17:$H$17,8,FALSE))=TRUE,0,VLOOKUP($C29,'VSC Nor-Am Feb 28 DM'!$A$17:$H$17,8,FALSE))</f>
        <v>0</v>
      </c>
      <c r="U29" s="10">
        <f>IF(ISNA(VLOOKUP($C29,'Calabogie TT Feb 7 MO'!$A$17:$H$100,8,FALSE))=TRUE,0,VLOOKUP($C29,'Calabogie TT Feb 7 MO'!$A$17:$H$100,8,FALSE))</f>
        <v>0</v>
      </c>
      <c r="V29" s="10">
        <f>IF(ISNA(VLOOKUP($C29,'Calgary Nor-Am Feb 13 MO'!$A$17:$H$97,8,FALSE))=TRUE,0,VLOOKUP($C29,'Calgary Nor-Am Feb 13 MO'!$A$17:$H$97,8,FALSE))</f>
        <v>0</v>
      </c>
      <c r="W29" s="10">
        <f>IF(ISNA(VLOOKUP($C29,'Calgary Nor-Am Feb 14 DM'!$A$17:$H$92,8,FALSE))=TRUE,0,VLOOKUP($C29,'Calgary Nor-Am Feb 14 DM'!$A$17:$H$92,8,FALSE))</f>
        <v>0</v>
      </c>
      <c r="X29" s="10">
        <f>IF(ISNA(VLOOKUP($C29,'Camp Fortune TT Feb 21 MO'!$A$17:$H$92,8,FALSE))=TRUE,0,VLOOKUP($C29,'Camp Fortune TT Feb 21 MO'!$A$17:$H$92,8,FALSE))</f>
        <v>0</v>
      </c>
      <c r="Y29" s="10">
        <f>IF(ISNA(VLOOKUP($C29,'Park City Nor-Am Feb 20 MO'!$A$17:$H$97,8,FALSE))=TRUE,0,VLOOKUP($C29,'Park City Nor-Am Feb 20 MO'!$A$17:$H$97,8,FALSE))</f>
        <v>0</v>
      </c>
      <c r="Z29" s="10">
        <f>IF(ISNA(VLOOKUP($C29,'Park City Nor-Am Feb 21 DM'!$A$17:$H$97,8,FALSE))=TRUE,0,VLOOKUP($C29,'Park City Nor-Am Feb 21 DM'!$A$17:$H$97,8,FALSE))</f>
        <v>0</v>
      </c>
      <c r="AA29" s="10">
        <f>IF(ISNA(VLOOKUP($C29,'Thunder Bay TT Jan 2016 MO'!$A$17:$H$97,8,FALSE))=TRUE,0,VLOOKUP($C29,'Thunder Bay TT Jan 2016 MO'!$A$17:$H$97,8,FALSE))</f>
        <v>0</v>
      </c>
      <c r="AB29" s="10">
        <f>IF(ISNA(VLOOKUP($C29,void!$A$17:$H$97,8,FALSE))=TRUE,0,VLOOKUP($C29,void!$A$17:$H$97,8,FALSE))</f>
        <v>0</v>
      </c>
      <c r="AC29" s="10">
        <f>IF(ISNA(VLOOKUP($C29,'Caledon TT Feb 27 DM'!$A$17:$H$96,8,FALSE))=TRUE,0,VLOOKUP($C29,'Caledon TT Feb 27 DM'!$A$17:$H$96,8,FALSE))</f>
        <v>0</v>
      </c>
      <c r="AD29" s="10">
        <f>IF(ISNA(VLOOKUP($C29,'Caledon TT Feb 28 DM'!$A$17:$H$93,8,FALSE))=TRUE,0,VLOOKUP($C29,'Caledon TT Feb 28 DM'!$A$17:$H$93,8,FALSE))</f>
        <v>0</v>
      </c>
      <c r="AE29" s="10">
        <f>IF(ISNA(VLOOKUP($C29,'Killington Nor-Am Mar 5 MO'!$A$17:$H$97,8,FALSE))=TRUE,0,VLOOKUP($C29,'Killington Nor-Am Mar 5 MO'!$A$17:$H$97,8,FALSE))</f>
        <v>0</v>
      </c>
      <c r="AF29" s="10">
        <f>IF(ISNA(VLOOKUP($C29,'Killington Nor-Am Mar 6 DM'!$A$17:$H$97,8,FALSE))=TRUE,0,VLOOKUP($C29,'Killington Nor-Am Mar 6 DM'!$A$17:$H$97,8,FALSE))</f>
        <v>0</v>
      </c>
      <c r="AG29" s="10">
        <f>IF(ISNA(VLOOKUP($C29,'VSC Nor-Am Feb 27 MO'!$A$17:$H$97,8,FALSE))=TRUE,0,VLOOKUP($C29,'VSC Nor-Am Feb 27 MO'!$A$17:$H$97,8,FALSE))</f>
        <v>0</v>
      </c>
      <c r="AH29" s="10">
        <f>IF(ISNA(VLOOKUP($C29,'VSC Nor-Am Feb 28 DM'!$A$17:$H$97,8,FALSE))=TRUE,0,VLOOKUP($C29,'VSC Nor-Am Feb 28 DM'!$A$17:$H$97,8,FALSE))</f>
        <v>0</v>
      </c>
      <c r="AI29" s="10">
        <f>IF(ISNA(VLOOKUP($C29,'Sr Nationals March 12 MO'!$A$17:$H$97,8,FALSE))=TRUE,0,VLOOKUP($C29,'Sr Nationals March 12 MO'!$A$17:$H$97,8,FALSE))</f>
        <v>0</v>
      </c>
      <c r="AJ29" s="10">
        <f>IF(ISNA(VLOOKUP($C29,'Sr Nationals March 13 DM'!$A$17:$H$97,8,FALSE))=TRUE,0,VLOOKUP($C29,'Sr Nationals March 13 DM'!$A$17:$H$97,8,FALSE))</f>
        <v>0</v>
      </c>
      <c r="AK29" s="10">
        <f>IF(ISNA(VLOOKUP($C29,'Jr Nationals March 18 MO'!$A$17:$H$97,8,FALSE))=TRUE,0,VLOOKUP($C29,'Jr Nationals March 18 MO'!$A$17:$H$97,8,FALSE))</f>
        <v>0</v>
      </c>
      <c r="AL29" s="10">
        <f>IF(ISNA(VLOOKUP($C29,Event29!$A$17:$H$97,8,FALSE))=TRUE,0,VLOOKUP($C29,Event29!$A$17:$H$97,8,FALSE))</f>
        <v>0</v>
      </c>
      <c r="AM29" s="10">
        <f>IF(ISNA(VLOOKUP($C29,Event30!$A$17:$H$96,8,FALSE))=TRUE,0,VLOOKUP($C29,Event30!$A$17:$H$96,8,FALSE))</f>
        <v>0</v>
      </c>
    </row>
    <row r="30" spans="1:39" ht="13.5" customHeight="1">
      <c r="A30" s="156"/>
      <c r="B30" s="156"/>
      <c r="C30" s="153"/>
      <c r="D30" s="139"/>
      <c r="E30" s="8">
        <f t="shared" si="0"/>
        <v>20</v>
      </c>
      <c r="F30" s="9">
        <f t="shared" si="1"/>
        <v>20</v>
      </c>
      <c r="G30" s="19">
        <f t="shared" si="2"/>
        <v>0</v>
      </c>
      <c r="H30" s="19">
        <f t="shared" si="3"/>
        <v>0</v>
      </c>
      <c r="I30" s="19">
        <f t="shared" si="4"/>
        <v>0</v>
      </c>
      <c r="J30" s="9">
        <f t="shared" si="6"/>
        <v>0</v>
      </c>
      <c r="K30" s="99"/>
      <c r="L30" s="10">
        <f>IF(ISNA(VLOOKUP($C30,'Canadian Selections Dec 19 - F'!$A$17:$H$69,8,FALSE))=TRUE,0,VLOOKUP($C30,'Canadian Selections Dec 19 - F'!$A$17:$H$69,8,FALSE))</f>
        <v>0</v>
      </c>
      <c r="M30" s="10">
        <f>IF(ISNA(VLOOKUP($C30,'Canadian Selections Dec 20 - F'!$A$17:$H$24,8,FALSE))=TRUE,0,VLOOKUP($C30,'Canadian Selections Dec 20 - F'!$A$17:$H$24,8,FALSE))</f>
        <v>0</v>
      </c>
      <c r="N30" s="26">
        <f>IF(ISNA(VLOOKUP($C30,'Le Massif Cnd. Series Jan 16 MO'!$A$17:$H$95,8,FALSE))=TRUE,0,VLOOKUP($C30,'Le Massif Cnd. Series Jan 16 MO'!$A$17:$H$95,8,FALSE))</f>
        <v>0</v>
      </c>
      <c r="O30" s="26">
        <f>IF(ISNA(VLOOKUP($C30,'Le Massif Cnd. Series Jan 17 DM'!$A$17:$H$100,8,FALSE))=TRUE,0,VLOOKUP($C30,'Le Massif Cnd. Series Jan 17 DM'!$A$17:$H$100,8,FALSE))</f>
        <v>0</v>
      </c>
      <c r="P30" s="10">
        <f>IF(ISNA(VLOOKUP($C30,'USSA Bristol Jan 16 MO'!$A$17:$H$100,8,FALSE))=TRUE,0,VLOOKUP($C30,'USSA Bristol Jan 16 MO'!$A$17:$H$100,8,FALSE))</f>
        <v>0</v>
      </c>
      <c r="Q30" s="10">
        <f>IF(ISNA(VLOOKUP($C30,'USSA Bristol Jan 17 DM'!$A$17:$H$100,8,FALSE))=TRUE,0,VLOOKUP($C30,'USSA Bristol Jan 17 DM'!$A$17:$H$100,8,FALSE))</f>
        <v>0</v>
      </c>
      <c r="R30" s="10">
        <f>IF(ISNA(VLOOKUP($C30,'Apex Cnd. Series Feb 6 MO'!$A$17:$H$98,8,FALSE))=TRUE,0,VLOOKUP($C30,'Apex Cnd. Series Feb 6 MO'!$A$17:$H$98,8,FALSE))</f>
        <v>0</v>
      </c>
      <c r="S30" s="10">
        <f>IF(ISNA(VLOOKUP($C30,'Apex Cnd. Series Feb 7 DM'!$A$17:$H$98,8,FALSE))=TRUE,0,VLOOKUP($C30,'Apex Cnd. Series Feb 7 DM'!$A$17:$H$98,8,FALSE))</f>
        <v>0</v>
      </c>
      <c r="T30" s="10">
        <f>IF(ISNA(VLOOKUP($C30,'VSC Nor-Am Feb 28 DM'!$A$17:$H$17,8,FALSE))=TRUE,0,VLOOKUP($C30,'VSC Nor-Am Feb 28 DM'!$A$17:$H$17,8,FALSE))</f>
        <v>0</v>
      </c>
      <c r="U30" s="10">
        <f>IF(ISNA(VLOOKUP($C30,'Calabogie TT Feb 7 MO'!$A$17:$H$100,8,FALSE))=TRUE,0,VLOOKUP($C30,'Calabogie TT Feb 7 MO'!$A$17:$H$100,8,FALSE))</f>
        <v>0</v>
      </c>
      <c r="V30" s="10">
        <f>IF(ISNA(VLOOKUP($C30,'Calgary Nor-Am Feb 13 MO'!$A$17:$H$97,8,FALSE))=TRUE,0,VLOOKUP($C30,'Calgary Nor-Am Feb 13 MO'!$A$17:$H$97,8,FALSE))</f>
        <v>0</v>
      </c>
      <c r="W30" s="10">
        <f>IF(ISNA(VLOOKUP($C30,'Calgary Nor-Am Feb 14 DM'!$A$17:$H$92,8,FALSE))=TRUE,0,VLOOKUP($C30,'Calgary Nor-Am Feb 14 DM'!$A$17:$H$92,8,FALSE))</f>
        <v>0</v>
      </c>
      <c r="X30" s="10">
        <f>IF(ISNA(VLOOKUP($C30,'Camp Fortune TT Feb 21 MO'!$A$17:$H$92,8,FALSE))=TRUE,0,VLOOKUP($C30,'Camp Fortune TT Feb 21 MO'!$A$17:$H$92,8,FALSE))</f>
        <v>0</v>
      </c>
      <c r="Y30" s="10">
        <f>IF(ISNA(VLOOKUP($C30,'Park City Nor-Am Feb 20 MO'!$A$17:$H$97,8,FALSE))=TRUE,0,VLOOKUP($C30,'Park City Nor-Am Feb 20 MO'!$A$17:$H$97,8,FALSE))</f>
        <v>0</v>
      </c>
      <c r="Z30" s="10">
        <f>IF(ISNA(VLOOKUP($C30,'Park City Nor-Am Feb 21 DM'!$A$17:$H$97,8,FALSE))=TRUE,0,VLOOKUP($C30,'Park City Nor-Am Feb 21 DM'!$A$17:$H$97,8,FALSE))</f>
        <v>0</v>
      </c>
      <c r="AA30" s="10">
        <f>IF(ISNA(VLOOKUP($C30,'Thunder Bay TT Jan 2016 MO'!$A$17:$H$97,8,FALSE))=TRUE,0,VLOOKUP($C30,'Thunder Bay TT Jan 2016 MO'!$A$17:$H$97,8,FALSE))</f>
        <v>0</v>
      </c>
      <c r="AB30" s="10">
        <f>IF(ISNA(VLOOKUP($C30,void!$A$17:$H$97,8,FALSE))=TRUE,0,VLOOKUP($C30,void!$A$17:$H$97,8,FALSE))</f>
        <v>0</v>
      </c>
      <c r="AC30" s="10">
        <f>IF(ISNA(VLOOKUP($C30,'Caledon TT Feb 27 DM'!$A$17:$H$96,8,FALSE))=TRUE,0,VLOOKUP($C30,'Caledon TT Feb 27 DM'!$A$17:$H$96,8,FALSE))</f>
        <v>0</v>
      </c>
      <c r="AD30" s="10">
        <f>IF(ISNA(VLOOKUP($C30,'Caledon TT Feb 28 DM'!$A$17:$H$93,8,FALSE))=TRUE,0,VLOOKUP($C30,'Caledon TT Feb 28 DM'!$A$17:$H$93,8,FALSE))</f>
        <v>0</v>
      </c>
      <c r="AE30" s="10">
        <f>IF(ISNA(VLOOKUP($C30,'Killington Nor-Am Mar 5 MO'!$A$17:$H$97,8,FALSE))=TRUE,0,VLOOKUP($C30,'Killington Nor-Am Mar 5 MO'!$A$17:$H$97,8,FALSE))</f>
        <v>0</v>
      </c>
      <c r="AF30" s="10">
        <f>IF(ISNA(VLOOKUP($C30,'Killington Nor-Am Mar 6 DM'!$A$17:$H$97,8,FALSE))=TRUE,0,VLOOKUP($C30,'Killington Nor-Am Mar 6 DM'!$A$17:$H$97,8,FALSE))</f>
        <v>0</v>
      </c>
      <c r="AG30" s="10">
        <f>IF(ISNA(VLOOKUP($C30,'VSC Nor-Am Feb 27 MO'!$A$17:$H$97,8,FALSE))=TRUE,0,VLOOKUP($C30,'VSC Nor-Am Feb 27 MO'!$A$17:$H$97,8,FALSE))</f>
        <v>0</v>
      </c>
      <c r="AH30" s="10">
        <f>IF(ISNA(VLOOKUP($C30,'VSC Nor-Am Feb 28 DM'!$A$17:$H$97,8,FALSE))=TRUE,0,VLOOKUP($C30,'VSC Nor-Am Feb 28 DM'!$A$17:$H$97,8,FALSE))</f>
        <v>0</v>
      </c>
      <c r="AI30" s="10">
        <f>IF(ISNA(VLOOKUP($C30,'Sr Nationals March 12 MO'!$A$17:$H$97,8,FALSE))=TRUE,0,VLOOKUP($C30,'Sr Nationals March 12 MO'!$A$17:$H$97,8,FALSE))</f>
        <v>0</v>
      </c>
      <c r="AJ30" s="10">
        <f>IF(ISNA(VLOOKUP($C30,'Sr Nationals March 13 DM'!$A$17:$H$97,8,FALSE))=TRUE,0,VLOOKUP($C30,'Sr Nationals March 13 DM'!$A$17:$H$97,8,FALSE))</f>
        <v>0</v>
      </c>
      <c r="AK30" s="10">
        <f>IF(ISNA(VLOOKUP($C30,'Jr Nationals March 18 MO'!$A$17:$H$97,8,FALSE))=TRUE,0,VLOOKUP($C30,'Jr Nationals March 18 MO'!$A$17:$H$97,8,FALSE))</f>
        <v>0</v>
      </c>
      <c r="AL30" s="10">
        <f>IF(ISNA(VLOOKUP($C30,Event29!$A$17:$H$97,8,FALSE))=TRUE,0,VLOOKUP($C30,Event29!$A$17:$H$97,8,FALSE))</f>
        <v>0</v>
      </c>
      <c r="AM30" s="10">
        <f>IF(ISNA(VLOOKUP($C30,Event30!$A$17:$H$96,8,FALSE))=TRUE,0,VLOOKUP($C30,Event30!$A$17:$H$96,8,FALSE))</f>
        <v>0</v>
      </c>
    </row>
    <row r="31" spans="1:39" ht="13.5" customHeight="1">
      <c r="A31" s="156"/>
      <c r="B31" s="156"/>
      <c r="C31" s="153"/>
      <c r="D31" s="139"/>
      <c r="E31" s="8">
        <f aca="true" t="shared" si="7" ref="E31:E59">F31</f>
        <v>20</v>
      </c>
      <c r="F31" s="9">
        <f t="shared" si="1"/>
        <v>20</v>
      </c>
      <c r="G31" s="19">
        <f t="shared" si="2"/>
        <v>0</v>
      </c>
      <c r="H31" s="19">
        <f t="shared" si="3"/>
        <v>0</v>
      </c>
      <c r="I31" s="19">
        <f t="shared" si="4"/>
        <v>0</v>
      </c>
      <c r="J31" s="9">
        <f t="shared" si="6"/>
        <v>0</v>
      </c>
      <c r="K31" s="99"/>
      <c r="L31" s="10">
        <f>IF(ISNA(VLOOKUP($C31,'Canadian Selections Dec 19 - F'!$A$17:$H$69,8,FALSE))=TRUE,0,VLOOKUP($C31,'Canadian Selections Dec 19 - F'!$A$17:$H$69,8,FALSE))</f>
        <v>0</v>
      </c>
      <c r="M31" s="10">
        <f>IF(ISNA(VLOOKUP($C31,'Canadian Selections Dec 20 - F'!$A$17:$H$24,8,FALSE))=TRUE,0,VLOOKUP($C31,'Canadian Selections Dec 20 - F'!$A$17:$H$24,8,FALSE))</f>
        <v>0</v>
      </c>
      <c r="N31" s="26">
        <f>IF(ISNA(VLOOKUP($C31,'Le Massif Cnd. Series Jan 16 MO'!$A$17:$H$95,8,FALSE))=TRUE,0,VLOOKUP($C31,'Le Massif Cnd. Series Jan 16 MO'!$A$17:$H$95,8,FALSE))</f>
        <v>0</v>
      </c>
      <c r="O31" s="26">
        <f>IF(ISNA(VLOOKUP($C31,'Le Massif Cnd. Series Jan 17 DM'!$A$17:$H$100,8,FALSE))=TRUE,0,VLOOKUP($C31,'Le Massif Cnd. Series Jan 17 DM'!$A$17:$H$100,8,FALSE))</f>
        <v>0</v>
      </c>
      <c r="P31" s="10">
        <f>IF(ISNA(VLOOKUP($C31,'USSA Bristol Jan 16 MO'!$A$17:$H$100,8,FALSE))=TRUE,0,VLOOKUP($C31,'USSA Bristol Jan 16 MO'!$A$17:$H$100,8,FALSE))</f>
        <v>0</v>
      </c>
      <c r="Q31" s="10">
        <f>IF(ISNA(VLOOKUP($C31,'USSA Bristol Jan 17 DM'!$A$17:$H$100,8,FALSE))=TRUE,0,VLOOKUP($C31,'USSA Bristol Jan 17 DM'!$A$17:$H$100,8,FALSE))</f>
        <v>0</v>
      </c>
      <c r="R31" s="10">
        <f>IF(ISNA(VLOOKUP($C31,'Apex Cnd. Series Feb 6 MO'!$A$17:$H$98,8,FALSE))=TRUE,0,VLOOKUP($C31,'Apex Cnd. Series Feb 6 MO'!$A$17:$H$98,8,FALSE))</f>
        <v>0</v>
      </c>
      <c r="S31" s="10">
        <f>IF(ISNA(VLOOKUP($C31,'Apex Cnd. Series Feb 7 DM'!$A$17:$H$98,8,FALSE))=TRUE,0,VLOOKUP($C31,'Apex Cnd. Series Feb 7 DM'!$A$17:$H$98,8,FALSE))</f>
        <v>0</v>
      </c>
      <c r="T31" s="10">
        <f>IF(ISNA(VLOOKUP($C31,'VSC Nor-Am Feb 28 DM'!$A$17:$H$17,8,FALSE))=TRUE,0,VLOOKUP($C31,'VSC Nor-Am Feb 28 DM'!$A$17:$H$17,8,FALSE))</f>
        <v>0</v>
      </c>
      <c r="U31" s="10">
        <f>IF(ISNA(VLOOKUP($C31,'Calabogie TT Feb 7 MO'!$A$17:$H$100,8,FALSE))=TRUE,0,VLOOKUP($C31,'Calabogie TT Feb 7 MO'!$A$17:$H$100,8,FALSE))</f>
        <v>0</v>
      </c>
      <c r="V31" s="10">
        <f>IF(ISNA(VLOOKUP($C31,'Calgary Nor-Am Feb 13 MO'!$A$17:$H$97,8,FALSE))=TRUE,0,VLOOKUP($C31,'Calgary Nor-Am Feb 13 MO'!$A$17:$H$97,8,FALSE))</f>
        <v>0</v>
      </c>
      <c r="W31" s="10">
        <f>IF(ISNA(VLOOKUP($C31,'Calgary Nor-Am Feb 14 DM'!$A$17:$H$92,8,FALSE))=TRUE,0,VLOOKUP($C31,'Calgary Nor-Am Feb 14 DM'!$A$17:$H$92,8,FALSE))</f>
        <v>0</v>
      </c>
      <c r="X31" s="10">
        <f>IF(ISNA(VLOOKUP($C31,'Camp Fortune TT Feb 21 MO'!$A$17:$H$92,8,FALSE))=TRUE,0,VLOOKUP($C31,'Camp Fortune TT Feb 21 MO'!$A$17:$H$92,8,FALSE))</f>
        <v>0</v>
      </c>
      <c r="Y31" s="10">
        <f>IF(ISNA(VLOOKUP($C31,'Park City Nor-Am Feb 20 MO'!$A$17:$H$97,8,FALSE))=TRUE,0,VLOOKUP($C31,'Park City Nor-Am Feb 20 MO'!$A$17:$H$97,8,FALSE))</f>
        <v>0</v>
      </c>
      <c r="Z31" s="10">
        <f>IF(ISNA(VLOOKUP($C31,'Park City Nor-Am Feb 21 DM'!$A$17:$H$97,8,FALSE))=TRUE,0,VLOOKUP($C31,'Park City Nor-Am Feb 21 DM'!$A$17:$H$97,8,FALSE))</f>
        <v>0</v>
      </c>
      <c r="AA31" s="10">
        <f>IF(ISNA(VLOOKUP($C31,'Thunder Bay TT Jan 2016 MO'!$A$17:$H$97,8,FALSE))=TRUE,0,VLOOKUP($C31,'Thunder Bay TT Jan 2016 MO'!$A$17:$H$97,8,FALSE))</f>
        <v>0</v>
      </c>
      <c r="AB31" s="10">
        <f>IF(ISNA(VLOOKUP($C31,void!$A$17:$H$97,8,FALSE))=TRUE,0,VLOOKUP($C31,void!$A$17:$H$97,8,FALSE))</f>
        <v>0</v>
      </c>
      <c r="AC31" s="10">
        <f>IF(ISNA(VLOOKUP($C31,'Caledon TT Feb 27 DM'!$A$17:$H$96,8,FALSE))=TRUE,0,VLOOKUP($C31,'Caledon TT Feb 27 DM'!$A$17:$H$96,8,FALSE))</f>
        <v>0</v>
      </c>
      <c r="AD31" s="10">
        <f>IF(ISNA(VLOOKUP($C31,'Caledon TT Feb 28 DM'!$A$17:$H$93,8,FALSE))=TRUE,0,VLOOKUP($C31,'Caledon TT Feb 28 DM'!$A$17:$H$93,8,FALSE))</f>
        <v>0</v>
      </c>
      <c r="AE31" s="10">
        <f>IF(ISNA(VLOOKUP($C31,'Killington Nor-Am Mar 5 MO'!$A$17:$H$97,8,FALSE))=TRUE,0,VLOOKUP($C31,'Killington Nor-Am Mar 5 MO'!$A$17:$H$97,8,FALSE))</f>
        <v>0</v>
      </c>
      <c r="AF31" s="10">
        <f>IF(ISNA(VLOOKUP($C31,'Killington Nor-Am Mar 6 DM'!$A$17:$H$97,8,FALSE))=TRUE,0,VLOOKUP($C31,'Killington Nor-Am Mar 6 DM'!$A$17:$H$97,8,FALSE))</f>
        <v>0</v>
      </c>
      <c r="AG31" s="10">
        <f>IF(ISNA(VLOOKUP($C31,'VSC Nor-Am Feb 27 MO'!$A$17:$H$97,8,FALSE))=TRUE,0,VLOOKUP($C31,'VSC Nor-Am Feb 27 MO'!$A$17:$H$97,8,FALSE))</f>
        <v>0</v>
      </c>
      <c r="AH31" s="10">
        <f>IF(ISNA(VLOOKUP($C31,'VSC Nor-Am Feb 28 DM'!$A$17:$H$97,8,FALSE))=TRUE,0,VLOOKUP($C31,'VSC Nor-Am Feb 28 DM'!$A$17:$H$97,8,FALSE))</f>
        <v>0</v>
      </c>
      <c r="AI31" s="10">
        <f>IF(ISNA(VLOOKUP($C31,'Sr Nationals March 12 MO'!$A$17:$H$97,8,FALSE))=TRUE,0,VLOOKUP($C31,'Sr Nationals March 12 MO'!$A$17:$H$97,8,FALSE))</f>
        <v>0</v>
      </c>
      <c r="AJ31" s="10">
        <f>IF(ISNA(VLOOKUP($C31,'Sr Nationals March 13 DM'!$A$17:$H$97,8,FALSE))=TRUE,0,VLOOKUP($C31,'Sr Nationals March 13 DM'!$A$17:$H$97,8,FALSE))</f>
        <v>0</v>
      </c>
      <c r="AK31" s="10">
        <f>IF(ISNA(VLOOKUP($C31,'Jr Nationals March 18 MO'!$A$17:$H$97,8,FALSE))=TRUE,0,VLOOKUP($C31,'Jr Nationals March 18 MO'!$A$17:$H$97,8,FALSE))</f>
        <v>0</v>
      </c>
      <c r="AL31" s="10">
        <f>IF(ISNA(VLOOKUP($C31,Event29!$A$17:$H$97,8,FALSE))=TRUE,0,VLOOKUP($C31,Event29!$A$17:$H$97,8,FALSE))</f>
        <v>0</v>
      </c>
      <c r="AM31" s="10">
        <f>IF(ISNA(VLOOKUP($C31,Event30!$A$17:$H$96,8,FALSE))=TRUE,0,VLOOKUP($C31,Event30!$A$17:$H$96,8,FALSE))</f>
        <v>0</v>
      </c>
    </row>
    <row r="32" spans="1:39" ht="13.5" customHeight="1">
      <c r="A32" s="156"/>
      <c r="B32" s="156"/>
      <c r="C32" s="153"/>
      <c r="D32" s="139"/>
      <c r="E32" s="8">
        <f t="shared" si="7"/>
        <v>20</v>
      </c>
      <c r="F32" s="9">
        <f t="shared" si="1"/>
        <v>20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9">
        <f t="shared" si="6"/>
        <v>0</v>
      </c>
      <c r="K32" s="99"/>
      <c r="L32" s="10">
        <f>IF(ISNA(VLOOKUP($C32,'Canadian Selections Dec 19 - F'!$A$17:$H$69,8,FALSE))=TRUE,0,VLOOKUP($C32,'Canadian Selections Dec 19 - F'!$A$17:$H$69,8,FALSE))</f>
        <v>0</v>
      </c>
      <c r="M32" s="10">
        <f>IF(ISNA(VLOOKUP($C32,'Canadian Selections Dec 20 - F'!$A$17:$H$24,8,FALSE))=TRUE,0,VLOOKUP($C32,'Canadian Selections Dec 20 - F'!$A$17:$H$24,8,FALSE))</f>
        <v>0</v>
      </c>
      <c r="N32" s="26">
        <f>IF(ISNA(VLOOKUP($C32,'Le Massif Cnd. Series Jan 16 MO'!$A$17:$H$95,8,FALSE))=TRUE,0,VLOOKUP($C32,'Le Massif Cnd. Series Jan 16 MO'!$A$17:$H$95,8,FALSE))</f>
        <v>0</v>
      </c>
      <c r="O32" s="26">
        <f>IF(ISNA(VLOOKUP($C32,'Le Massif Cnd. Series Jan 17 DM'!$A$17:$H$100,8,FALSE))=TRUE,0,VLOOKUP($C32,'Le Massif Cnd. Series Jan 17 DM'!$A$17:$H$100,8,FALSE))</f>
        <v>0</v>
      </c>
      <c r="P32" s="10">
        <f>IF(ISNA(VLOOKUP($C32,'USSA Bristol Jan 16 MO'!$A$17:$H$100,8,FALSE))=TRUE,0,VLOOKUP($C32,'USSA Bristol Jan 16 MO'!$A$17:$H$100,8,FALSE))</f>
        <v>0</v>
      </c>
      <c r="Q32" s="10">
        <f>IF(ISNA(VLOOKUP($C32,'USSA Bristol Jan 17 DM'!$A$17:$H$100,8,FALSE))=TRUE,0,VLOOKUP($C32,'USSA Bristol Jan 17 DM'!$A$17:$H$100,8,FALSE))</f>
        <v>0</v>
      </c>
      <c r="R32" s="10">
        <f>IF(ISNA(VLOOKUP($C32,'Apex Cnd. Series Feb 6 MO'!$A$17:$H$98,8,FALSE))=TRUE,0,VLOOKUP($C32,'Apex Cnd. Series Feb 6 MO'!$A$17:$H$98,8,FALSE))</f>
        <v>0</v>
      </c>
      <c r="S32" s="10">
        <f>IF(ISNA(VLOOKUP($C32,'Apex Cnd. Series Feb 7 DM'!$A$17:$H$98,8,FALSE))=TRUE,0,VLOOKUP($C32,'Apex Cnd. Series Feb 7 DM'!$A$17:$H$98,8,FALSE))</f>
        <v>0</v>
      </c>
      <c r="T32" s="10">
        <f>IF(ISNA(VLOOKUP($C32,'VSC Nor-Am Feb 28 DM'!$A$17:$H$17,8,FALSE))=TRUE,0,VLOOKUP($C32,'VSC Nor-Am Feb 28 DM'!$A$17:$H$17,8,FALSE))</f>
        <v>0</v>
      </c>
      <c r="U32" s="10">
        <f>IF(ISNA(VLOOKUP($C32,'Calabogie TT Feb 7 MO'!$A$17:$H$100,8,FALSE))=TRUE,0,VLOOKUP($C32,'Calabogie TT Feb 7 MO'!$A$17:$H$100,8,FALSE))</f>
        <v>0</v>
      </c>
      <c r="V32" s="10">
        <f>IF(ISNA(VLOOKUP($C32,'Calgary Nor-Am Feb 13 MO'!$A$17:$H$97,8,FALSE))=TRUE,0,VLOOKUP($C32,'Calgary Nor-Am Feb 13 MO'!$A$17:$H$97,8,FALSE))</f>
        <v>0</v>
      </c>
      <c r="W32" s="10">
        <f>IF(ISNA(VLOOKUP($C32,'Calgary Nor-Am Feb 14 DM'!$A$17:$H$92,8,FALSE))=TRUE,0,VLOOKUP($C32,'Calgary Nor-Am Feb 14 DM'!$A$17:$H$92,8,FALSE))</f>
        <v>0</v>
      </c>
      <c r="X32" s="10">
        <f>IF(ISNA(VLOOKUP($C32,'Camp Fortune TT Feb 21 MO'!$A$17:$H$92,8,FALSE))=TRUE,0,VLOOKUP($C32,'Camp Fortune TT Feb 21 MO'!$A$17:$H$92,8,FALSE))</f>
        <v>0</v>
      </c>
      <c r="Y32" s="10">
        <f>IF(ISNA(VLOOKUP($C32,'Park City Nor-Am Feb 20 MO'!$A$17:$H$97,8,FALSE))=TRUE,0,VLOOKUP($C32,'Park City Nor-Am Feb 20 MO'!$A$17:$H$97,8,FALSE))</f>
        <v>0</v>
      </c>
      <c r="Z32" s="10">
        <f>IF(ISNA(VLOOKUP($C32,'Park City Nor-Am Feb 21 DM'!$A$17:$H$97,8,FALSE))=TRUE,0,VLOOKUP($C32,'Park City Nor-Am Feb 21 DM'!$A$17:$H$97,8,FALSE))</f>
        <v>0</v>
      </c>
      <c r="AA32" s="10">
        <f>IF(ISNA(VLOOKUP($C32,'Thunder Bay TT Jan 2016 MO'!$A$17:$H$97,8,FALSE))=TRUE,0,VLOOKUP($C32,'Thunder Bay TT Jan 2016 MO'!$A$17:$H$97,8,FALSE))</f>
        <v>0</v>
      </c>
      <c r="AB32" s="10">
        <f>IF(ISNA(VLOOKUP($C32,void!$A$17:$H$97,8,FALSE))=TRUE,0,VLOOKUP($C32,void!$A$17:$H$97,8,FALSE))</f>
        <v>0</v>
      </c>
      <c r="AC32" s="10">
        <f>IF(ISNA(VLOOKUP($C32,'Caledon TT Feb 27 DM'!$A$17:$H$96,8,FALSE))=TRUE,0,VLOOKUP($C32,'Caledon TT Feb 27 DM'!$A$17:$H$96,8,FALSE))</f>
        <v>0</v>
      </c>
      <c r="AD32" s="10">
        <f>IF(ISNA(VLOOKUP($C32,'Caledon TT Feb 28 DM'!$A$17:$H$93,8,FALSE))=TRUE,0,VLOOKUP($C32,'Caledon TT Feb 28 DM'!$A$17:$H$93,8,FALSE))</f>
        <v>0</v>
      </c>
      <c r="AE32" s="10">
        <f>IF(ISNA(VLOOKUP($C32,'Killington Nor-Am Mar 5 MO'!$A$17:$H$97,8,FALSE))=TRUE,0,VLOOKUP($C32,'Killington Nor-Am Mar 5 MO'!$A$17:$H$97,8,FALSE))</f>
        <v>0</v>
      </c>
      <c r="AF32" s="10">
        <f>IF(ISNA(VLOOKUP($C32,'Killington Nor-Am Mar 6 DM'!$A$17:$H$97,8,FALSE))=TRUE,0,VLOOKUP($C32,'Killington Nor-Am Mar 6 DM'!$A$17:$H$97,8,FALSE))</f>
        <v>0</v>
      </c>
      <c r="AG32" s="10">
        <f>IF(ISNA(VLOOKUP($C32,'VSC Nor-Am Feb 27 MO'!$A$17:$H$97,8,FALSE))=TRUE,0,VLOOKUP($C32,'VSC Nor-Am Feb 27 MO'!$A$17:$H$97,8,FALSE))</f>
        <v>0</v>
      </c>
      <c r="AH32" s="10">
        <f>IF(ISNA(VLOOKUP($C32,'VSC Nor-Am Feb 28 DM'!$A$17:$H$97,8,FALSE))=TRUE,0,VLOOKUP($C32,'VSC Nor-Am Feb 28 DM'!$A$17:$H$97,8,FALSE))</f>
        <v>0</v>
      </c>
      <c r="AI32" s="10">
        <f>IF(ISNA(VLOOKUP($C32,'Sr Nationals March 12 MO'!$A$17:$H$97,8,FALSE))=TRUE,0,VLOOKUP($C32,'Sr Nationals March 12 MO'!$A$17:$H$97,8,FALSE))</f>
        <v>0</v>
      </c>
      <c r="AJ32" s="10">
        <f>IF(ISNA(VLOOKUP($C32,'Sr Nationals March 13 DM'!$A$17:$H$97,8,FALSE))=TRUE,0,VLOOKUP($C32,'Sr Nationals March 13 DM'!$A$17:$H$97,8,FALSE))</f>
        <v>0</v>
      </c>
      <c r="AK32" s="10">
        <f>IF(ISNA(VLOOKUP($C32,'Jr Nationals March 18 MO'!$A$17:$H$97,8,FALSE))=TRUE,0,VLOOKUP($C32,'Jr Nationals March 18 MO'!$A$17:$H$97,8,FALSE))</f>
        <v>0</v>
      </c>
      <c r="AL32" s="10">
        <f>IF(ISNA(VLOOKUP($C32,Event29!$A$17:$H$97,8,FALSE))=TRUE,0,VLOOKUP($C32,Event29!$A$17:$H$97,8,FALSE))</f>
        <v>0</v>
      </c>
      <c r="AM32" s="10">
        <f>IF(ISNA(VLOOKUP($C32,Event30!$A$17:$H$96,8,FALSE))=TRUE,0,VLOOKUP($C32,Event30!$A$17:$H$96,8,FALSE))</f>
        <v>0</v>
      </c>
    </row>
    <row r="33" spans="1:39" ht="13.5" customHeight="1">
      <c r="A33" s="156"/>
      <c r="B33" s="156"/>
      <c r="C33" s="153"/>
      <c r="D33" s="139"/>
      <c r="E33" s="8">
        <f t="shared" si="7"/>
        <v>20</v>
      </c>
      <c r="F33" s="9">
        <f t="shared" si="1"/>
        <v>20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9">
        <f t="shared" si="6"/>
        <v>0</v>
      </c>
      <c r="K33" s="99"/>
      <c r="L33" s="10">
        <f>IF(ISNA(VLOOKUP($C33,'Canadian Selections Dec 19 - F'!$A$17:$H$69,8,FALSE))=TRUE,0,VLOOKUP($C33,'Canadian Selections Dec 19 - F'!$A$17:$H$69,8,FALSE))</f>
        <v>0</v>
      </c>
      <c r="M33" s="10">
        <f>IF(ISNA(VLOOKUP($C33,'Canadian Selections Dec 20 - F'!$A$17:$H$24,8,FALSE))=TRUE,0,VLOOKUP($C33,'Canadian Selections Dec 20 - F'!$A$17:$H$24,8,FALSE))</f>
        <v>0</v>
      </c>
      <c r="N33" s="26">
        <f>IF(ISNA(VLOOKUP($C33,'Le Massif Cnd. Series Jan 16 MO'!$A$17:$H$95,8,FALSE))=TRUE,0,VLOOKUP($C33,'Le Massif Cnd. Series Jan 16 MO'!$A$17:$H$95,8,FALSE))</f>
        <v>0</v>
      </c>
      <c r="O33" s="26">
        <f>IF(ISNA(VLOOKUP($C33,'Le Massif Cnd. Series Jan 17 DM'!$A$17:$H$100,8,FALSE))=TRUE,0,VLOOKUP($C33,'Le Massif Cnd. Series Jan 17 DM'!$A$17:$H$100,8,FALSE))</f>
        <v>0</v>
      </c>
      <c r="P33" s="10">
        <f>IF(ISNA(VLOOKUP($C33,'USSA Bristol Jan 16 MO'!$A$17:$H$100,8,FALSE))=TRUE,0,VLOOKUP($C33,'USSA Bristol Jan 16 MO'!$A$17:$H$100,8,FALSE))</f>
        <v>0</v>
      </c>
      <c r="Q33" s="10">
        <f>IF(ISNA(VLOOKUP($C33,'USSA Bristol Jan 17 DM'!$A$17:$H$100,8,FALSE))=TRUE,0,VLOOKUP($C33,'USSA Bristol Jan 17 DM'!$A$17:$H$100,8,FALSE))</f>
        <v>0</v>
      </c>
      <c r="R33" s="10">
        <f>IF(ISNA(VLOOKUP($C33,'Apex Cnd. Series Feb 6 MO'!$A$17:$H$98,8,FALSE))=TRUE,0,VLOOKUP($C33,'Apex Cnd. Series Feb 6 MO'!$A$17:$H$98,8,FALSE))</f>
        <v>0</v>
      </c>
      <c r="S33" s="10">
        <f>IF(ISNA(VLOOKUP($C33,'Apex Cnd. Series Feb 7 DM'!$A$17:$H$98,8,FALSE))=TRUE,0,VLOOKUP($C33,'Apex Cnd. Series Feb 7 DM'!$A$17:$H$98,8,FALSE))</f>
        <v>0</v>
      </c>
      <c r="T33" s="10">
        <f>IF(ISNA(VLOOKUP($C33,'VSC Nor-Am Feb 28 DM'!$A$17:$H$17,8,FALSE))=TRUE,0,VLOOKUP($C33,'VSC Nor-Am Feb 28 DM'!$A$17:$H$17,8,FALSE))</f>
        <v>0</v>
      </c>
      <c r="U33" s="10">
        <f>IF(ISNA(VLOOKUP($C33,'Calabogie TT Feb 7 MO'!$A$17:$H$100,8,FALSE))=TRUE,0,VLOOKUP($C33,'Calabogie TT Feb 7 MO'!$A$17:$H$100,8,FALSE))</f>
        <v>0</v>
      </c>
      <c r="V33" s="10">
        <f>IF(ISNA(VLOOKUP($C33,'Calgary Nor-Am Feb 13 MO'!$A$17:$H$97,8,FALSE))=TRUE,0,VLOOKUP($C33,'Calgary Nor-Am Feb 13 MO'!$A$17:$H$97,8,FALSE))</f>
        <v>0</v>
      </c>
      <c r="W33" s="10">
        <f>IF(ISNA(VLOOKUP($C33,'Calgary Nor-Am Feb 14 DM'!$A$17:$H$92,8,FALSE))=TRUE,0,VLOOKUP($C33,'Calgary Nor-Am Feb 14 DM'!$A$17:$H$92,8,FALSE))</f>
        <v>0</v>
      </c>
      <c r="X33" s="10">
        <f>IF(ISNA(VLOOKUP($C33,'Camp Fortune TT Feb 21 MO'!$A$17:$H$92,8,FALSE))=TRUE,0,VLOOKUP($C33,'Camp Fortune TT Feb 21 MO'!$A$17:$H$92,8,FALSE))</f>
        <v>0</v>
      </c>
      <c r="Y33" s="10">
        <f>IF(ISNA(VLOOKUP($C33,'Park City Nor-Am Feb 20 MO'!$A$17:$H$97,8,FALSE))=TRUE,0,VLOOKUP($C33,'Park City Nor-Am Feb 20 MO'!$A$17:$H$97,8,FALSE))</f>
        <v>0</v>
      </c>
      <c r="Z33" s="10">
        <f>IF(ISNA(VLOOKUP($C33,'Park City Nor-Am Feb 21 DM'!$A$17:$H$97,8,FALSE))=TRUE,0,VLOOKUP($C33,'Park City Nor-Am Feb 21 DM'!$A$17:$H$97,8,FALSE))</f>
        <v>0</v>
      </c>
      <c r="AA33" s="10">
        <f>IF(ISNA(VLOOKUP($C33,'Thunder Bay TT Jan 2016 MO'!$A$17:$H$97,8,FALSE))=TRUE,0,VLOOKUP($C33,'Thunder Bay TT Jan 2016 MO'!$A$17:$H$97,8,FALSE))</f>
        <v>0</v>
      </c>
      <c r="AB33" s="10">
        <f>IF(ISNA(VLOOKUP($C33,void!$A$17:$H$97,8,FALSE))=TRUE,0,VLOOKUP($C33,void!$A$17:$H$97,8,FALSE))</f>
        <v>0</v>
      </c>
      <c r="AC33" s="10">
        <f>IF(ISNA(VLOOKUP($C33,'Caledon TT Feb 27 DM'!$A$17:$H$96,8,FALSE))=TRUE,0,VLOOKUP($C33,'Caledon TT Feb 27 DM'!$A$17:$H$96,8,FALSE))</f>
        <v>0</v>
      </c>
      <c r="AD33" s="10">
        <f>IF(ISNA(VLOOKUP($C33,'Caledon TT Feb 28 DM'!$A$17:$H$93,8,FALSE))=TRUE,0,VLOOKUP($C33,'Caledon TT Feb 28 DM'!$A$17:$H$93,8,FALSE))</f>
        <v>0</v>
      </c>
      <c r="AE33" s="10">
        <f>IF(ISNA(VLOOKUP($C33,'Killington Nor-Am Mar 5 MO'!$A$17:$H$97,8,FALSE))=TRUE,0,VLOOKUP($C33,'Killington Nor-Am Mar 5 MO'!$A$17:$H$97,8,FALSE))</f>
        <v>0</v>
      </c>
      <c r="AF33" s="10">
        <f>IF(ISNA(VLOOKUP($C33,'Killington Nor-Am Mar 6 DM'!$A$17:$H$97,8,FALSE))=TRUE,0,VLOOKUP($C33,'Killington Nor-Am Mar 6 DM'!$A$17:$H$97,8,FALSE))</f>
        <v>0</v>
      </c>
      <c r="AG33" s="10">
        <f>IF(ISNA(VLOOKUP($C33,'VSC Nor-Am Feb 27 MO'!$A$17:$H$97,8,FALSE))=TRUE,0,VLOOKUP($C33,'VSC Nor-Am Feb 27 MO'!$A$17:$H$97,8,FALSE))</f>
        <v>0</v>
      </c>
      <c r="AH33" s="10">
        <f>IF(ISNA(VLOOKUP($C33,'VSC Nor-Am Feb 28 DM'!$A$17:$H$97,8,FALSE))=TRUE,0,VLOOKUP($C33,'VSC Nor-Am Feb 28 DM'!$A$17:$H$97,8,FALSE))</f>
        <v>0</v>
      </c>
      <c r="AI33" s="10">
        <f>IF(ISNA(VLOOKUP($C33,'Sr Nationals March 12 MO'!$A$17:$H$97,8,FALSE))=TRUE,0,VLOOKUP($C33,'Sr Nationals March 12 MO'!$A$17:$H$97,8,FALSE))</f>
        <v>0</v>
      </c>
      <c r="AJ33" s="10">
        <f>IF(ISNA(VLOOKUP($C33,'Sr Nationals March 13 DM'!$A$17:$H$97,8,FALSE))=TRUE,0,VLOOKUP($C33,'Sr Nationals March 13 DM'!$A$17:$H$97,8,FALSE))</f>
        <v>0</v>
      </c>
      <c r="AK33" s="10">
        <f>IF(ISNA(VLOOKUP($C33,'Jr Nationals March 18 MO'!$A$17:$H$97,8,FALSE))=TRUE,0,VLOOKUP($C33,'Jr Nationals March 18 MO'!$A$17:$H$97,8,FALSE))</f>
        <v>0</v>
      </c>
      <c r="AL33" s="10">
        <f>IF(ISNA(VLOOKUP($C33,Event29!$A$17:$H$97,8,FALSE))=TRUE,0,VLOOKUP($C33,Event29!$A$17:$H$97,8,FALSE))</f>
        <v>0</v>
      </c>
      <c r="AM33" s="10">
        <f>IF(ISNA(VLOOKUP($C33,Event30!$A$17:$H$96,8,FALSE))=TRUE,0,VLOOKUP($C33,Event30!$A$17:$H$96,8,FALSE))</f>
        <v>0</v>
      </c>
    </row>
    <row r="34" spans="1:39" ht="13.5" customHeight="1">
      <c r="A34" s="156"/>
      <c r="B34" s="156"/>
      <c r="C34" s="153"/>
      <c r="D34" s="139"/>
      <c r="E34" s="8">
        <f t="shared" si="7"/>
        <v>20</v>
      </c>
      <c r="F34" s="9">
        <f t="shared" si="1"/>
        <v>20</v>
      </c>
      <c r="G34" s="19">
        <f t="shared" si="2"/>
        <v>0</v>
      </c>
      <c r="H34" s="19">
        <f t="shared" si="3"/>
        <v>0</v>
      </c>
      <c r="I34" s="19">
        <f t="shared" si="4"/>
        <v>0</v>
      </c>
      <c r="J34" s="9">
        <f t="shared" si="6"/>
        <v>0</v>
      </c>
      <c r="K34" s="99"/>
      <c r="L34" s="10">
        <f>IF(ISNA(VLOOKUP($C34,'Canadian Selections Dec 19 - F'!$A$17:$H$69,8,FALSE))=TRUE,0,VLOOKUP($C34,'Canadian Selections Dec 19 - F'!$A$17:$H$69,8,FALSE))</f>
        <v>0</v>
      </c>
      <c r="M34" s="10">
        <f>IF(ISNA(VLOOKUP($C34,'Canadian Selections Dec 20 - F'!$A$17:$H$24,8,FALSE))=TRUE,0,VLOOKUP($C34,'Canadian Selections Dec 20 - F'!$A$17:$H$24,8,FALSE))</f>
        <v>0</v>
      </c>
      <c r="N34" s="26">
        <f>IF(ISNA(VLOOKUP($C34,'Le Massif Cnd. Series Jan 16 MO'!$A$17:$H$95,8,FALSE))=TRUE,0,VLOOKUP($C34,'Le Massif Cnd. Series Jan 16 MO'!$A$17:$H$95,8,FALSE))</f>
        <v>0</v>
      </c>
      <c r="O34" s="26">
        <f>IF(ISNA(VLOOKUP($C34,'Le Massif Cnd. Series Jan 17 DM'!$A$17:$H$100,8,FALSE))=TRUE,0,VLOOKUP($C34,'Le Massif Cnd. Series Jan 17 DM'!$A$17:$H$100,8,FALSE))</f>
        <v>0</v>
      </c>
      <c r="P34" s="10">
        <f>IF(ISNA(VLOOKUP($C34,'USSA Bristol Jan 16 MO'!$A$17:$H$100,8,FALSE))=TRUE,0,VLOOKUP($C34,'USSA Bristol Jan 16 MO'!$A$17:$H$100,8,FALSE))</f>
        <v>0</v>
      </c>
      <c r="Q34" s="10">
        <f>IF(ISNA(VLOOKUP($C34,'USSA Bristol Jan 17 DM'!$A$17:$H$100,8,FALSE))=TRUE,0,VLOOKUP($C34,'USSA Bristol Jan 17 DM'!$A$17:$H$100,8,FALSE))</f>
        <v>0</v>
      </c>
      <c r="R34" s="10">
        <f>IF(ISNA(VLOOKUP($C34,'Apex Cnd. Series Feb 6 MO'!$A$17:$H$98,8,FALSE))=TRUE,0,VLOOKUP($C34,'Apex Cnd. Series Feb 6 MO'!$A$17:$H$98,8,FALSE))</f>
        <v>0</v>
      </c>
      <c r="S34" s="10">
        <f>IF(ISNA(VLOOKUP($C34,'Apex Cnd. Series Feb 7 DM'!$A$17:$H$98,8,FALSE))=TRUE,0,VLOOKUP($C34,'Apex Cnd. Series Feb 7 DM'!$A$17:$H$98,8,FALSE))</f>
        <v>0</v>
      </c>
      <c r="T34" s="10">
        <f>IF(ISNA(VLOOKUP($C34,'VSC Nor-Am Feb 28 DM'!$A$17:$H$17,8,FALSE))=TRUE,0,VLOOKUP($C34,'VSC Nor-Am Feb 28 DM'!$A$17:$H$17,8,FALSE))</f>
        <v>0</v>
      </c>
      <c r="U34" s="10">
        <f>IF(ISNA(VLOOKUP($C34,'Calabogie TT Feb 7 MO'!$A$17:$H$100,8,FALSE))=TRUE,0,VLOOKUP($C34,'Calabogie TT Feb 7 MO'!$A$17:$H$100,8,FALSE))</f>
        <v>0</v>
      </c>
      <c r="V34" s="10">
        <f>IF(ISNA(VLOOKUP($C34,'Calgary Nor-Am Feb 13 MO'!$A$17:$H$97,8,FALSE))=TRUE,0,VLOOKUP($C34,'Calgary Nor-Am Feb 13 MO'!$A$17:$H$97,8,FALSE))</f>
        <v>0</v>
      </c>
      <c r="W34" s="10">
        <f>IF(ISNA(VLOOKUP($C34,'Calgary Nor-Am Feb 14 DM'!$A$17:$H$92,8,FALSE))=TRUE,0,VLOOKUP($C34,'Calgary Nor-Am Feb 14 DM'!$A$17:$H$92,8,FALSE))</f>
        <v>0</v>
      </c>
      <c r="X34" s="10">
        <f>IF(ISNA(VLOOKUP($C34,'Camp Fortune TT Feb 21 MO'!$A$17:$H$92,8,FALSE))=TRUE,0,VLOOKUP($C34,'Camp Fortune TT Feb 21 MO'!$A$17:$H$92,8,FALSE))</f>
        <v>0</v>
      </c>
      <c r="Y34" s="10">
        <f>IF(ISNA(VLOOKUP($C34,'Park City Nor-Am Feb 20 MO'!$A$17:$H$97,8,FALSE))=TRUE,0,VLOOKUP($C34,'Park City Nor-Am Feb 20 MO'!$A$17:$H$97,8,FALSE))</f>
        <v>0</v>
      </c>
      <c r="Z34" s="10">
        <f>IF(ISNA(VLOOKUP($C34,'Park City Nor-Am Feb 21 DM'!$A$17:$H$97,8,FALSE))=TRUE,0,VLOOKUP($C34,'Park City Nor-Am Feb 21 DM'!$A$17:$H$97,8,FALSE))</f>
        <v>0</v>
      </c>
      <c r="AA34" s="10">
        <f>IF(ISNA(VLOOKUP($C34,'Thunder Bay TT Jan 2016 MO'!$A$17:$H$97,8,FALSE))=TRUE,0,VLOOKUP($C34,'Thunder Bay TT Jan 2016 MO'!$A$17:$H$97,8,FALSE))</f>
        <v>0</v>
      </c>
      <c r="AB34" s="10">
        <f>IF(ISNA(VLOOKUP($C34,void!$A$17:$H$97,8,FALSE))=TRUE,0,VLOOKUP($C34,void!$A$17:$H$97,8,FALSE))</f>
        <v>0</v>
      </c>
      <c r="AC34" s="10">
        <f>IF(ISNA(VLOOKUP($C34,'Caledon TT Feb 27 DM'!$A$17:$H$96,8,FALSE))=TRUE,0,VLOOKUP($C34,'Caledon TT Feb 27 DM'!$A$17:$H$96,8,FALSE))</f>
        <v>0</v>
      </c>
      <c r="AD34" s="10">
        <f>IF(ISNA(VLOOKUP($C34,'Caledon TT Feb 28 DM'!$A$17:$H$93,8,FALSE))=TRUE,0,VLOOKUP($C34,'Caledon TT Feb 28 DM'!$A$17:$H$93,8,FALSE))</f>
        <v>0</v>
      </c>
      <c r="AE34" s="10">
        <f>IF(ISNA(VLOOKUP($C34,'Killington Nor-Am Mar 5 MO'!$A$17:$H$97,8,FALSE))=TRUE,0,VLOOKUP($C34,'Killington Nor-Am Mar 5 MO'!$A$17:$H$97,8,FALSE))</f>
        <v>0</v>
      </c>
      <c r="AF34" s="10">
        <f>IF(ISNA(VLOOKUP($C34,'Killington Nor-Am Mar 6 DM'!$A$17:$H$97,8,FALSE))=TRUE,0,VLOOKUP($C34,'Killington Nor-Am Mar 6 DM'!$A$17:$H$97,8,FALSE))</f>
        <v>0</v>
      </c>
      <c r="AG34" s="10">
        <f>IF(ISNA(VLOOKUP($C34,'VSC Nor-Am Feb 27 MO'!$A$17:$H$97,8,FALSE))=TRUE,0,VLOOKUP($C34,'VSC Nor-Am Feb 27 MO'!$A$17:$H$97,8,FALSE))</f>
        <v>0</v>
      </c>
      <c r="AH34" s="10">
        <f>IF(ISNA(VLOOKUP($C34,'VSC Nor-Am Feb 28 DM'!$A$17:$H$97,8,FALSE))=TRUE,0,VLOOKUP($C34,'VSC Nor-Am Feb 28 DM'!$A$17:$H$97,8,FALSE))</f>
        <v>0</v>
      </c>
      <c r="AI34" s="10">
        <f>IF(ISNA(VLOOKUP($C34,'Sr Nationals March 12 MO'!$A$17:$H$97,8,FALSE))=TRUE,0,VLOOKUP($C34,'Sr Nationals March 12 MO'!$A$17:$H$97,8,FALSE))</f>
        <v>0</v>
      </c>
      <c r="AJ34" s="10">
        <f>IF(ISNA(VLOOKUP($C34,'Sr Nationals March 13 DM'!$A$17:$H$97,8,FALSE))=TRUE,0,VLOOKUP($C34,'Sr Nationals March 13 DM'!$A$17:$H$97,8,FALSE))</f>
        <v>0</v>
      </c>
      <c r="AK34" s="10">
        <f>IF(ISNA(VLOOKUP($C34,'Jr Nationals March 18 MO'!$A$17:$H$97,8,FALSE))=TRUE,0,VLOOKUP($C34,'Jr Nationals March 18 MO'!$A$17:$H$97,8,FALSE))</f>
        <v>0</v>
      </c>
      <c r="AL34" s="10">
        <f>IF(ISNA(VLOOKUP($C34,Event29!$A$17:$H$97,8,FALSE))=TRUE,0,VLOOKUP($C34,Event29!$A$17:$H$97,8,FALSE))</f>
        <v>0</v>
      </c>
      <c r="AM34" s="10">
        <f>IF(ISNA(VLOOKUP($C34,Event30!$A$17:$H$96,8,FALSE))=TRUE,0,VLOOKUP($C34,Event30!$A$17:$H$96,8,FALSE))</f>
        <v>0</v>
      </c>
    </row>
    <row r="35" spans="1:39" ht="13.5" customHeight="1">
      <c r="A35" s="156"/>
      <c r="B35" s="156"/>
      <c r="C35" s="153"/>
      <c r="D35" s="139"/>
      <c r="E35" s="8">
        <f t="shared" si="7"/>
        <v>20</v>
      </c>
      <c r="F35" s="9">
        <f t="shared" si="1"/>
        <v>20</v>
      </c>
      <c r="G35" s="19">
        <f t="shared" si="2"/>
        <v>0</v>
      </c>
      <c r="H35" s="19">
        <f t="shared" si="3"/>
        <v>0</v>
      </c>
      <c r="I35" s="19">
        <f t="shared" si="4"/>
        <v>0</v>
      </c>
      <c r="J35" s="9">
        <f t="shared" si="6"/>
        <v>0</v>
      </c>
      <c r="K35" s="99"/>
      <c r="L35" s="10">
        <f>IF(ISNA(VLOOKUP($C35,'Canadian Selections Dec 19 - F'!$A$17:$H$69,8,FALSE))=TRUE,0,VLOOKUP($C35,'Canadian Selections Dec 19 - F'!$A$17:$H$69,8,FALSE))</f>
        <v>0</v>
      </c>
      <c r="M35" s="10">
        <f>IF(ISNA(VLOOKUP($C35,'Canadian Selections Dec 20 - F'!$A$17:$H$24,8,FALSE))=TRUE,0,VLOOKUP($C35,'Canadian Selections Dec 20 - F'!$A$17:$H$24,8,FALSE))</f>
        <v>0</v>
      </c>
      <c r="N35" s="26">
        <f>IF(ISNA(VLOOKUP($C35,'Le Massif Cnd. Series Jan 16 MO'!$A$17:$H$95,8,FALSE))=TRUE,0,VLOOKUP($C35,'Le Massif Cnd. Series Jan 16 MO'!$A$17:$H$95,8,FALSE))</f>
        <v>0</v>
      </c>
      <c r="O35" s="26">
        <f>IF(ISNA(VLOOKUP($C35,'Le Massif Cnd. Series Jan 17 DM'!$A$17:$H$100,8,FALSE))=TRUE,0,VLOOKUP($C35,'Le Massif Cnd. Series Jan 17 DM'!$A$17:$H$100,8,FALSE))</f>
        <v>0</v>
      </c>
      <c r="P35" s="10">
        <f>IF(ISNA(VLOOKUP($C35,'USSA Bristol Jan 16 MO'!$A$17:$H$100,8,FALSE))=TRUE,0,VLOOKUP($C35,'USSA Bristol Jan 16 MO'!$A$17:$H$100,8,FALSE))</f>
        <v>0</v>
      </c>
      <c r="Q35" s="10">
        <f>IF(ISNA(VLOOKUP($C35,'USSA Bristol Jan 17 DM'!$A$17:$H$100,8,FALSE))=TRUE,0,VLOOKUP($C35,'USSA Bristol Jan 17 DM'!$A$17:$H$100,8,FALSE))</f>
        <v>0</v>
      </c>
      <c r="R35" s="10">
        <f>IF(ISNA(VLOOKUP($C35,'Apex Cnd. Series Feb 6 MO'!$A$17:$H$98,8,FALSE))=TRUE,0,VLOOKUP($C35,'Apex Cnd. Series Feb 6 MO'!$A$17:$H$98,8,FALSE))</f>
        <v>0</v>
      </c>
      <c r="S35" s="10">
        <f>IF(ISNA(VLOOKUP($C35,'Apex Cnd. Series Feb 7 DM'!$A$17:$H$98,8,FALSE))=TRUE,0,VLOOKUP($C35,'Apex Cnd. Series Feb 7 DM'!$A$17:$H$98,8,FALSE))</f>
        <v>0</v>
      </c>
      <c r="T35" s="10">
        <f>IF(ISNA(VLOOKUP($C35,'VSC Nor-Am Feb 28 DM'!$A$17:$H$17,8,FALSE))=TRUE,0,VLOOKUP($C35,'VSC Nor-Am Feb 28 DM'!$A$17:$H$17,8,FALSE))</f>
        <v>0</v>
      </c>
      <c r="U35" s="10">
        <f>IF(ISNA(VLOOKUP($C35,'Calabogie TT Feb 7 MO'!$A$17:$H$100,8,FALSE))=TRUE,0,VLOOKUP($C35,'Calabogie TT Feb 7 MO'!$A$17:$H$100,8,FALSE))</f>
        <v>0</v>
      </c>
      <c r="V35" s="10">
        <f>IF(ISNA(VLOOKUP($C35,'Calgary Nor-Am Feb 13 MO'!$A$17:$H$97,8,FALSE))=TRUE,0,VLOOKUP($C35,'Calgary Nor-Am Feb 13 MO'!$A$17:$H$97,8,FALSE))</f>
        <v>0</v>
      </c>
      <c r="W35" s="10">
        <f>IF(ISNA(VLOOKUP($C35,'Calgary Nor-Am Feb 14 DM'!$A$17:$H$92,8,FALSE))=TRUE,0,VLOOKUP($C35,'Calgary Nor-Am Feb 14 DM'!$A$17:$H$92,8,FALSE))</f>
        <v>0</v>
      </c>
      <c r="X35" s="10">
        <f>IF(ISNA(VLOOKUP($C35,'Camp Fortune TT Feb 21 MO'!$A$17:$H$92,8,FALSE))=TRUE,0,VLOOKUP($C35,'Camp Fortune TT Feb 21 MO'!$A$17:$H$92,8,FALSE))</f>
        <v>0</v>
      </c>
      <c r="Y35" s="10">
        <f>IF(ISNA(VLOOKUP($C35,'Park City Nor-Am Feb 20 MO'!$A$17:$H$97,8,FALSE))=TRUE,0,VLOOKUP($C35,'Park City Nor-Am Feb 20 MO'!$A$17:$H$97,8,FALSE))</f>
        <v>0</v>
      </c>
      <c r="Z35" s="10">
        <f>IF(ISNA(VLOOKUP($C35,'Park City Nor-Am Feb 21 DM'!$A$17:$H$97,8,FALSE))=TRUE,0,VLOOKUP($C35,'Park City Nor-Am Feb 21 DM'!$A$17:$H$97,8,FALSE))</f>
        <v>0</v>
      </c>
      <c r="AA35" s="10">
        <f>IF(ISNA(VLOOKUP($C35,'Thunder Bay TT Jan 2016 MO'!$A$17:$H$97,8,FALSE))=TRUE,0,VLOOKUP($C35,'Thunder Bay TT Jan 2016 MO'!$A$17:$H$97,8,FALSE))</f>
        <v>0</v>
      </c>
      <c r="AB35" s="10">
        <f>IF(ISNA(VLOOKUP($C35,void!$A$17:$H$97,8,FALSE))=TRUE,0,VLOOKUP($C35,void!$A$17:$H$97,8,FALSE))</f>
        <v>0</v>
      </c>
      <c r="AC35" s="10">
        <f>IF(ISNA(VLOOKUP($C35,'Caledon TT Feb 27 DM'!$A$17:$H$96,8,FALSE))=TRUE,0,VLOOKUP($C35,'Caledon TT Feb 27 DM'!$A$17:$H$96,8,FALSE))</f>
        <v>0</v>
      </c>
      <c r="AD35" s="10">
        <f>IF(ISNA(VLOOKUP($C35,'Caledon TT Feb 28 DM'!$A$17:$H$93,8,FALSE))=TRUE,0,VLOOKUP($C35,'Caledon TT Feb 28 DM'!$A$17:$H$93,8,FALSE))</f>
        <v>0</v>
      </c>
      <c r="AE35" s="10">
        <f>IF(ISNA(VLOOKUP($C35,'Killington Nor-Am Mar 5 MO'!$A$17:$H$97,8,FALSE))=TRUE,0,VLOOKUP($C35,'Killington Nor-Am Mar 5 MO'!$A$17:$H$97,8,FALSE))</f>
        <v>0</v>
      </c>
      <c r="AF35" s="10">
        <f>IF(ISNA(VLOOKUP($C35,'Killington Nor-Am Mar 6 DM'!$A$17:$H$97,8,FALSE))=TRUE,0,VLOOKUP($C35,'Killington Nor-Am Mar 6 DM'!$A$17:$H$97,8,FALSE))</f>
        <v>0</v>
      </c>
      <c r="AG35" s="10">
        <f>IF(ISNA(VLOOKUP($C35,'VSC Nor-Am Feb 27 MO'!$A$17:$H$97,8,FALSE))=TRUE,0,VLOOKUP($C35,'VSC Nor-Am Feb 27 MO'!$A$17:$H$97,8,FALSE))</f>
        <v>0</v>
      </c>
      <c r="AH35" s="10">
        <f>IF(ISNA(VLOOKUP($C35,'VSC Nor-Am Feb 28 DM'!$A$17:$H$97,8,FALSE))=TRUE,0,VLOOKUP($C35,'VSC Nor-Am Feb 28 DM'!$A$17:$H$97,8,FALSE))</f>
        <v>0</v>
      </c>
      <c r="AI35" s="10">
        <f>IF(ISNA(VLOOKUP($C35,'Sr Nationals March 12 MO'!$A$17:$H$97,8,FALSE))=TRUE,0,VLOOKUP($C35,'Sr Nationals March 12 MO'!$A$17:$H$97,8,FALSE))</f>
        <v>0</v>
      </c>
      <c r="AJ35" s="10">
        <f>IF(ISNA(VLOOKUP($C35,'Sr Nationals March 13 DM'!$A$17:$H$97,8,FALSE))=TRUE,0,VLOOKUP($C35,'Sr Nationals March 13 DM'!$A$17:$H$97,8,FALSE))</f>
        <v>0</v>
      </c>
      <c r="AK35" s="10">
        <f>IF(ISNA(VLOOKUP($C35,'Jr Nationals March 18 MO'!$A$17:$H$97,8,FALSE))=TRUE,0,VLOOKUP($C35,'Jr Nationals March 18 MO'!$A$17:$H$97,8,FALSE))</f>
        <v>0</v>
      </c>
      <c r="AL35" s="10">
        <f>IF(ISNA(VLOOKUP($C35,Event29!$A$17:$H$97,8,FALSE))=TRUE,0,VLOOKUP($C35,Event29!$A$17:$H$97,8,FALSE))</f>
        <v>0</v>
      </c>
      <c r="AM35" s="10">
        <f>IF(ISNA(VLOOKUP($C35,Event30!$A$17:$H$96,8,FALSE))=TRUE,0,VLOOKUP($C35,Event30!$A$17:$H$96,8,FALSE))</f>
        <v>0</v>
      </c>
    </row>
    <row r="36" spans="1:39" ht="13.5" customHeight="1">
      <c r="A36" s="156"/>
      <c r="B36" s="156"/>
      <c r="C36" s="153"/>
      <c r="D36" s="139"/>
      <c r="E36" s="8">
        <f t="shared" si="7"/>
        <v>20</v>
      </c>
      <c r="F36" s="9">
        <f t="shared" si="1"/>
        <v>20</v>
      </c>
      <c r="G36" s="19">
        <f t="shared" si="2"/>
        <v>0</v>
      </c>
      <c r="H36" s="19">
        <f t="shared" si="3"/>
        <v>0</v>
      </c>
      <c r="I36" s="19">
        <f t="shared" si="4"/>
        <v>0</v>
      </c>
      <c r="J36" s="9">
        <f t="shared" si="6"/>
        <v>0</v>
      </c>
      <c r="K36" s="99"/>
      <c r="L36" s="10">
        <f>IF(ISNA(VLOOKUP($C36,'Canadian Selections Dec 19 - F'!$A$17:$H$69,8,FALSE))=TRUE,0,VLOOKUP($C36,'Canadian Selections Dec 19 - F'!$A$17:$H$69,8,FALSE))</f>
        <v>0</v>
      </c>
      <c r="M36" s="10">
        <f>IF(ISNA(VLOOKUP($C36,'Canadian Selections Dec 20 - F'!$A$17:$H$24,8,FALSE))=TRUE,0,VLOOKUP($C36,'Canadian Selections Dec 20 - F'!$A$17:$H$24,8,FALSE))</f>
        <v>0</v>
      </c>
      <c r="N36" s="26">
        <f>IF(ISNA(VLOOKUP($C36,'Le Massif Cnd. Series Jan 16 MO'!$A$17:$H$95,8,FALSE))=TRUE,0,VLOOKUP($C36,'Le Massif Cnd. Series Jan 16 MO'!$A$17:$H$95,8,FALSE))</f>
        <v>0</v>
      </c>
      <c r="O36" s="26">
        <f>IF(ISNA(VLOOKUP($C36,'Le Massif Cnd. Series Jan 17 DM'!$A$17:$H$100,8,FALSE))=TRUE,0,VLOOKUP($C36,'Le Massif Cnd. Series Jan 17 DM'!$A$17:$H$100,8,FALSE))</f>
        <v>0</v>
      </c>
      <c r="P36" s="10">
        <f>IF(ISNA(VLOOKUP($C36,'USSA Bristol Jan 16 MO'!$A$17:$H$100,8,FALSE))=TRUE,0,VLOOKUP($C36,'USSA Bristol Jan 16 MO'!$A$17:$H$100,8,FALSE))</f>
        <v>0</v>
      </c>
      <c r="Q36" s="10">
        <f>IF(ISNA(VLOOKUP($C36,'USSA Bristol Jan 17 DM'!$A$17:$H$100,8,FALSE))=TRUE,0,VLOOKUP($C36,'USSA Bristol Jan 17 DM'!$A$17:$H$100,8,FALSE))</f>
        <v>0</v>
      </c>
      <c r="R36" s="10">
        <f>IF(ISNA(VLOOKUP($C36,'Apex Cnd. Series Feb 6 MO'!$A$17:$H$98,8,FALSE))=TRUE,0,VLOOKUP($C36,'Apex Cnd. Series Feb 6 MO'!$A$17:$H$98,8,FALSE))</f>
        <v>0</v>
      </c>
      <c r="S36" s="10">
        <f>IF(ISNA(VLOOKUP($C36,'Apex Cnd. Series Feb 7 DM'!$A$17:$H$98,8,FALSE))=TRUE,0,VLOOKUP($C36,'Apex Cnd. Series Feb 7 DM'!$A$17:$H$98,8,FALSE))</f>
        <v>0</v>
      </c>
      <c r="T36" s="10">
        <f>IF(ISNA(VLOOKUP($C36,'VSC Nor-Am Feb 28 DM'!$A$17:$H$17,8,FALSE))=TRUE,0,VLOOKUP($C36,'VSC Nor-Am Feb 28 DM'!$A$17:$H$17,8,FALSE))</f>
        <v>0</v>
      </c>
      <c r="U36" s="10">
        <f>IF(ISNA(VLOOKUP($C36,'Calabogie TT Feb 7 MO'!$A$17:$H$100,8,FALSE))=TRUE,0,VLOOKUP($C36,'Calabogie TT Feb 7 MO'!$A$17:$H$100,8,FALSE))</f>
        <v>0</v>
      </c>
      <c r="V36" s="10">
        <f>IF(ISNA(VLOOKUP($C36,'Calgary Nor-Am Feb 13 MO'!$A$17:$H$97,8,FALSE))=TRUE,0,VLOOKUP($C36,'Calgary Nor-Am Feb 13 MO'!$A$17:$H$97,8,FALSE))</f>
        <v>0</v>
      </c>
      <c r="W36" s="10">
        <f>IF(ISNA(VLOOKUP($C36,'Calgary Nor-Am Feb 14 DM'!$A$17:$H$92,8,FALSE))=TRUE,0,VLOOKUP($C36,'Calgary Nor-Am Feb 14 DM'!$A$17:$H$92,8,FALSE))</f>
        <v>0</v>
      </c>
      <c r="X36" s="10">
        <f>IF(ISNA(VLOOKUP($C36,'Camp Fortune TT Feb 21 MO'!$A$17:$H$92,8,FALSE))=TRUE,0,VLOOKUP($C36,'Camp Fortune TT Feb 21 MO'!$A$17:$H$92,8,FALSE))</f>
        <v>0</v>
      </c>
      <c r="Y36" s="10">
        <f>IF(ISNA(VLOOKUP($C36,'Park City Nor-Am Feb 20 MO'!$A$17:$H$97,8,FALSE))=TRUE,0,VLOOKUP($C36,'Park City Nor-Am Feb 20 MO'!$A$17:$H$97,8,FALSE))</f>
        <v>0</v>
      </c>
      <c r="Z36" s="10">
        <f>IF(ISNA(VLOOKUP($C36,'Park City Nor-Am Feb 21 DM'!$A$17:$H$97,8,FALSE))=TRUE,0,VLOOKUP($C36,'Park City Nor-Am Feb 21 DM'!$A$17:$H$97,8,FALSE))</f>
        <v>0</v>
      </c>
      <c r="AA36" s="10">
        <f>IF(ISNA(VLOOKUP($C36,'Thunder Bay TT Jan 2016 MO'!$A$17:$H$97,8,FALSE))=TRUE,0,VLOOKUP($C36,'Thunder Bay TT Jan 2016 MO'!$A$17:$H$97,8,FALSE))</f>
        <v>0</v>
      </c>
      <c r="AB36" s="10">
        <f>IF(ISNA(VLOOKUP($C36,void!$A$17:$H$97,8,FALSE))=TRUE,0,VLOOKUP($C36,void!$A$17:$H$97,8,FALSE))</f>
        <v>0</v>
      </c>
      <c r="AC36" s="10">
        <f>IF(ISNA(VLOOKUP($C36,'Caledon TT Feb 27 DM'!$A$17:$H$96,8,FALSE))=TRUE,0,VLOOKUP($C36,'Caledon TT Feb 27 DM'!$A$17:$H$96,8,FALSE))</f>
        <v>0</v>
      </c>
      <c r="AD36" s="10">
        <f>IF(ISNA(VLOOKUP($C36,'Caledon TT Feb 28 DM'!$A$17:$H$93,8,FALSE))=TRUE,0,VLOOKUP($C36,'Caledon TT Feb 28 DM'!$A$17:$H$93,8,FALSE))</f>
        <v>0</v>
      </c>
      <c r="AE36" s="10">
        <f>IF(ISNA(VLOOKUP($C36,'Killington Nor-Am Mar 5 MO'!$A$17:$H$97,8,FALSE))=TRUE,0,VLOOKUP($C36,'Killington Nor-Am Mar 5 MO'!$A$17:$H$97,8,FALSE))</f>
        <v>0</v>
      </c>
      <c r="AF36" s="10">
        <f>IF(ISNA(VLOOKUP($C36,'Killington Nor-Am Mar 6 DM'!$A$17:$H$97,8,FALSE))=TRUE,0,VLOOKUP($C36,'Killington Nor-Am Mar 6 DM'!$A$17:$H$97,8,FALSE))</f>
        <v>0</v>
      </c>
      <c r="AG36" s="10">
        <f>IF(ISNA(VLOOKUP($C36,'VSC Nor-Am Feb 27 MO'!$A$17:$H$97,8,FALSE))=TRUE,0,VLOOKUP($C36,'VSC Nor-Am Feb 27 MO'!$A$17:$H$97,8,FALSE))</f>
        <v>0</v>
      </c>
      <c r="AH36" s="10">
        <f>IF(ISNA(VLOOKUP($C36,'VSC Nor-Am Feb 28 DM'!$A$17:$H$97,8,FALSE))=TRUE,0,VLOOKUP($C36,'VSC Nor-Am Feb 28 DM'!$A$17:$H$97,8,FALSE))</f>
        <v>0</v>
      </c>
      <c r="AI36" s="10">
        <f>IF(ISNA(VLOOKUP($C36,'Sr Nationals March 12 MO'!$A$17:$H$97,8,FALSE))=TRUE,0,VLOOKUP($C36,'Sr Nationals March 12 MO'!$A$17:$H$97,8,FALSE))</f>
        <v>0</v>
      </c>
      <c r="AJ36" s="10">
        <f>IF(ISNA(VLOOKUP($C36,'Sr Nationals March 13 DM'!$A$17:$H$97,8,FALSE))=TRUE,0,VLOOKUP($C36,'Sr Nationals March 13 DM'!$A$17:$H$97,8,FALSE))</f>
        <v>0</v>
      </c>
      <c r="AK36" s="10">
        <f>IF(ISNA(VLOOKUP($C36,'Jr Nationals March 18 MO'!$A$17:$H$97,8,FALSE))=TRUE,0,VLOOKUP($C36,'Jr Nationals March 18 MO'!$A$17:$H$97,8,FALSE))</f>
        <v>0</v>
      </c>
      <c r="AL36" s="10">
        <f>IF(ISNA(VLOOKUP($C36,Event29!$A$17:$H$97,8,FALSE))=TRUE,0,VLOOKUP($C36,Event29!$A$17:$H$97,8,FALSE))</f>
        <v>0</v>
      </c>
      <c r="AM36" s="10">
        <f>IF(ISNA(VLOOKUP($C36,Event30!$A$17:$H$96,8,FALSE))=TRUE,0,VLOOKUP($C36,Event30!$A$17:$H$96,8,FALSE))</f>
        <v>0</v>
      </c>
    </row>
    <row r="37" spans="1:39" ht="13.5" customHeight="1">
      <c r="A37" s="156"/>
      <c r="B37" s="156"/>
      <c r="C37" s="153"/>
      <c r="D37" s="139"/>
      <c r="E37" s="8">
        <f t="shared" si="7"/>
        <v>20</v>
      </c>
      <c r="F37" s="9">
        <f t="shared" si="1"/>
        <v>20</v>
      </c>
      <c r="G37" s="19">
        <f t="shared" si="2"/>
        <v>0</v>
      </c>
      <c r="H37" s="19">
        <f t="shared" si="3"/>
        <v>0</v>
      </c>
      <c r="I37" s="19">
        <f t="shared" si="4"/>
        <v>0</v>
      </c>
      <c r="J37" s="9">
        <f t="shared" si="6"/>
        <v>0</v>
      </c>
      <c r="K37" s="99"/>
      <c r="L37" s="10">
        <f>IF(ISNA(VLOOKUP($C37,'Canadian Selections Dec 19 - F'!$A$17:$H$69,8,FALSE))=TRUE,0,VLOOKUP($C37,'Canadian Selections Dec 19 - F'!$A$17:$H$69,8,FALSE))</f>
        <v>0</v>
      </c>
      <c r="M37" s="10">
        <f>IF(ISNA(VLOOKUP($C37,'Canadian Selections Dec 20 - F'!$A$17:$H$24,8,FALSE))=TRUE,0,VLOOKUP($C37,'Canadian Selections Dec 20 - F'!$A$17:$H$24,8,FALSE))</f>
        <v>0</v>
      </c>
      <c r="N37" s="26">
        <f>IF(ISNA(VLOOKUP($C37,'Le Massif Cnd. Series Jan 16 MO'!$A$17:$H$95,8,FALSE))=TRUE,0,VLOOKUP($C37,'Le Massif Cnd. Series Jan 16 MO'!$A$17:$H$95,8,FALSE))</f>
        <v>0</v>
      </c>
      <c r="O37" s="26">
        <f>IF(ISNA(VLOOKUP($C37,'Le Massif Cnd. Series Jan 17 DM'!$A$17:$H$100,8,FALSE))=TRUE,0,VLOOKUP($C37,'Le Massif Cnd. Series Jan 17 DM'!$A$17:$H$100,8,FALSE))</f>
        <v>0</v>
      </c>
      <c r="P37" s="10">
        <f>IF(ISNA(VLOOKUP($C37,'USSA Bristol Jan 16 MO'!$A$17:$H$100,8,FALSE))=TRUE,0,VLOOKUP($C37,'USSA Bristol Jan 16 MO'!$A$17:$H$100,8,FALSE))</f>
        <v>0</v>
      </c>
      <c r="Q37" s="10">
        <f>IF(ISNA(VLOOKUP($C37,'USSA Bristol Jan 17 DM'!$A$17:$H$100,8,FALSE))=TRUE,0,VLOOKUP($C37,'USSA Bristol Jan 17 DM'!$A$17:$H$100,8,FALSE))</f>
        <v>0</v>
      </c>
      <c r="R37" s="10">
        <f>IF(ISNA(VLOOKUP($C37,'Apex Cnd. Series Feb 6 MO'!$A$17:$H$98,8,FALSE))=TRUE,0,VLOOKUP($C37,'Apex Cnd. Series Feb 6 MO'!$A$17:$H$98,8,FALSE))</f>
        <v>0</v>
      </c>
      <c r="S37" s="10">
        <f>IF(ISNA(VLOOKUP($C37,'Apex Cnd. Series Feb 7 DM'!$A$17:$H$98,8,FALSE))=TRUE,0,VLOOKUP($C37,'Apex Cnd. Series Feb 7 DM'!$A$17:$H$98,8,FALSE))</f>
        <v>0</v>
      </c>
      <c r="T37" s="10">
        <f>IF(ISNA(VLOOKUP($C37,'VSC Nor-Am Feb 28 DM'!$A$17:$H$17,8,FALSE))=TRUE,0,VLOOKUP($C37,'VSC Nor-Am Feb 28 DM'!$A$17:$H$17,8,FALSE))</f>
        <v>0</v>
      </c>
      <c r="U37" s="10">
        <f>IF(ISNA(VLOOKUP($C37,'Calabogie TT Feb 7 MO'!$A$17:$H$100,8,FALSE))=TRUE,0,VLOOKUP($C37,'Calabogie TT Feb 7 MO'!$A$17:$H$100,8,FALSE))</f>
        <v>0</v>
      </c>
      <c r="V37" s="10">
        <f>IF(ISNA(VLOOKUP($C37,'Calgary Nor-Am Feb 13 MO'!$A$17:$H$97,8,FALSE))=TRUE,0,VLOOKUP($C37,'Calgary Nor-Am Feb 13 MO'!$A$17:$H$97,8,FALSE))</f>
        <v>0</v>
      </c>
      <c r="W37" s="10">
        <f>IF(ISNA(VLOOKUP($C37,'Calgary Nor-Am Feb 14 DM'!$A$17:$H$92,8,FALSE))=TRUE,0,VLOOKUP($C37,'Calgary Nor-Am Feb 14 DM'!$A$17:$H$92,8,FALSE))</f>
        <v>0</v>
      </c>
      <c r="X37" s="10">
        <f>IF(ISNA(VLOOKUP($C37,'Camp Fortune TT Feb 21 MO'!$A$17:$H$92,8,FALSE))=TRUE,0,VLOOKUP($C37,'Camp Fortune TT Feb 21 MO'!$A$17:$H$92,8,FALSE))</f>
        <v>0</v>
      </c>
      <c r="Y37" s="10">
        <f>IF(ISNA(VLOOKUP($C37,'Park City Nor-Am Feb 20 MO'!$A$17:$H$97,8,FALSE))=TRUE,0,VLOOKUP($C37,'Park City Nor-Am Feb 20 MO'!$A$17:$H$97,8,FALSE))</f>
        <v>0</v>
      </c>
      <c r="Z37" s="10">
        <f>IF(ISNA(VLOOKUP($C37,'Park City Nor-Am Feb 21 DM'!$A$17:$H$97,8,FALSE))=TRUE,0,VLOOKUP($C37,'Park City Nor-Am Feb 21 DM'!$A$17:$H$97,8,FALSE))</f>
        <v>0</v>
      </c>
      <c r="AA37" s="10">
        <f>IF(ISNA(VLOOKUP($C37,'Thunder Bay TT Jan 2016 MO'!$A$17:$H$97,8,FALSE))=TRUE,0,VLOOKUP($C37,'Thunder Bay TT Jan 2016 MO'!$A$17:$H$97,8,FALSE))</f>
        <v>0</v>
      </c>
      <c r="AB37" s="10">
        <f>IF(ISNA(VLOOKUP($C37,void!$A$17:$H$97,8,FALSE))=TRUE,0,VLOOKUP($C37,void!$A$17:$H$97,8,FALSE))</f>
        <v>0</v>
      </c>
      <c r="AC37" s="10">
        <f>IF(ISNA(VLOOKUP($C37,'Caledon TT Feb 27 DM'!$A$17:$H$96,8,FALSE))=TRUE,0,VLOOKUP($C37,'Caledon TT Feb 27 DM'!$A$17:$H$96,8,FALSE))</f>
        <v>0</v>
      </c>
      <c r="AD37" s="10">
        <f>IF(ISNA(VLOOKUP($C37,'Caledon TT Feb 28 DM'!$A$17:$H$93,8,FALSE))=TRUE,0,VLOOKUP($C37,'Caledon TT Feb 28 DM'!$A$17:$H$93,8,FALSE))</f>
        <v>0</v>
      </c>
      <c r="AE37" s="10">
        <f>IF(ISNA(VLOOKUP($C37,'Killington Nor-Am Mar 5 MO'!$A$17:$H$97,8,FALSE))=TRUE,0,VLOOKUP($C37,'Killington Nor-Am Mar 5 MO'!$A$17:$H$97,8,FALSE))</f>
        <v>0</v>
      </c>
      <c r="AF37" s="10">
        <f>IF(ISNA(VLOOKUP($C37,'Killington Nor-Am Mar 6 DM'!$A$17:$H$97,8,FALSE))=TRUE,0,VLOOKUP($C37,'Killington Nor-Am Mar 6 DM'!$A$17:$H$97,8,FALSE))</f>
        <v>0</v>
      </c>
      <c r="AG37" s="10">
        <f>IF(ISNA(VLOOKUP($C37,'VSC Nor-Am Feb 27 MO'!$A$17:$H$97,8,FALSE))=TRUE,0,VLOOKUP($C37,'VSC Nor-Am Feb 27 MO'!$A$17:$H$97,8,FALSE))</f>
        <v>0</v>
      </c>
      <c r="AH37" s="10">
        <f>IF(ISNA(VLOOKUP($C37,'VSC Nor-Am Feb 28 DM'!$A$17:$H$97,8,FALSE))=TRUE,0,VLOOKUP($C37,'VSC Nor-Am Feb 28 DM'!$A$17:$H$97,8,FALSE))</f>
        <v>0</v>
      </c>
      <c r="AI37" s="10">
        <f>IF(ISNA(VLOOKUP($C37,'Sr Nationals March 12 MO'!$A$17:$H$97,8,FALSE))=TRUE,0,VLOOKUP($C37,'Sr Nationals March 12 MO'!$A$17:$H$97,8,FALSE))</f>
        <v>0</v>
      </c>
      <c r="AJ37" s="10">
        <f>IF(ISNA(VLOOKUP($C37,'Sr Nationals March 13 DM'!$A$17:$H$97,8,FALSE))=TRUE,0,VLOOKUP($C37,'Sr Nationals March 13 DM'!$A$17:$H$97,8,FALSE))</f>
        <v>0</v>
      </c>
      <c r="AK37" s="10">
        <f>IF(ISNA(VLOOKUP($C37,'Jr Nationals March 18 MO'!$A$17:$H$97,8,FALSE))=TRUE,0,VLOOKUP($C37,'Jr Nationals March 18 MO'!$A$17:$H$97,8,FALSE))</f>
        <v>0</v>
      </c>
      <c r="AL37" s="10">
        <f>IF(ISNA(VLOOKUP($C37,Event29!$A$17:$H$97,8,FALSE))=TRUE,0,VLOOKUP($C37,Event29!$A$17:$H$97,8,FALSE))</f>
        <v>0</v>
      </c>
      <c r="AM37" s="10">
        <f>IF(ISNA(VLOOKUP($C37,Event30!$A$17:$H$96,8,FALSE))=TRUE,0,VLOOKUP($C37,Event30!$A$17:$H$96,8,FALSE))</f>
        <v>0</v>
      </c>
    </row>
    <row r="38" spans="1:39" ht="13.5" customHeight="1">
      <c r="A38" s="156"/>
      <c r="B38" s="156"/>
      <c r="C38" s="153"/>
      <c r="D38" s="139"/>
      <c r="E38" s="8">
        <f t="shared" si="7"/>
        <v>20</v>
      </c>
      <c r="F38" s="9">
        <f aca="true" t="shared" si="8" ref="F38:F73">RANK(J38,$J$6:$J$73,0)</f>
        <v>20</v>
      </c>
      <c r="G38" s="19">
        <f aca="true" t="shared" si="9" ref="G38:G73">LARGE(($L38:$AM38),1)</f>
        <v>0</v>
      </c>
      <c r="H38" s="19">
        <f aca="true" t="shared" si="10" ref="H38:H73">LARGE(($L38:$AM38),2)</f>
        <v>0</v>
      </c>
      <c r="I38" s="19">
        <f aca="true" t="shared" si="11" ref="I38:I73">LARGE(($L38:$AM38),3)</f>
        <v>0</v>
      </c>
      <c r="J38" s="9">
        <f t="shared" si="6"/>
        <v>0</v>
      </c>
      <c r="K38" s="99"/>
      <c r="L38" s="10">
        <f>IF(ISNA(VLOOKUP($C38,'Canadian Selections Dec 19 - F'!$A$17:$H$69,8,FALSE))=TRUE,0,VLOOKUP($C38,'Canadian Selections Dec 19 - F'!$A$17:$H$69,8,FALSE))</f>
        <v>0</v>
      </c>
      <c r="M38" s="10">
        <f>IF(ISNA(VLOOKUP($C38,'Canadian Selections Dec 20 - F'!$A$17:$H$24,8,FALSE))=TRUE,0,VLOOKUP($C38,'Canadian Selections Dec 20 - F'!$A$17:$H$24,8,FALSE))</f>
        <v>0</v>
      </c>
      <c r="N38" s="26">
        <f>IF(ISNA(VLOOKUP($C38,'Le Massif Cnd. Series Jan 16 MO'!$A$17:$H$95,8,FALSE))=TRUE,0,VLOOKUP($C38,'Le Massif Cnd. Series Jan 16 MO'!$A$17:$H$95,8,FALSE))</f>
        <v>0</v>
      </c>
      <c r="O38" s="26">
        <f>IF(ISNA(VLOOKUP($C38,'Le Massif Cnd. Series Jan 17 DM'!$A$17:$H$100,8,FALSE))=TRUE,0,VLOOKUP($C38,'Le Massif Cnd. Series Jan 17 DM'!$A$17:$H$100,8,FALSE))</f>
        <v>0</v>
      </c>
      <c r="P38" s="10">
        <f>IF(ISNA(VLOOKUP($C38,'USSA Bristol Jan 16 MO'!$A$17:$H$100,8,FALSE))=TRUE,0,VLOOKUP($C38,'USSA Bristol Jan 16 MO'!$A$17:$H$100,8,FALSE))</f>
        <v>0</v>
      </c>
      <c r="Q38" s="10">
        <f>IF(ISNA(VLOOKUP($C38,'USSA Bristol Jan 17 DM'!$A$17:$H$100,8,FALSE))=TRUE,0,VLOOKUP($C38,'USSA Bristol Jan 17 DM'!$A$17:$H$100,8,FALSE))</f>
        <v>0</v>
      </c>
      <c r="R38" s="10">
        <f>IF(ISNA(VLOOKUP($C38,'Apex Cnd. Series Feb 6 MO'!$A$17:$H$98,8,FALSE))=TRUE,0,VLOOKUP($C38,'Apex Cnd. Series Feb 6 MO'!$A$17:$H$98,8,FALSE))</f>
        <v>0</v>
      </c>
      <c r="S38" s="10">
        <f>IF(ISNA(VLOOKUP($C38,'Apex Cnd. Series Feb 7 DM'!$A$17:$H$98,8,FALSE))=TRUE,0,VLOOKUP($C38,'Apex Cnd. Series Feb 7 DM'!$A$17:$H$98,8,FALSE))</f>
        <v>0</v>
      </c>
      <c r="T38" s="10">
        <f>IF(ISNA(VLOOKUP($C38,'Calabogie TT Feb 6 MO'!$A$17:$H$99,8,FALSE))=TRUE,0,VLOOKUP($C38,'Calabogie TT Feb 6 MO'!$A$17:$H$99,8,FALSE))</f>
        <v>0</v>
      </c>
      <c r="U38" s="10">
        <f>IF(ISNA(VLOOKUP($C38,'Calabogie TT Feb 7 MO'!$A$17:$H$100,8,FALSE))=TRUE,0,VLOOKUP($C38,'Calabogie TT Feb 7 MO'!$A$17:$H$100,8,FALSE))</f>
        <v>0</v>
      </c>
      <c r="V38" s="10">
        <f>IF(ISNA(VLOOKUP($C38,'Calgary Nor-Am Feb 13 MO'!$A$17:$H$97,8,FALSE))=TRUE,0,VLOOKUP($C38,'Calgary Nor-Am Feb 13 MO'!$A$17:$H$97,8,FALSE))</f>
        <v>0</v>
      </c>
      <c r="W38" s="10">
        <f>IF(ISNA(VLOOKUP($C38,'Calgary Nor-Am Feb 14 DM'!$A$17:$H$92,8,FALSE))=TRUE,0,VLOOKUP($C38,'Calgary Nor-Am Feb 14 DM'!$A$17:$H$92,8,FALSE))</f>
        <v>0</v>
      </c>
      <c r="X38" s="10">
        <f>IF(ISNA(VLOOKUP($C38,'Camp Fortune TT Feb 21 MO'!$A$17:$H$92,8,FALSE))=TRUE,0,VLOOKUP($C38,'Camp Fortune TT Feb 21 MO'!$A$17:$H$92,8,FALSE))</f>
        <v>0</v>
      </c>
      <c r="Y38" s="10">
        <f>IF(ISNA(VLOOKUP($C38,'Park City Nor-Am Feb 20 MO'!$A$17:$H$97,8,FALSE))=TRUE,0,VLOOKUP($C38,'Park City Nor-Am Feb 20 MO'!$A$17:$H$97,8,FALSE))</f>
        <v>0</v>
      </c>
      <c r="Z38" s="10">
        <f>IF(ISNA(VLOOKUP($C38,'Park City Nor-Am Feb 21 DM'!$A$17:$H$97,8,FALSE))=TRUE,0,VLOOKUP($C38,'Park City Nor-Am Feb 21 DM'!$A$17:$H$97,8,FALSE))</f>
        <v>0</v>
      </c>
      <c r="AA38" s="10">
        <f>IF(ISNA(VLOOKUP($C38,'Thunder Bay TT Jan 2016 MO'!$A$17:$H$97,8,FALSE))=TRUE,0,VLOOKUP($C38,'Thunder Bay TT Jan 2016 MO'!$A$17:$H$97,8,FALSE))</f>
        <v>0</v>
      </c>
      <c r="AB38" s="10">
        <f>IF(ISNA(VLOOKUP($C38,void!$A$17:$H$97,8,FALSE))=TRUE,0,VLOOKUP($C38,void!$A$17:$H$97,8,FALSE))</f>
        <v>0</v>
      </c>
      <c r="AC38" s="10">
        <f>IF(ISNA(VLOOKUP($C38,'Caledon TT Feb 27 DM'!$A$17:$H$96,8,FALSE))=TRUE,0,VLOOKUP($C38,'Caledon TT Feb 27 DM'!$A$17:$H$96,8,FALSE))</f>
        <v>0</v>
      </c>
      <c r="AD38" s="10">
        <f>IF(ISNA(VLOOKUP($C38,'Caledon TT Feb 28 DM'!$A$17:$H$93,8,FALSE))=TRUE,0,VLOOKUP($C38,'Caledon TT Feb 28 DM'!$A$17:$H$93,8,FALSE))</f>
        <v>0</v>
      </c>
      <c r="AE38" s="10">
        <f>IF(ISNA(VLOOKUP($C38,'Killington Nor-Am Mar 5 MO'!$A$17:$H$97,8,FALSE))=TRUE,0,VLOOKUP($C38,'Killington Nor-Am Mar 5 MO'!$A$17:$H$97,8,FALSE))</f>
        <v>0</v>
      </c>
      <c r="AF38" s="10">
        <f>IF(ISNA(VLOOKUP($C38,'Killington Nor-Am Mar 6 DM'!$A$17:$H$97,8,FALSE))=TRUE,0,VLOOKUP($C38,'Killington Nor-Am Mar 6 DM'!$A$17:$H$97,8,FALSE))</f>
        <v>0</v>
      </c>
      <c r="AG38" s="10">
        <f>IF(ISNA(VLOOKUP($C38,'VSC Nor-Am Feb 27 MO'!$A$17:$H$97,8,FALSE))=TRUE,0,VLOOKUP($C38,'VSC Nor-Am Feb 27 MO'!$A$17:$H$97,8,FALSE))</f>
        <v>0</v>
      </c>
      <c r="AH38" s="10">
        <f>IF(ISNA(VLOOKUP($C38,'VSC Nor-Am Feb 28 DM'!$A$17:$H$97,8,FALSE))=TRUE,0,VLOOKUP($C38,'VSC Nor-Am Feb 28 DM'!$A$17:$H$97,8,FALSE))</f>
        <v>0</v>
      </c>
      <c r="AI38" s="10">
        <f>IF(ISNA(VLOOKUP($C38,'Sr Nationals March 12 MO'!$A$17:$H$97,8,FALSE))=TRUE,0,VLOOKUP($C38,'Sr Nationals March 12 MO'!$A$17:$H$97,8,FALSE))</f>
        <v>0</v>
      </c>
      <c r="AJ38" s="10">
        <f>IF(ISNA(VLOOKUP($C38,'Sr Nationals March 13 DM'!$A$17:$H$97,8,FALSE))=TRUE,0,VLOOKUP($C38,'Sr Nationals March 13 DM'!$A$17:$H$97,8,FALSE))</f>
        <v>0</v>
      </c>
      <c r="AK38" s="10">
        <f>IF(ISNA(VLOOKUP($C38,'Jr Nationals March 18 MO'!$A$17:$H$97,8,FALSE))=TRUE,0,VLOOKUP($C38,'Jr Nationals March 18 MO'!$A$17:$H$97,8,FALSE))</f>
        <v>0</v>
      </c>
      <c r="AL38" s="10">
        <f>IF(ISNA(VLOOKUP($C38,Event29!$A$17:$H$97,8,FALSE))=TRUE,0,VLOOKUP($C38,Event29!$A$17:$H$97,8,FALSE))</f>
        <v>0</v>
      </c>
      <c r="AM38" s="10">
        <f>IF(ISNA(VLOOKUP($C38,Event30!$A$17:$H$96,8,FALSE))=TRUE,0,VLOOKUP($C38,Event30!$A$17:$H$96,8,FALSE))</f>
        <v>0</v>
      </c>
    </row>
    <row r="39" spans="1:39" ht="13.5" customHeight="1">
      <c r="A39" s="156"/>
      <c r="B39" s="156"/>
      <c r="C39" s="153"/>
      <c r="D39" s="139"/>
      <c r="E39" s="8">
        <f t="shared" si="7"/>
        <v>20</v>
      </c>
      <c r="F39" s="9">
        <f t="shared" si="8"/>
        <v>20</v>
      </c>
      <c r="G39" s="19">
        <f t="shared" si="9"/>
        <v>0</v>
      </c>
      <c r="H39" s="19">
        <f t="shared" si="10"/>
        <v>0</v>
      </c>
      <c r="I39" s="19">
        <f t="shared" si="11"/>
        <v>0</v>
      </c>
      <c r="J39" s="9">
        <f t="shared" si="6"/>
        <v>0</v>
      </c>
      <c r="K39" s="99"/>
      <c r="L39" s="10">
        <f>IF(ISNA(VLOOKUP($C39,'Canadian Selections Dec 19 - F'!$A$17:$H$69,8,FALSE))=TRUE,0,VLOOKUP($C39,'Canadian Selections Dec 19 - F'!$A$17:$H$69,8,FALSE))</f>
        <v>0</v>
      </c>
      <c r="M39" s="10">
        <f>IF(ISNA(VLOOKUP($C39,'Canadian Selections Dec 20 - F'!$A$17:$H$24,8,FALSE))=TRUE,0,VLOOKUP($C39,'Canadian Selections Dec 20 - F'!$A$17:$H$24,8,FALSE))</f>
        <v>0</v>
      </c>
      <c r="N39" s="26">
        <f>IF(ISNA(VLOOKUP($C39,'Le Massif Cnd. Series Jan 16 MO'!$A$17:$H$95,8,FALSE))=TRUE,0,VLOOKUP($C39,'Le Massif Cnd. Series Jan 16 MO'!$A$17:$H$95,8,FALSE))</f>
        <v>0</v>
      </c>
      <c r="O39" s="26">
        <f>IF(ISNA(VLOOKUP($C39,'Le Massif Cnd. Series Jan 17 DM'!$A$17:$H$100,8,FALSE))=TRUE,0,VLOOKUP($C39,'Le Massif Cnd. Series Jan 17 DM'!$A$17:$H$100,8,FALSE))</f>
        <v>0</v>
      </c>
      <c r="P39" s="10">
        <f>IF(ISNA(VLOOKUP($C39,'USSA Bristol Jan 16 MO'!$A$17:$H$100,8,FALSE))=TRUE,0,VLOOKUP($C39,'USSA Bristol Jan 16 MO'!$A$17:$H$100,8,FALSE))</f>
        <v>0</v>
      </c>
      <c r="Q39" s="10">
        <f>IF(ISNA(VLOOKUP($C39,'USSA Bristol Jan 17 DM'!$A$17:$H$100,8,FALSE))=TRUE,0,VLOOKUP($C39,'USSA Bristol Jan 17 DM'!$A$17:$H$100,8,FALSE))</f>
        <v>0</v>
      </c>
      <c r="R39" s="10">
        <f>IF(ISNA(VLOOKUP($C39,'Apex Cnd. Series Feb 6 MO'!$A$17:$H$98,8,FALSE))=TRUE,0,VLOOKUP($C39,'Apex Cnd. Series Feb 6 MO'!$A$17:$H$98,8,FALSE))</f>
        <v>0</v>
      </c>
      <c r="S39" s="10">
        <f>IF(ISNA(VLOOKUP($C39,'Apex Cnd. Series Feb 7 DM'!$A$17:$H$98,8,FALSE))=TRUE,0,VLOOKUP($C39,'Apex Cnd. Series Feb 7 DM'!$A$17:$H$98,8,FALSE))</f>
        <v>0</v>
      </c>
      <c r="T39" s="10">
        <f>IF(ISNA(VLOOKUP($C39,'Calabogie TT Feb 6 MO'!$A$17:$H$99,8,FALSE))=TRUE,0,VLOOKUP($C39,'Calabogie TT Feb 6 MO'!$A$17:$H$99,8,FALSE))</f>
        <v>0</v>
      </c>
      <c r="U39" s="10">
        <f>IF(ISNA(VLOOKUP($C39,'Calabogie TT Feb 7 MO'!$A$17:$H$100,8,FALSE))=TRUE,0,VLOOKUP($C39,'Calabogie TT Feb 7 MO'!$A$17:$H$100,8,FALSE))</f>
        <v>0</v>
      </c>
      <c r="V39" s="10">
        <f>IF(ISNA(VLOOKUP($C39,'Calgary Nor-Am Feb 13 MO'!$A$17:$H$97,8,FALSE))=TRUE,0,VLOOKUP($C39,'Calgary Nor-Am Feb 13 MO'!$A$17:$H$97,8,FALSE))</f>
        <v>0</v>
      </c>
      <c r="W39" s="10">
        <f>IF(ISNA(VLOOKUP($C39,'Calgary Nor-Am Feb 14 DM'!$A$17:$H$92,8,FALSE))=TRUE,0,VLOOKUP($C39,'Calgary Nor-Am Feb 14 DM'!$A$17:$H$92,8,FALSE))</f>
        <v>0</v>
      </c>
      <c r="X39" s="10">
        <f>IF(ISNA(VLOOKUP($C39,'Camp Fortune TT Feb 21 MO'!$A$17:$H$92,8,FALSE))=TRUE,0,VLOOKUP($C39,'Camp Fortune TT Feb 21 MO'!$A$17:$H$92,8,FALSE))</f>
        <v>0</v>
      </c>
      <c r="Y39" s="10">
        <f>IF(ISNA(VLOOKUP($C39,'Park City Nor-Am Feb 20 MO'!$A$17:$H$97,8,FALSE))=TRUE,0,VLOOKUP($C39,'Park City Nor-Am Feb 20 MO'!$A$17:$H$97,8,FALSE))</f>
        <v>0</v>
      </c>
      <c r="Z39" s="10">
        <f>IF(ISNA(VLOOKUP($C39,'Park City Nor-Am Feb 21 DM'!$A$17:$H$97,8,FALSE))=TRUE,0,VLOOKUP($C39,'Park City Nor-Am Feb 21 DM'!$A$17:$H$97,8,FALSE))</f>
        <v>0</v>
      </c>
      <c r="AA39" s="10">
        <f>IF(ISNA(VLOOKUP($C39,'Thunder Bay TT Jan 2016 MO'!$A$17:$H$97,8,FALSE))=TRUE,0,VLOOKUP($C39,'Thunder Bay TT Jan 2016 MO'!$A$17:$H$97,8,FALSE))</f>
        <v>0</v>
      </c>
      <c r="AB39" s="10">
        <f>IF(ISNA(VLOOKUP($C39,void!$A$17:$H$97,8,FALSE))=TRUE,0,VLOOKUP($C39,void!$A$17:$H$97,8,FALSE))</f>
        <v>0</v>
      </c>
      <c r="AC39" s="10">
        <f>IF(ISNA(VLOOKUP($C39,'Caledon TT Feb 27 DM'!$A$17:$H$96,8,FALSE))=TRUE,0,VLOOKUP($C39,'Caledon TT Feb 27 DM'!$A$17:$H$96,8,FALSE))</f>
        <v>0</v>
      </c>
      <c r="AD39" s="10">
        <f>IF(ISNA(VLOOKUP($C39,'Caledon TT Feb 28 DM'!$A$17:$H$93,8,FALSE))=TRUE,0,VLOOKUP($C39,'Caledon TT Feb 28 DM'!$A$17:$H$93,8,FALSE))</f>
        <v>0</v>
      </c>
      <c r="AE39" s="10">
        <f>IF(ISNA(VLOOKUP($C39,'Killington Nor-Am Mar 5 MO'!$A$17:$H$97,8,FALSE))=TRUE,0,VLOOKUP($C39,'Killington Nor-Am Mar 5 MO'!$A$17:$H$97,8,FALSE))</f>
        <v>0</v>
      </c>
      <c r="AF39" s="10">
        <f>IF(ISNA(VLOOKUP($C39,'Killington Nor-Am Mar 6 DM'!$A$17:$H$97,8,FALSE))=TRUE,0,VLOOKUP($C39,'Killington Nor-Am Mar 6 DM'!$A$17:$H$97,8,FALSE))</f>
        <v>0</v>
      </c>
      <c r="AG39" s="10">
        <f>IF(ISNA(VLOOKUP($C39,'VSC Nor-Am Feb 27 MO'!$A$17:$H$97,8,FALSE))=TRUE,0,VLOOKUP($C39,'VSC Nor-Am Feb 27 MO'!$A$17:$H$97,8,FALSE))</f>
        <v>0</v>
      </c>
      <c r="AH39" s="10">
        <f>IF(ISNA(VLOOKUP($C39,'VSC Nor-Am Feb 28 DM'!$A$17:$H$97,8,FALSE))=TRUE,0,VLOOKUP($C39,'VSC Nor-Am Feb 28 DM'!$A$17:$H$97,8,FALSE))</f>
        <v>0</v>
      </c>
      <c r="AI39" s="10">
        <f>IF(ISNA(VLOOKUP($C39,'Sr Nationals March 12 MO'!$A$17:$H$97,8,FALSE))=TRUE,0,VLOOKUP($C39,'Sr Nationals March 12 MO'!$A$17:$H$97,8,FALSE))</f>
        <v>0</v>
      </c>
      <c r="AJ39" s="10">
        <f>IF(ISNA(VLOOKUP($C39,'Sr Nationals March 13 DM'!$A$17:$H$97,8,FALSE))=TRUE,0,VLOOKUP($C39,'Sr Nationals March 13 DM'!$A$17:$H$97,8,FALSE))</f>
        <v>0</v>
      </c>
      <c r="AK39" s="10">
        <f>IF(ISNA(VLOOKUP($C39,'Jr Nationals March 18 MO'!$A$17:$H$97,8,FALSE))=TRUE,0,VLOOKUP($C39,'Jr Nationals March 18 MO'!$A$17:$H$97,8,FALSE))</f>
        <v>0</v>
      </c>
      <c r="AL39" s="10">
        <f>IF(ISNA(VLOOKUP($C39,Event29!$A$17:$H$97,8,FALSE))=TRUE,0,VLOOKUP($C39,Event29!$A$17:$H$97,8,FALSE))</f>
        <v>0</v>
      </c>
      <c r="AM39" s="10">
        <f>IF(ISNA(VLOOKUP($C39,Event30!$A$17:$H$96,8,FALSE))=TRUE,0,VLOOKUP($C39,Event30!$A$17:$H$96,8,FALSE))</f>
        <v>0</v>
      </c>
    </row>
    <row r="40" spans="1:39" ht="13.5" customHeight="1">
      <c r="A40" s="156"/>
      <c r="B40" s="156"/>
      <c r="C40" s="153"/>
      <c r="D40" s="139"/>
      <c r="E40" s="8">
        <f t="shared" si="7"/>
        <v>20</v>
      </c>
      <c r="F40" s="9">
        <f t="shared" si="8"/>
        <v>20</v>
      </c>
      <c r="G40" s="19">
        <f t="shared" si="9"/>
        <v>0</v>
      </c>
      <c r="H40" s="19">
        <f t="shared" si="10"/>
        <v>0</v>
      </c>
      <c r="I40" s="19">
        <f t="shared" si="11"/>
        <v>0</v>
      </c>
      <c r="J40" s="9">
        <f t="shared" si="6"/>
        <v>0</v>
      </c>
      <c r="K40" s="99"/>
      <c r="L40" s="10">
        <f>IF(ISNA(VLOOKUP($C40,'Canadian Selections Dec 19 - F'!$A$17:$H$69,8,FALSE))=TRUE,0,VLOOKUP($C40,'Canadian Selections Dec 19 - F'!$A$17:$H$69,8,FALSE))</f>
        <v>0</v>
      </c>
      <c r="M40" s="10">
        <f>IF(ISNA(VLOOKUP($C40,'Canadian Selections Dec 20 - F'!$A$17:$H$24,8,FALSE))=TRUE,0,VLOOKUP($C40,'Canadian Selections Dec 20 - F'!$A$17:$H$24,8,FALSE))</f>
        <v>0</v>
      </c>
      <c r="N40" s="26">
        <f>IF(ISNA(VLOOKUP($C40,'Le Massif Cnd. Series Jan 16 MO'!$A$17:$H$95,8,FALSE))=TRUE,0,VLOOKUP($C40,'Le Massif Cnd. Series Jan 16 MO'!$A$17:$H$95,8,FALSE))</f>
        <v>0</v>
      </c>
      <c r="O40" s="26">
        <f>IF(ISNA(VLOOKUP($C40,'Le Massif Cnd. Series Jan 17 DM'!$A$17:$H$100,8,FALSE))=TRUE,0,VLOOKUP($C40,'Le Massif Cnd. Series Jan 17 DM'!$A$17:$H$100,8,FALSE))</f>
        <v>0</v>
      </c>
      <c r="P40" s="10">
        <f>IF(ISNA(VLOOKUP($C40,'USSA Bristol Jan 16 MO'!$A$17:$H$100,8,FALSE))=TRUE,0,VLOOKUP($C40,'USSA Bristol Jan 16 MO'!$A$17:$H$100,8,FALSE))</f>
        <v>0</v>
      </c>
      <c r="Q40" s="10">
        <f>IF(ISNA(VLOOKUP($C40,'USSA Bristol Jan 17 DM'!$A$17:$H$100,8,FALSE))=TRUE,0,VLOOKUP($C40,'USSA Bristol Jan 17 DM'!$A$17:$H$100,8,FALSE))</f>
        <v>0</v>
      </c>
      <c r="R40" s="10">
        <f>IF(ISNA(VLOOKUP($C40,'Apex Cnd. Series Feb 6 MO'!$A$17:$H$98,8,FALSE))=TRUE,0,VLOOKUP($C40,'Apex Cnd. Series Feb 6 MO'!$A$17:$H$98,8,FALSE))</f>
        <v>0</v>
      </c>
      <c r="S40" s="10">
        <f>IF(ISNA(VLOOKUP($C40,'Apex Cnd. Series Feb 7 DM'!$A$17:$H$98,8,FALSE))=TRUE,0,VLOOKUP($C40,'Apex Cnd. Series Feb 7 DM'!$A$17:$H$98,8,FALSE))</f>
        <v>0</v>
      </c>
      <c r="T40" s="10">
        <f>IF(ISNA(VLOOKUP($C40,'Calabogie TT Feb 6 MO'!$A$17:$H$99,8,FALSE))=TRUE,0,VLOOKUP($C40,'Calabogie TT Feb 6 MO'!$A$17:$H$99,8,FALSE))</f>
        <v>0</v>
      </c>
      <c r="U40" s="10">
        <f>IF(ISNA(VLOOKUP($C40,'Calabogie TT Feb 7 MO'!$A$17:$H$100,8,FALSE))=TRUE,0,VLOOKUP($C40,'Calabogie TT Feb 7 MO'!$A$17:$H$100,8,FALSE))</f>
        <v>0</v>
      </c>
      <c r="V40" s="10">
        <f>IF(ISNA(VLOOKUP($C40,'Calgary Nor-Am Feb 13 MO'!$A$17:$H$97,8,FALSE))=TRUE,0,VLOOKUP($C40,'Calgary Nor-Am Feb 13 MO'!$A$17:$H$97,8,FALSE))</f>
        <v>0</v>
      </c>
      <c r="W40" s="10">
        <f>IF(ISNA(VLOOKUP($C40,'Calgary Nor-Am Feb 14 DM'!$A$17:$H$92,8,FALSE))=TRUE,0,VLOOKUP($C40,'Calgary Nor-Am Feb 14 DM'!$A$17:$H$92,8,FALSE))</f>
        <v>0</v>
      </c>
      <c r="X40" s="10">
        <f>IF(ISNA(VLOOKUP($C40,'Camp Fortune TT Feb 21 MO'!$A$17:$H$92,8,FALSE))=TRUE,0,VLOOKUP($C40,'Camp Fortune TT Feb 21 MO'!$A$17:$H$92,8,FALSE))</f>
        <v>0</v>
      </c>
      <c r="Y40" s="10">
        <f>IF(ISNA(VLOOKUP($C40,'Park City Nor-Am Feb 20 MO'!$A$17:$H$97,8,FALSE))=TRUE,0,VLOOKUP($C40,'Park City Nor-Am Feb 20 MO'!$A$17:$H$97,8,FALSE))</f>
        <v>0</v>
      </c>
      <c r="Z40" s="10">
        <f>IF(ISNA(VLOOKUP($C40,'Park City Nor-Am Feb 21 DM'!$A$17:$H$97,8,FALSE))=TRUE,0,VLOOKUP($C40,'Park City Nor-Am Feb 21 DM'!$A$17:$H$97,8,FALSE))</f>
        <v>0</v>
      </c>
      <c r="AA40" s="10">
        <f>IF(ISNA(VLOOKUP($C40,'Thunder Bay TT Jan 2016 MO'!$A$17:$H$97,8,FALSE))=TRUE,0,VLOOKUP($C40,'Thunder Bay TT Jan 2016 MO'!$A$17:$H$97,8,FALSE))</f>
        <v>0</v>
      </c>
      <c r="AB40" s="10">
        <f>IF(ISNA(VLOOKUP($C40,void!$A$17:$H$97,8,FALSE))=TRUE,0,VLOOKUP($C40,void!$A$17:$H$97,8,FALSE))</f>
        <v>0</v>
      </c>
      <c r="AC40" s="10">
        <f>IF(ISNA(VLOOKUP($C40,'Caledon TT Feb 27 DM'!$A$17:$H$96,8,FALSE))=TRUE,0,VLOOKUP($C40,'Caledon TT Feb 27 DM'!$A$17:$H$96,8,FALSE))</f>
        <v>0</v>
      </c>
      <c r="AD40" s="10">
        <f>IF(ISNA(VLOOKUP($C40,'Caledon TT Feb 28 DM'!$A$17:$H$93,8,FALSE))=TRUE,0,VLOOKUP($C40,'Caledon TT Feb 28 DM'!$A$17:$H$93,8,FALSE))</f>
        <v>0</v>
      </c>
      <c r="AE40" s="10">
        <f>IF(ISNA(VLOOKUP($C40,'Killington Nor-Am Mar 5 MO'!$A$17:$H$97,8,FALSE))=TRUE,0,VLOOKUP($C40,'Killington Nor-Am Mar 5 MO'!$A$17:$H$97,8,FALSE))</f>
        <v>0</v>
      </c>
      <c r="AF40" s="10">
        <f>IF(ISNA(VLOOKUP($C40,'Killington Nor-Am Mar 6 DM'!$A$17:$H$97,8,FALSE))=TRUE,0,VLOOKUP($C40,'Killington Nor-Am Mar 6 DM'!$A$17:$H$97,8,FALSE))</f>
        <v>0</v>
      </c>
      <c r="AG40" s="10">
        <f>IF(ISNA(VLOOKUP($C40,'VSC Nor-Am Feb 27 MO'!$A$17:$H$97,8,FALSE))=TRUE,0,VLOOKUP($C40,'VSC Nor-Am Feb 27 MO'!$A$17:$H$97,8,FALSE))</f>
        <v>0</v>
      </c>
      <c r="AH40" s="10">
        <f>IF(ISNA(VLOOKUP($C40,'VSC Nor-Am Feb 28 DM'!$A$17:$H$97,8,FALSE))=TRUE,0,VLOOKUP($C40,'VSC Nor-Am Feb 28 DM'!$A$17:$H$97,8,FALSE))</f>
        <v>0</v>
      </c>
      <c r="AI40" s="10">
        <f>IF(ISNA(VLOOKUP($C40,'Sr Nationals March 12 MO'!$A$17:$H$97,8,FALSE))=TRUE,0,VLOOKUP($C40,'Sr Nationals March 12 MO'!$A$17:$H$97,8,FALSE))</f>
        <v>0</v>
      </c>
      <c r="AJ40" s="10">
        <f>IF(ISNA(VLOOKUP($C40,'Sr Nationals March 13 DM'!$A$17:$H$97,8,FALSE))=TRUE,0,VLOOKUP($C40,'Sr Nationals March 13 DM'!$A$17:$H$97,8,FALSE))</f>
        <v>0</v>
      </c>
      <c r="AK40" s="10">
        <f>IF(ISNA(VLOOKUP($C40,'Jr Nationals March 18 MO'!$A$17:$H$97,8,FALSE))=TRUE,0,VLOOKUP($C40,'Jr Nationals March 18 MO'!$A$17:$H$97,8,FALSE))</f>
        <v>0</v>
      </c>
      <c r="AL40" s="10">
        <f>IF(ISNA(VLOOKUP($C40,Event29!$A$17:$H$97,8,FALSE))=TRUE,0,VLOOKUP($C40,Event29!$A$17:$H$97,8,FALSE))</f>
        <v>0</v>
      </c>
      <c r="AM40" s="10">
        <f>IF(ISNA(VLOOKUP($C40,Event30!$A$17:$H$96,8,FALSE))=TRUE,0,VLOOKUP($C40,Event30!$A$17:$H$96,8,FALSE))</f>
        <v>0</v>
      </c>
    </row>
    <row r="41" spans="1:39" ht="13.5" customHeight="1">
      <c r="A41" s="156"/>
      <c r="B41" s="156"/>
      <c r="C41" s="154"/>
      <c r="D41" s="139"/>
      <c r="E41" s="8">
        <f t="shared" si="7"/>
        <v>20</v>
      </c>
      <c r="F41" s="9">
        <f t="shared" si="8"/>
        <v>20</v>
      </c>
      <c r="G41" s="19">
        <f t="shared" si="9"/>
        <v>0</v>
      </c>
      <c r="H41" s="19">
        <f t="shared" si="10"/>
        <v>0</v>
      </c>
      <c r="I41" s="19">
        <f t="shared" si="11"/>
        <v>0</v>
      </c>
      <c r="J41" s="9">
        <f t="shared" si="6"/>
        <v>0</v>
      </c>
      <c r="K41" s="99"/>
      <c r="L41" s="10">
        <f>IF(ISNA(VLOOKUP($C41,'Canadian Selections Dec 19 - F'!$A$17:$H$69,8,FALSE))=TRUE,0,VLOOKUP($C41,'Canadian Selections Dec 19 - F'!$A$17:$H$69,8,FALSE))</f>
        <v>0</v>
      </c>
      <c r="M41" s="10">
        <f>IF(ISNA(VLOOKUP($C41,'Canadian Selections Dec 20 - F'!$A$17:$H$24,8,FALSE))=TRUE,0,VLOOKUP($C41,'Canadian Selections Dec 20 - F'!$A$17:$H$24,8,FALSE))</f>
        <v>0</v>
      </c>
      <c r="N41" s="26">
        <f>IF(ISNA(VLOOKUP($C41,'Le Massif Cnd. Series Jan 16 MO'!$A$17:$H$95,8,FALSE))=TRUE,0,VLOOKUP($C41,'Le Massif Cnd. Series Jan 16 MO'!$A$17:$H$95,8,FALSE))</f>
        <v>0</v>
      </c>
      <c r="O41" s="26">
        <f>IF(ISNA(VLOOKUP($C41,'Le Massif Cnd. Series Jan 17 DM'!$A$17:$H$100,8,FALSE))=TRUE,0,VLOOKUP($C41,'Le Massif Cnd. Series Jan 17 DM'!$A$17:$H$100,8,FALSE))</f>
        <v>0</v>
      </c>
      <c r="P41" s="10">
        <f>IF(ISNA(VLOOKUP($C41,'USSA Bristol Jan 16 MO'!$A$17:$H$100,8,FALSE))=TRUE,0,VLOOKUP($C41,'USSA Bristol Jan 16 MO'!$A$17:$H$100,8,FALSE))</f>
        <v>0</v>
      </c>
      <c r="Q41" s="10">
        <f>IF(ISNA(VLOOKUP($C41,'USSA Bristol Jan 17 DM'!$A$17:$H$100,8,FALSE))=TRUE,0,VLOOKUP($C41,'USSA Bristol Jan 17 DM'!$A$17:$H$100,8,FALSE))</f>
        <v>0</v>
      </c>
      <c r="R41" s="10">
        <f>IF(ISNA(VLOOKUP($C41,'Apex Cnd. Series Feb 6 MO'!$A$17:$H$98,8,FALSE))=TRUE,0,VLOOKUP($C41,'Apex Cnd. Series Feb 6 MO'!$A$17:$H$98,8,FALSE))</f>
        <v>0</v>
      </c>
      <c r="S41" s="10">
        <f>IF(ISNA(VLOOKUP($C41,'Apex Cnd. Series Feb 7 DM'!$A$17:$H$98,8,FALSE))=TRUE,0,VLOOKUP($C41,'Apex Cnd. Series Feb 7 DM'!$A$17:$H$98,8,FALSE))</f>
        <v>0</v>
      </c>
      <c r="T41" s="10">
        <f>IF(ISNA(VLOOKUP($C41,'Calabogie TT Feb 6 MO'!$A$17:$H$99,8,FALSE))=TRUE,0,VLOOKUP($C41,'Calabogie TT Feb 6 MO'!$A$17:$H$99,8,FALSE))</f>
        <v>0</v>
      </c>
      <c r="U41" s="10">
        <f>IF(ISNA(VLOOKUP($C41,'Calabogie TT Feb 7 MO'!$A$17:$H$100,8,FALSE))=TRUE,0,VLOOKUP($C41,'Calabogie TT Feb 7 MO'!$A$17:$H$100,8,FALSE))</f>
        <v>0</v>
      </c>
      <c r="V41" s="10">
        <f>IF(ISNA(VLOOKUP($C41,'Calgary Nor-Am Feb 13 MO'!$A$17:$H$97,8,FALSE))=TRUE,0,VLOOKUP($C41,'Calgary Nor-Am Feb 13 MO'!$A$17:$H$97,8,FALSE))</f>
        <v>0</v>
      </c>
      <c r="W41" s="10">
        <f>IF(ISNA(VLOOKUP($C41,'Calgary Nor-Am Feb 14 DM'!$A$17:$H$92,8,FALSE))=TRUE,0,VLOOKUP($C41,'Calgary Nor-Am Feb 14 DM'!$A$17:$H$92,8,FALSE))</f>
        <v>0</v>
      </c>
      <c r="X41" s="10">
        <f>IF(ISNA(VLOOKUP($C41,'Camp Fortune TT Feb 21 MO'!$A$17:$H$92,8,FALSE))=TRUE,0,VLOOKUP($C41,'Camp Fortune TT Feb 21 MO'!$A$17:$H$92,8,FALSE))</f>
        <v>0</v>
      </c>
      <c r="Y41" s="10">
        <f>IF(ISNA(VLOOKUP($C41,'Park City Nor-Am Feb 20 MO'!$A$17:$H$97,8,FALSE))=TRUE,0,VLOOKUP($C41,'Park City Nor-Am Feb 20 MO'!$A$17:$H$97,8,FALSE))</f>
        <v>0</v>
      </c>
      <c r="Z41" s="10">
        <f>IF(ISNA(VLOOKUP($C41,'Park City Nor-Am Feb 21 DM'!$A$17:$H$97,8,FALSE))=TRUE,0,VLOOKUP($C41,'Park City Nor-Am Feb 21 DM'!$A$17:$H$97,8,FALSE))</f>
        <v>0</v>
      </c>
      <c r="AA41" s="10">
        <f>IF(ISNA(VLOOKUP($C41,'Thunder Bay TT Jan 2016 MO'!$A$17:$H$97,8,FALSE))=TRUE,0,VLOOKUP($C41,'Thunder Bay TT Jan 2016 MO'!$A$17:$H$97,8,FALSE))</f>
        <v>0</v>
      </c>
      <c r="AB41" s="10">
        <f>IF(ISNA(VLOOKUP($C41,void!$A$17:$H$97,8,FALSE))=TRUE,0,VLOOKUP($C41,void!$A$17:$H$97,8,FALSE))</f>
        <v>0</v>
      </c>
      <c r="AC41" s="10">
        <f>IF(ISNA(VLOOKUP($C41,'Caledon TT Feb 27 DM'!$A$17:$H$96,8,FALSE))=TRUE,0,VLOOKUP($C41,'Caledon TT Feb 27 DM'!$A$17:$H$96,8,FALSE))</f>
        <v>0</v>
      </c>
      <c r="AD41" s="10">
        <f>IF(ISNA(VLOOKUP($C41,'Caledon TT Feb 28 DM'!$A$17:$H$93,8,FALSE))=TRUE,0,VLOOKUP($C41,'Caledon TT Feb 28 DM'!$A$17:$H$93,8,FALSE))</f>
        <v>0</v>
      </c>
      <c r="AE41" s="10">
        <f>IF(ISNA(VLOOKUP($C41,'Killington Nor-Am Mar 5 MO'!$A$17:$H$97,8,FALSE))=TRUE,0,VLOOKUP($C41,'Killington Nor-Am Mar 5 MO'!$A$17:$H$97,8,FALSE))</f>
        <v>0</v>
      </c>
      <c r="AF41" s="10">
        <f>IF(ISNA(VLOOKUP($C41,'Killington Nor-Am Mar 6 DM'!$A$17:$H$97,8,FALSE))=TRUE,0,VLOOKUP($C41,'Killington Nor-Am Mar 6 DM'!$A$17:$H$97,8,FALSE))</f>
        <v>0</v>
      </c>
      <c r="AG41" s="10">
        <f>IF(ISNA(VLOOKUP($C41,'VSC Nor-Am Feb 27 MO'!$A$17:$H$97,8,FALSE))=TRUE,0,VLOOKUP($C41,'VSC Nor-Am Feb 27 MO'!$A$17:$H$97,8,FALSE))</f>
        <v>0</v>
      </c>
      <c r="AH41" s="10">
        <f>IF(ISNA(VLOOKUP($C41,'VSC Nor-Am Feb 28 DM'!$A$17:$H$97,8,FALSE))=TRUE,0,VLOOKUP($C41,'VSC Nor-Am Feb 28 DM'!$A$17:$H$97,8,FALSE))</f>
        <v>0</v>
      </c>
      <c r="AI41" s="10">
        <f>IF(ISNA(VLOOKUP($C41,'Sr Nationals March 12 MO'!$A$17:$H$97,8,FALSE))=TRUE,0,VLOOKUP($C41,'Sr Nationals March 12 MO'!$A$17:$H$97,8,FALSE))</f>
        <v>0</v>
      </c>
      <c r="AJ41" s="10">
        <f>IF(ISNA(VLOOKUP($C41,'Sr Nationals March 13 DM'!$A$17:$H$97,8,FALSE))=TRUE,0,VLOOKUP($C41,'Sr Nationals March 13 DM'!$A$17:$H$97,8,FALSE))</f>
        <v>0</v>
      </c>
      <c r="AK41" s="10">
        <f>IF(ISNA(VLOOKUP($C41,'Jr Nationals March 18 MO'!$A$17:$H$97,8,FALSE))=TRUE,0,VLOOKUP($C41,'Jr Nationals March 18 MO'!$A$17:$H$97,8,FALSE))</f>
        <v>0</v>
      </c>
      <c r="AL41" s="10">
        <f>IF(ISNA(VLOOKUP($C41,Event29!$A$17:$H$97,8,FALSE))=TRUE,0,VLOOKUP($C41,Event29!$A$17:$H$97,8,FALSE))</f>
        <v>0</v>
      </c>
      <c r="AM41" s="10">
        <f>IF(ISNA(VLOOKUP($C41,Event30!$A$17:$H$96,8,FALSE))=TRUE,0,VLOOKUP($C41,Event30!$A$17:$H$96,8,FALSE))</f>
        <v>0</v>
      </c>
    </row>
    <row r="42" spans="1:39" ht="13.5" customHeight="1">
      <c r="A42" s="156"/>
      <c r="B42" s="156"/>
      <c r="C42" s="153"/>
      <c r="D42" s="139"/>
      <c r="E42" s="8">
        <f t="shared" si="7"/>
        <v>20</v>
      </c>
      <c r="F42" s="9">
        <f t="shared" si="8"/>
        <v>20</v>
      </c>
      <c r="G42" s="19">
        <f t="shared" si="9"/>
        <v>0</v>
      </c>
      <c r="H42" s="19">
        <f t="shared" si="10"/>
        <v>0</v>
      </c>
      <c r="I42" s="19">
        <f t="shared" si="11"/>
        <v>0</v>
      </c>
      <c r="J42" s="9">
        <f t="shared" si="6"/>
        <v>0</v>
      </c>
      <c r="K42" s="99"/>
      <c r="L42" s="10">
        <f>IF(ISNA(VLOOKUP($C42,'Canadian Selections Dec 19 - F'!$A$17:$H$69,8,FALSE))=TRUE,0,VLOOKUP($C42,'Canadian Selections Dec 19 - F'!$A$17:$H$69,8,FALSE))</f>
        <v>0</v>
      </c>
      <c r="M42" s="10">
        <f>IF(ISNA(VLOOKUP($C42,'Canadian Selections Dec 20 - F'!$A$17:$H$24,8,FALSE))=TRUE,0,VLOOKUP($C42,'Canadian Selections Dec 20 - F'!$A$17:$H$24,8,FALSE))</f>
        <v>0</v>
      </c>
      <c r="N42" s="26">
        <f>IF(ISNA(VLOOKUP($C42,'Le Massif Cnd. Series Jan 16 MO'!$A$17:$H$95,8,FALSE))=TRUE,0,VLOOKUP($C42,'Le Massif Cnd. Series Jan 16 MO'!$A$17:$H$95,8,FALSE))</f>
        <v>0</v>
      </c>
      <c r="O42" s="26">
        <f>IF(ISNA(VLOOKUP($C42,'Le Massif Cnd. Series Jan 17 DM'!$A$17:$H$100,8,FALSE))=TRUE,0,VLOOKUP($C42,'Le Massif Cnd. Series Jan 17 DM'!$A$17:$H$100,8,FALSE))</f>
        <v>0</v>
      </c>
      <c r="P42" s="10">
        <f>IF(ISNA(VLOOKUP($C42,'USSA Bristol Jan 16 MO'!$A$17:$H$100,8,FALSE))=TRUE,0,VLOOKUP($C42,'USSA Bristol Jan 16 MO'!$A$17:$H$100,8,FALSE))</f>
        <v>0</v>
      </c>
      <c r="Q42" s="10">
        <f>IF(ISNA(VLOOKUP($C42,'USSA Bristol Jan 17 DM'!$A$17:$H$100,8,FALSE))=TRUE,0,VLOOKUP($C42,'USSA Bristol Jan 17 DM'!$A$17:$H$100,8,FALSE))</f>
        <v>0</v>
      </c>
      <c r="R42" s="10">
        <f>IF(ISNA(VLOOKUP($C42,'Apex Cnd. Series Feb 6 MO'!$A$17:$H$98,8,FALSE))=TRUE,0,VLOOKUP($C42,'Apex Cnd. Series Feb 6 MO'!$A$17:$H$98,8,FALSE))</f>
        <v>0</v>
      </c>
      <c r="S42" s="10">
        <f>IF(ISNA(VLOOKUP($C42,'Apex Cnd. Series Feb 7 DM'!$A$17:$H$98,8,FALSE))=TRUE,0,VLOOKUP($C42,'Apex Cnd. Series Feb 7 DM'!$A$17:$H$98,8,FALSE))</f>
        <v>0</v>
      </c>
      <c r="T42" s="10">
        <f>IF(ISNA(VLOOKUP($C42,'Calabogie TT Feb 6 MO'!$A$17:$H$99,8,FALSE))=TRUE,0,VLOOKUP($C42,'Calabogie TT Feb 6 MO'!$A$17:$H$99,8,FALSE))</f>
        <v>0</v>
      </c>
      <c r="U42" s="10">
        <f>IF(ISNA(VLOOKUP($C42,'Calabogie TT Feb 7 MO'!$A$17:$H$100,8,FALSE))=TRUE,0,VLOOKUP($C42,'Calabogie TT Feb 7 MO'!$A$17:$H$100,8,FALSE))</f>
        <v>0</v>
      </c>
      <c r="V42" s="10">
        <f>IF(ISNA(VLOOKUP($C42,'Calgary Nor-Am Feb 13 MO'!$A$17:$H$97,8,FALSE))=TRUE,0,VLOOKUP($C42,'Calgary Nor-Am Feb 13 MO'!$A$17:$H$97,8,FALSE))</f>
        <v>0</v>
      </c>
      <c r="W42" s="10">
        <f>IF(ISNA(VLOOKUP($C42,'Calgary Nor-Am Feb 14 DM'!$A$17:$H$92,8,FALSE))=TRUE,0,VLOOKUP($C42,'Calgary Nor-Am Feb 14 DM'!$A$17:$H$92,8,FALSE))</f>
        <v>0</v>
      </c>
      <c r="X42" s="10">
        <f>IF(ISNA(VLOOKUP($C42,'Camp Fortune TT Feb 21 MO'!$A$17:$H$92,8,FALSE))=TRUE,0,VLOOKUP($C42,'Camp Fortune TT Feb 21 MO'!$A$17:$H$92,8,FALSE))</f>
        <v>0</v>
      </c>
      <c r="Y42" s="10">
        <f>IF(ISNA(VLOOKUP($C42,'Park City Nor-Am Feb 20 MO'!$A$17:$H$97,8,FALSE))=TRUE,0,VLOOKUP($C42,'Park City Nor-Am Feb 20 MO'!$A$17:$H$97,8,FALSE))</f>
        <v>0</v>
      </c>
      <c r="Z42" s="10">
        <f>IF(ISNA(VLOOKUP($C42,'Park City Nor-Am Feb 21 DM'!$A$17:$H$97,8,FALSE))=TRUE,0,VLOOKUP($C42,'Park City Nor-Am Feb 21 DM'!$A$17:$H$97,8,FALSE))</f>
        <v>0</v>
      </c>
      <c r="AA42" s="10">
        <f>IF(ISNA(VLOOKUP($C42,'Thunder Bay TT Jan 2016 MO'!$A$17:$H$97,8,FALSE))=TRUE,0,VLOOKUP($C42,'Thunder Bay TT Jan 2016 MO'!$A$17:$H$97,8,FALSE))</f>
        <v>0</v>
      </c>
      <c r="AB42" s="10">
        <f>IF(ISNA(VLOOKUP($C42,void!$A$17:$H$97,8,FALSE))=TRUE,0,VLOOKUP($C42,void!$A$17:$H$97,8,FALSE))</f>
        <v>0</v>
      </c>
      <c r="AC42" s="10">
        <f>IF(ISNA(VLOOKUP($C42,'Caledon TT Feb 27 DM'!$A$17:$H$96,8,FALSE))=TRUE,0,VLOOKUP($C42,'Caledon TT Feb 27 DM'!$A$17:$H$96,8,FALSE))</f>
        <v>0</v>
      </c>
      <c r="AD42" s="10">
        <f>IF(ISNA(VLOOKUP($C42,'Caledon TT Feb 28 DM'!$A$17:$H$93,8,FALSE))=TRUE,0,VLOOKUP($C42,'Caledon TT Feb 28 DM'!$A$17:$H$93,8,FALSE))</f>
        <v>0</v>
      </c>
      <c r="AE42" s="10">
        <f>IF(ISNA(VLOOKUP($C42,'Killington Nor-Am Mar 5 MO'!$A$17:$H$97,8,FALSE))=TRUE,0,VLOOKUP($C42,'Killington Nor-Am Mar 5 MO'!$A$17:$H$97,8,FALSE))</f>
        <v>0</v>
      </c>
      <c r="AF42" s="10">
        <f>IF(ISNA(VLOOKUP($C42,'Killington Nor-Am Mar 6 DM'!$A$17:$H$97,8,FALSE))=TRUE,0,VLOOKUP($C42,'Killington Nor-Am Mar 6 DM'!$A$17:$H$97,8,FALSE))</f>
        <v>0</v>
      </c>
      <c r="AG42" s="10">
        <f>IF(ISNA(VLOOKUP($C42,'VSC Nor-Am Feb 27 MO'!$A$17:$H$97,8,FALSE))=TRUE,0,VLOOKUP($C42,'VSC Nor-Am Feb 27 MO'!$A$17:$H$97,8,FALSE))</f>
        <v>0</v>
      </c>
      <c r="AH42" s="10">
        <f>IF(ISNA(VLOOKUP($C42,'VSC Nor-Am Feb 28 DM'!$A$17:$H$97,8,FALSE))=TRUE,0,VLOOKUP($C42,'VSC Nor-Am Feb 28 DM'!$A$17:$H$97,8,FALSE))</f>
        <v>0</v>
      </c>
      <c r="AI42" s="10">
        <f>IF(ISNA(VLOOKUP($C42,'Sr Nationals March 12 MO'!$A$17:$H$97,8,FALSE))=TRUE,0,VLOOKUP($C42,'Sr Nationals March 12 MO'!$A$17:$H$97,8,FALSE))</f>
        <v>0</v>
      </c>
      <c r="AJ42" s="10">
        <f>IF(ISNA(VLOOKUP($C42,'Sr Nationals March 13 DM'!$A$17:$H$97,8,FALSE))=TRUE,0,VLOOKUP($C42,'Sr Nationals March 13 DM'!$A$17:$H$97,8,FALSE))</f>
        <v>0</v>
      </c>
      <c r="AK42" s="10">
        <f>IF(ISNA(VLOOKUP($C42,'Jr Nationals March 18 MO'!$A$17:$H$97,8,FALSE))=TRUE,0,VLOOKUP($C42,'Jr Nationals March 18 MO'!$A$17:$H$97,8,FALSE))</f>
        <v>0</v>
      </c>
      <c r="AL42" s="10">
        <f>IF(ISNA(VLOOKUP($C42,Event29!$A$17:$H$97,8,FALSE))=TRUE,0,VLOOKUP($C42,Event29!$A$17:$H$97,8,FALSE))</f>
        <v>0</v>
      </c>
      <c r="AM42" s="10">
        <f>IF(ISNA(VLOOKUP($C42,Event30!$A$17:$H$96,8,FALSE))=TRUE,0,VLOOKUP($C42,Event30!$A$17:$H$96,8,FALSE))</f>
        <v>0</v>
      </c>
    </row>
    <row r="43" spans="1:39" ht="13.5" customHeight="1">
      <c r="A43" s="156"/>
      <c r="B43" s="156"/>
      <c r="C43" s="154"/>
      <c r="D43" s="139"/>
      <c r="E43" s="8">
        <f t="shared" si="7"/>
        <v>20</v>
      </c>
      <c r="F43" s="9">
        <f t="shared" si="8"/>
        <v>20</v>
      </c>
      <c r="G43" s="19">
        <f t="shared" si="9"/>
        <v>0</v>
      </c>
      <c r="H43" s="19">
        <f t="shared" si="10"/>
        <v>0</v>
      </c>
      <c r="I43" s="19">
        <f t="shared" si="11"/>
        <v>0</v>
      </c>
      <c r="J43" s="9">
        <f t="shared" si="6"/>
        <v>0</v>
      </c>
      <c r="K43" s="99"/>
      <c r="L43" s="10">
        <f>IF(ISNA(VLOOKUP($C43,'Canadian Selections Dec 19 - F'!$A$17:$H$69,8,FALSE))=TRUE,0,VLOOKUP($C43,'Canadian Selections Dec 19 - F'!$A$17:$H$69,8,FALSE))</f>
        <v>0</v>
      </c>
      <c r="M43" s="10">
        <f>IF(ISNA(VLOOKUP($C43,'Canadian Selections Dec 20 - F'!$A$17:$H$24,8,FALSE))=TRUE,0,VLOOKUP($C43,'Canadian Selections Dec 20 - F'!$A$17:$H$24,8,FALSE))</f>
        <v>0</v>
      </c>
      <c r="N43" s="26">
        <f>IF(ISNA(VLOOKUP($C43,'Le Massif Cnd. Series Jan 16 MO'!$A$17:$H$95,8,FALSE))=TRUE,0,VLOOKUP($C43,'Le Massif Cnd. Series Jan 16 MO'!$A$17:$H$95,8,FALSE))</f>
        <v>0</v>
      </c>
      <c r="O43" s="26">
        <f>IF(ISNA(VLOOKUP($C43,'Le Massif Cnd. Series Jan 17 DM'!$A$17:$H$100,8,FALSE))=TRUE,0,VLOOKUP($C43,'Le Massif Cnd. Series Jan 17 DM'!$A$17:$H$100,8,FALSE))</f>
        <v>0</v>
      </c>
      <c r="P43" s="10">
        <f>IF(ISNA(VLOOKUP($C43,'USSA Bristol Jan 16 MO'!$A$17:$H$100,8,FALSE))=TRUE,0,VLOOKUP($C43,'USSA Bristol Jan 16 MO'!$A$17:$H$100,8,FALSE))</f>
        <v>0</v>
      </c>
      <c r="Q43" s="10">
        <f>IF(ISNA(VLOOKUP($C43,'USSA Bristol Jan 17 DM'!$A$17:$H$100,8,FALSE))=TRUE,0,VLOOKUP($C43,'USSA Bristol Jan 17 DM'!$A$17:$H$100,8,FALSE))</f>
        <v>0</v>
      </c>
      <c r="R43" s="10">
        <f>IF(ISNA(VLOOKUP($C43,'Apex Cnd. Series Feb 6 MO'!$A$17:$H$98,8,FALSE))=TRUE,0,VLOOKUP($C43,'Apex Cnd. Series Feb 6 MO'!$A$17:$H$98,8,FALSE))</f>
        <v>0</v>
      </c>
      <c r="S43" s="10">
        <f>IF(ISNA(VLOOKUP($C43,'Apex Cnd. Series Feb 7 DM'!$A$17:$H$98,8,FALSE))=TRUE,0,VLOOKUP($C43,'Apex Cnd. Series Feb 7 DM'!$A$17:$H$98,8,FALSE))</f>
        <v>0</v>
      </c>
      <c r="T43" s="10">
        <f>IF(ISNA(VLOOKUP($C43,'Calabogie TT Feb 6 MO'!$A$17:$H$99,8,FALSE))=TRUE,0,VLOOKUP($C43,'Calabogie TT Feb 6 MO'!$A$17:$H$99,8,FALSE))</f>
        <v>0</v>
      </c>
      <c r="U43" s="10">
        <f>IF(ISNA(VLOOKUP($C43,'Calabogie TT Feb 7 MO'!$A$17:$H$100,8,FALSE))=TRUE,0,VLOOKUP($C43,'Calabogie TT Feb 7 MO'!$A$17:$H$100,8,FALSE))</f>
        <v>0</v>
      </c>
      <c r="V43" s="10">
        <f>IF(ISNA(VLOOKUP($C43,'Calgary Nor-Am Feb 13 MO'!$A$17:$H$97,8,FALSE))=TRUE,0,VLOOKUP($C43,'Calgary Nor-Am Feb 13 MO'!$A$17:$H$97,8,FALSE))</f>
        <v>0</v>
      </c>
      <c r="W43" s="10">
        <f>IF(ISNA(VLOOKUP($C43,'Calgary Nor-Am Feb 14 DM'!$A$17:$H$92,8,FALSE))=TRUE,0,VLOOKUP($C43,'Calgary Nor-Am Feb 14 DM'!$A$17:$H$92,8,FALSE))</f>
        <v>0</v>
      </c>
      <c r="X43" s="10">
        <f>IF(ISNA(VLOOKUP($C43,'Camp Fortune TT Feb 21 MO'!$A$17:$H$92,8,FALSE))=TRUE,0,VLOOKUP($C43,'Camp Fortune TT Feb 21 MO'!$A$17:$H$92,8,FALSE))</f>
        <v>0</v>
      </c>
      <c r="Y43" s="10">
        <f>IF(ISNA(VLOOKUP($C43,'Park City Nor-Am Feb 20 MO'!$A$17:$H$97,8,FALSE))=TRUE,0,VLOOKUP($C43,'Park City Nor-Am Feb 20 MO'!$A$17:$H$97,8,FALSE))</f>
        <v>0</v>
      </c>
      <c r="Z43" s="10">
        <f>IF(ISNA(VLOOKUP($C43,'Park City Nor-Am Feb 21 DM'!$A$17:$H$97,8,FALSE))=TRUE,0,VLOOKUP($C43,'Park City Nor-Am Feb 21 DM'!$A$17:$H$97,8,FALSE))</f>
        <v>0</v>
      </c>
      <c r="AA43" s="10">
        <f>IF(ISNA(VLOOKUP($C43,'Thunder Bay TT Jan 2016 MO'!$A$17:$H$97,8,FALSE))=TRUE,0,VLOOKUP($C43,'Thunder Bay TT Jan 2016 MO'!$A$17:$H$97,8,FALSE))</f>
        <v>0</v>
      </c>
      <c r="AB43" s="10">
        <f>IF(ISNA(VLOOKUP($C43,void!$A$17:$H$97,8,FALSE))=TRUE,0,VLOOKUP($C43,void!$A$17:$H$97,8,FALSE))</f>
        <v>0</v>
      </c>
      <c r="AC43" s="10">
        <f>IF(ISNA(VLOOKUP($C43,'Caledon TT Feb 27 DM'!$A$17:$H$96,8,FALSE))=TRUE,0,VLOOKUP($C43,'Caledon TT Feb 27 DM'!$A$17:$H$96,8,FALSE))</f>
        <v>0</v>
      </c>
      <c r="AD43" s="10">
        <f>IF(ISNA(VLOOKUP($C43,'Caledon TT Feb 28 DM'!$A$17:$H$93,8,FALSE))=TRUE,0,VLOOKUP($C43,'Caledon TT Feb 28 DM'!$A$17:$H$93,8,FALSE))</f>
        <v>0</v>
      </c>
      <c r="AE43" s="10">
        <f>IF(ISNA(VLOOKUP($C43,'Killington Nor-Am Mar 5 MO'!$A$17:$H$97,8,FALSE))=TRUE,0,VLOOKUP($C43,'Killington Nor-Am Mar 5 MO'!$A$17:$H$97,8,FALSE))</f>
        <v>0</v>
      </c>
      <c r="AF43" s="10">
        <f>IF(ISNA(VLOOKUP($C43,'Killington Nor-Am Mar 6 DM'!$A$17:$H$97,8,FALSE))=TRUE,0,VLOOKUP($C43,'Killington Nor-Am Mar 6 DM'!$A$17:$H$97,8,FALSE))</f>
        <v>0</v>
      </c>
      <c r="AG43" s="10">
        <f>IF(ISNA(VLOOKUP($C43,'VSC Nor-Am Feb 27 MO'!$A$17:$H$97,8,FALSE))=TRUE,0,VLOOKUP($C43,'VSC Nor-Am Feb 27 MO'!$A$17:$H$97,8,FALSE))</f>
        <v>0</v>
      </c>
      <c r="AH43" s="10">
        <f>IF(ISNA(VLOOKUP($C43,'VSC Nor-Am Feb 28 DM'!$A$17:$H$97,8,FALSE))=TRUE,0,VLOOKUP($C43,'VSC Nor-Am Feb 28 DM'!$A$17:$H$97,8,FALSE))</f>
        <v>0</v>
      </c>
      <c r="AI43" s="10">
        <f>IF(ISNA(VLOOKUP($C43,'Sr Nationals March 12 MO'!$A$17:$H$97,8,FALSE))=TRUE,0,VLOOKUP($C43,'Sr Nationals March 12 MO'!$A$17:$H$97,8,FALSE))</f>
        <v>0</v>
      </c>
      <c r="AJ43" s="10">
        <f>IF(ISNA(VLOOKUP($C43,'Sr Nationals March 13 DM'!$A$17:$H$97,8,FALSE))=TRUE,0,VLOOKUP($C43,'Sr Nationals March 13 DM'!$A$17:$H$97,8,FALSE))</f>
        <v>0</v>
      </c>
      <c r="AK43" s="10">
        <f>IF(ISNA(VLOOKUP($C43,'Jr Nationals March 18 MO'!$A$17:$H$97,8,FALSE))=TRUE,0,VLOOKUP($C43,'Jr Nationals March 18 MO'!$A$17:$H$97,8,FALSE))</f>
        <v>0</v>
      </c>
      <c r="AL43" s="10">
        <f>IF(ISNA(VLOOKUP($C43,Event29!$A$17:$H$97,8,FALSE))=TRUE,0,VLOOKUP($C43,Event29!$A$17:$H$97,8,FALSE))</f>
        <v>0</v>
      </c>
      <c r="AM43" s="10">
        <f>IF(ISNA(VLOOKUP($C43,Event30!$A$17:$H$96,8,FALSE))=TRUE,0,VLOOKUP($C43,Event30!$A$17:$H$96,8,FALSE))</f>
        <v>0</v>
      </c>
    </row>
    <row r="44" spans="1:39" ht="13.5" customHeight="1">
      <c r="A44" s="156"/>
      <c r="B44" s="156"/>
      <c r="C44" s="153"/>
      <c r="D44" s="139"/>
      <c r="E44" s="8">
        <f t="shared" si="7"/>
        <v>20</v>
      </c>
      <c r="F44" s="9">
        <f t="shared" si="8"/>
        <v>20</v>
      </c>
      <c r="G44" s="19">
        <f t="shared" si="9"/>
        <v>0</v>
      </c>
      <c r="H44" s="19">
        <f t="shared" si="10"/>
        <v>0</v>
      </c>
      <c r="I44" s="19">
        <f t="shared" si="11"/>
        <v>0</v>
      </c>
      <c r="J44" s="9">
        <f t="shared" si="6"/>
        <v>0</v>
      </c>
      <c r="K44" s="99"/>
      <c r="L44" s="10">
        <f>IF(ISNA(VLOOKUP($C44,'Canadian Selections Dec 19 - F'!$A$17:$H$69,8,FALSE))=TRUE,0,VLOOKUP($C44,'Canadian Selections Dec 19 - F'!$A$17:$H$69,8,FALSE))</f>
        <v>0</v>
      </c>
      <c r="M44" s="10">
        <f>IF(ISNA(VLOOKUP($C44,'Canadian Selections Dec 20 - F'!$A$17:$H$24,8,FALSE))=TRUE,0,VLOOKUP($C44,'Canadian Selections Dec 20 - F'!$A$17:$H$24,8,FALSE))</f>
        <v>0</v>
      </c>
      <c r="N44" s="26">
        <f>IF(ISNA(VLOOKUP($C44,'Le Massif Cnd. Series Jan 16 MO'!$A$17:$H$95,8,FALSE))=TRUE,0,VLOOKUP($C44,'Le Massif Cnd. Series Jan 16 MO'!$A$17:$H$95,8,FALSE))</f>
        <v>0</v>
      </c>
      <c r="O44" s="26">
        <f>IF(ISNA(VLOOKUP($C44,'Le Massif Cnd. Series Jan 17 DM'!$A$17:$H$100,8,FALSE))=TRUE,0,VLOOKUP($C44,'Le Massif Cnd. Series Jan 17 DM'!$A$17:$H$100,8,FALSE))</f>
        <v>0</v>
      </c>
      <c r="P44" s="10">
        <f>IF(ISNA(VLOOKUP($C44,'USSA Bristol Jan 16 MO'!$A$17:$H$100,8,FALSE))=TRUE,0,VLOOKUP($C44,'USSA Bristol Jan 16 MO'!$A$17:$H$100,8,FALSE))</f>
        <v>0</v>
      </c>
      <c r="Q44" s="10">
        <f>IF(ISNA(VLOOKUP($C44,'USSA Bristol Jan 17 DM'!$A$17:$H$100,8,FALSE))=TRUE,0,VLOOKUP($C44,'USSA Bristol Jan 17 DM'!$A$17:$H$100,8,FALSE))</f>
        <v>0</v>
      </c>
      <c r="R44" s="10">
        <f>IF(ISNA(VLOOKUP($C44,'Apex Cnd. Series Feb 6 MO'!$A$17:$H$98,8,FALSE))=TRUE,0,VLOOKUP($C44,'Apex Cnd. Series Feb 6 MO'!$A$17:$H$98,8,FALSE))</f>
        <v>0</v>
      </c>
      <c r="S44" s="10">
        <f>IF(ISNA(VLOOKUP($C44,'Apex Cnd. Series Feb 7 DM'!$A$17:$H$98,8,FALSE))=TRUE,0,VLOOKUP($C44,'Apex Cnd. Series Feb 7 DM'!$A$17:$H$98,8,FALSE))</f>
        <v>0</v>
      </c>
      <c r="T44" s="10">
        <f>IF(ISNA(VLOOKUP($C44,'Calabogie TT Feb 6 MO'!$A$17:$H$99,8,FALSE))=TRUE,0,VLOOKUP($C44,'Calabogie TT Feb 6 MO'!$A$17:$H$99,8,FALSE))</f>
        <v>0</v>
      </c>
      <c r="U44" s="10">
        <f>IF(ISNA(VLOOKUP($C44,'Calabogie TT Feb 7 MO'!$A$17:$H$100,8,FALSE))=TRUE,0,VLOOKUP($C44,'Calabogie TT Feb 7 MO'!$A$17:$H$100,8,FALSE))</f>
        <v>0</v>
      </c>
      <c r="V44" s="10">
        <f>IF(ISNA(VLOOKUP($C44,'Calgary Nor-Am Feb 13 MO'!$A$17:$H$97,8,FALSE))=TRUE,0,VLOOKUP($C44,'Calgary Nor-Am Feb 13 MO'!$A$17:$H$97,8,FALSE))</f>
        <v>0</v>
      </c>
      <c r="W44" s="10">
        <f>IF(ISNA(VLOOKUP($C44,'Calgary Nor-Am Feb 14 DM'!$A$17:$H$92,8,FALSE))=TRUE,0,VLOOKUP($C44,'Calgary Nor-Am Feb 14 DM'!$A$17:$H$92,8,FALSE))</f>
        <v>0</v>
      </c>
      <c r="X44" s="10">
        <f>IF(ISNA(VLOOKUP($C44,'Camp Fortune TT Feb 21 MO'!$A$17:$H$92,8,FALSE))=TRUE,0,VLOOKUP($C44,'Camp Fortune TT Feb 21 MO'!$A$17:$H$92,8,FALSE))</f>
        <v>0</v>
      </c>
      <c r="Y44" s="10">
        <f>IF(ISNA(VLOOKUP($C44,'Park City Nor-Am Feb 20 MO'!$A$17:$H$97,8,FALSE))=TRUE,0,VLOOKUP($C44,'Park City Nor-Am Feb 20 MO'!$A$17:$H$97,8,FALSE))</f>
        <v>0</v>
      </c>
      <c r="Z44" s="10">
        <f>IF(ISNA(VLOOKUP($C44,'Park City Nor-Am Feb 21 DM'!$A$17:$H$97,8,FALSE))=TRUE,0,VLOOKUP($C44,'Park City Nor-Am Feb 21 DM'!$A$17:$H$97,8,FALSE))</f>
        <v>0</v>
      </c>
      <c r="AA44" s="10">
        <f>IF(ISNA(VLOOKUP($C44,'Thunder Bay TT Jan 2016 MO'!$A$17:$H$97,8,FALSE))=TRUE,0,VLOOKUP($C44,'Thunder Bay TT Jan 2016 MO'!$A$17:$H$97,8,FALSE))</f>
        <v>0</v>
      </c>
      <c r="AB44" s="10">
        <f>IF(ISNA(VLOOKUP($C44,void!$A$17:$H$97,8,FALSE))=TRUE,0,VLOOKUP($C44,void!$A$17:$H$97,8,FALSE))</f>
        <v>0</v>
      </c>
      <c r="AC44" s="10">
        <f>IF(ISNA(VLOOKUP($C44,'Caledon TT Feb 27 DM'!$A$17:$H$96,8,FALSE))=TRUE,0,VLOOKUP($C44,'Caledon TT Feb 27 DM'!$A$17:$H$96,8,FALSE))</f>
        <v>0</v>
      </c>
      <c r="AD44" s="10">
        <f>IF(ISNA(VLOOKUP($C44,'Caledon TT Feb 28 DM'!$A$17:$H$93,8,FALSE))=TRUE,0,VLOOKUP($C44,'Caledon TT Feb 28 DM'!$A$17:$H$93,8,FALSE))</f>
        <v>0</v>
      </c>
      <c r="AE44" s="10">
        <f>IF(ISNA(VLOOKUP($C44,'Killington Nor-Am Mar 5 MO'!$A$17:$H$97,8,FALSE))=TRUE,0,VLOOKUP($C44,'Killington Nor-Am Mar 5 MO'!$A$17:$H$97,8,FALSE))</f>
        <v>0</v>
      </c>
      <c r="AF44" s="10">
        <f>IF(ISNA(VLOOKUP($C44,'Killington Nor-Am Mar 6 DM'!$A$17:$H$97,8,FALSE))=TRUE,0,VLOOKUP($C44,'Killington Nor-Am Mar 6 DM'!$A$17:$H$97,8,FALSE))</f>
        <v>0</v>
      </c>
      <c r="AG44" s="10">
        <f>IF(ISNA(VLOOKUP($C44,'VSC Nor-Am Feb 27 MO'!$A$17:$H$97,8,FALSE))=TRUE,0,VLOOKUP($C44,'VSC Nor-Am Feb 27 MO'!$A$17:$H$97,8,FALSE))</f>
        <v>0</v>
      </c>
      <c r="AH44" s="10">
        <f>IF(ISNA(VLOOKUP($C44,'VSC Nor-Am Feb 28 DM'!$A$17:$H$97,8,FALSE))=TRUE,0,VLOOKUP($C44,'VSC Nor-Am Feb 28 DM'!$A$17:$H$97,8,FALSE))</f>
        <v>0</v>
      </c>
      <c r="AI44" s="10">
        <f>IF(ISNA(VLOOKUP($C44,'Sr Nationals March 12 MO'!$A$17:$H$97,8,FALSE))=TRUE,0,VLOOKUP($C44,'Sr Nationals March 12 MO'!$A$17:$H$97,8,FALSE))</f>
        <v>0</v>
      </c>
      <c r="AJ44" s="10">
        <f>IF(ISNA(VLOOKUP($C44,'Sr Nationals March 13 DM'!$A$17:$H$97,8,FALSE))=TRUE,0,VLOOKUP($C44,'Sr Nationals March 13 DM'!$A$17:$H$97,8,FALSE))</f>
        <v>0</v>
      </c>
      <c r="AK44" s="10">
        <f>IF(ISNA(VLOOKUP($C44,'Jr Nationals March 18 MO'!$A$17:$H$97,8,FALSE))=TRUE,0,VLOOKUP($C44,'Jr Nationals March 18 MO'!$A$17:$H$97,8,FALSE))</f>
        <v>0</v>
      </c>
      <c r="AL44" s="10">
        <f>IF(ISNA(VLOOKUP($C44,Event29!$A$17:$H$97,8,FALSE))=TRUE,0,VLOOKUP($C44,Event29!$A$17:$H$97,8,FALSE))</f>
        <v>0</v>
      </c>
      <c r="AM44" s="10">
        <f>IF(ISNA(VLOOKUP($C44,Event30!$A$17:$H$96,8,FALSE))=TRUE,0,VLOOKUP($C44,Event30!$A$17:$H$96,8,FALSE))</f>
        <v>0</v>
      </c>
    </row>
    <row r="45" spans="1:39" ht="13.5" customHeight="1">
      <c r="A45" s="156"/>
      <c r="B45" s="156"/>
      <c r="C45" s="155"/>
      <c r="D45" s="139"/>
      <c r="E45" s="8">
        <f t="shared" si="7"/>
        <v>20</v>
      </c>
      <c r="F45" s="9">
        <f t="shared" si="8"/>
        <v>20</v>
      </c>
      <c r="G45" s="19">
        <f t="shared" si="9"/>
        <v>0</v>
      </c>
      <c r="H45" s="19">
        <f t="shared" si="10"/>
        <v>0</v>
      </c>
      <c r="I45" s="19">
        <f t="shared" si="11"/>
        <v>0</v>
      </c>
      <c r="J45" s="9">
        <f t="shared" si="6"/>
        <v>0</v>
      </c>
      <c r="K45" s="99"/>
      <c r="L45" s="10">
        <f>IF(ISNA(VLOOKUP($C45,'Canadian Selections Dec 19 - F'!$A$17:$H$69,8,FALSE))=TRUE,0,VLOOKUP($C45,'Canadian Selections Dec 19 - F'!$A$17:$H$69,8,FALSE))</f>
        <v>0</v>
      </c>
      <c r="M45" s="10">
        <f>IF(ISNA(VLOOKUP($C45,'Canadian Selections Dec 20 - F'!$A$17:$H$24,8,FALSE))=TRUE,0,VLOOKUP($C45,'Canadian Selections Dec 20 - F'!$A$17:$H$24,8,FALSE))</f>
        <v>0</v>
      </c>
      <c r="N45" s="26">
        <f>IF(ISNA(VLOOKUP($C45,'Le Massif Cnd. Series Jan 16 MO'!$A$17:$H$95,8,FALSE))=TRUE,0,VLOOKUP($C45,'Le Massif Cnd. Series Jan 16 MO'!$A$17:$H$95,8,FALSE))</f>
        <v>0</v>
      </c>
      <c r="O45" s="26">
        <f>IF(ISNA(VLOOKUP($C45,'Le Massif Cnd. Series Jan 17 DM'!$A$17:$H$100,8,FALSE))=TRUE,0,VLOOKUP($C45,'Le Massif Cnd. Series Jan 17 DM'!$A$17:$H$100,8,FALSE))</f>
        <v>0</v>
      </c>
      <c r="P45" s="10">
        <f>IF(ISNA(VLOOKUP($C45,'USSA Bristol Jan 16 MO'!$A$17:$H$100,8,FALSE))=TRUE,0,VLOOKUP($C45,'USSA Bristol Jan 16 MO'!$A$17:$H$100,8,FALSE))</f>
        <v>0</v>
      </c>
      <c r="Q45" s="10">
        <f>IF(ISNA(VLOOKUP($C45,'USSA Bristol Jan 17 DM'!$A$17:$H$100,8,FALSE))=TRUE,0,VLOOKUP($C45,'USSA Bristol Jan 17 DM'!$A$17:$H$100,8,FALSE))</f>
        <v>0</v>
      </c>
      <c r="R45" s="10">
        <f>IF(ISNA(VLOOKUP($C45,'Apex Cnd. Series Feb 6 MO'!$A$17:$H$98,8,FALSE))=TRUE,0,VLOOKUP($C45,'Apex Cnd. Series Feb 6 MO'!$A$17:$H$98,8,FALSE))</f>
        <v>0</v>
      </c>
      <c r="S45" s="10">
        <f>IF(ISNA(VLOOKUP($C45,'Apex Cnd. Series Feb 7 DM'!$A$17:$H$98,8,FALSE))=TRUE,0,VLOOKUP($C45,'Apex Cnd. Series Feb 7 DM'!$A$17:$H$98,8,FALSE))</f>
        <v>0</v>
      </c>
      <c r="T45" s="10">
        <f>IF(ISNA(VLOOKUP($C45,'Calabogie TT Feb 6 MO'!$A$17:$H$99,8,FALSE))=TRUE,0,VLOOKUP($C45,'Calabogie TT Feb 6 MO'!$A$17:$H$99,8,FALSE))</f>
        <v>0</v>
      </c>
      <c r="U45" s="10">
        <f>IF(ISNA(VLOOKUP($C45,'Calabogie TT Feb 7 MO'!$A$17:$H$100,8,FALSE))=TRUE,0,VLOOKUP($C45,'Calabogie TT Feb 7 MO'!$A$17:$H$100,8,FALSE))</f>
        <v>0</v>
      </c>
      <c r="V45" s="10">
        <f>IF(ISNA(VLOOKUP($C45,'Calgary Nor-Am Feb 13 MO'!$A$17:$H$97,8,FALSE))=TRUE,0,VLOOKUP($C45,'Calgary Nor-Am Feb 13 MO'!$A$17:$H$97,8,FALSE))</f>
        <v>0</v>
      </c>
      <c r="W45" s="10">
        <f>IF(ISNA(VLOOKUP($C45,'Calgary Nor-Am Feb 14 DM'!$A$17:$H$92,8,FALSE))=TRUE,0,VLOOKUP($C45,'Calgary Nor-Am Feb 14 DM'!$A$17:$H$92,8,FALSE))</f>
        <v>0</v>
      </c>
      <c r="X45" s="10">
        <f>IF(ISNA(VLOOKUP($C45,'Camp Fortune TT Feb 21 MO'!$A$17:$H$92,8,FALSE))=TRUE,0,VLOOKUP($C45,'Camp Fortune TT Feb 21 MO'!$A$17:$H$92,8,FALSE))</f>
        <v>0</v>
      </c>
      <c r="Y45" s="10">
        <f>IF(ISNA(VLOOKUP($C45,'Park City Nor-Am Feb 20 MO'!$A$17:$H$97,8,FALSE))=TRUE,0,VLOOKUP($C45,'Park City Nor-Am Feb 20 MO'!$A$17:$H$97,8,FALSE))</f>
        <v>0</v>
      </c>
      <c r="Z45" s="10">
        <f>IF(ISNA(VLOOKUP($C45,'Park City Nor-Am Feb 21 DM'!$A$17:$H$97,8,FALSE))=TRUE,0,VLOOKUP($C45,'Park City Nor-Am Feb 21 DM'!$A$17:$H$97,8,FALSE))</f>
        <v>0</v>
      </c>
      <c r="AA45" s="10">
        <f>IF(ISNA(VLOOKUP($C45,'Thunder Bay TT Jan 2016 MO'!$A$17:$H$97,8,FALSE))=TRUE,0,VLOOKUP($C45,'Thunder Bay TT Jan 2016 MO'!$A$17:$H$97,8,FALSE))</f>
        <v>0</v>
      </c>
      <c r="AB45" s="10">
        <f>IF(ISNA(VLOOKUP($C45,void!$A$17:$H$97,8,FALSE))=TRUE,0,VLOOKUP($C45,void!$A$17:$H$97,8,FALSE))</f>
        <v>0</v>
      </c>
      <c r="AC45" s="10">
        <f>IF(ISNA(VLOOKUP($C45,'Caledon TT Feb 27 DM'!$A$17:$H$96,8,FALSE))=TRUE,0,VLOOKUP($C45,'Caledon TT Feb 27 DM'!$A$17:$H$96,8,FALSE))</f>
        <v>0</v>
      </c>
      <c r="AD45" s="10">
        <f>IF(ISNA(VLOOKUP($C45,'Caledon TT Feb 28 DM'!$A$17:$H$93,8,FALSE))=TRUE,0,VLOOKUP($C45,'Caledon TT Feb 28 DM'!$A$17:$H$93,8,FALSE))</f>
        <v>0</v>
      </c>
      <c r="AE45" s="10">
        <f>IF(ISNA(VLOOKUP($C45,'Killington Nor-Am Mar 5 MO'!$A$17:$H$97,8,FALSE))=TRUE,0,VLOOKUP($C45,'Killington Nor-Am Mar 5 MO'!$A$17:$H$97,8,FALSE))</f>
        <v>0</v>
      </c>
      <c r="AF45" s="10">
        <f>IF(ISNA(VLOOKUP($C45,'Killington Nor-Am Mar 6 DM'!$A$17:$H$97,8,FALSE))=TRUE,0,VLOOKUP($C45,'Killington Nor-Am Mar 6 DM'!$A$17:$H$97,8,FALSE))</f>
        <v>0</v>
      </c>
      <c r="AG45" s="10">
        <f>IF(ISNA(VLOOKUP($C45,'VSC Nor-Am Feb 27 MO'!$A$17:$H$97,8,FALSE))=TRUE,0,VLOOKUP($C45,'VSC Nor-Am Feb 27 MO'!$A$17:$H$97,8,FALSE))</f>
        <v>0</v>
      </c>
      <c r="AH45" s="10">
        <f>IF(ISNA(VLOOKUP($C45,'VSC Nor-Am Feb 28 DM'!$A$17:$H$97,8,FALSE))=TRUE,0,VLOOKUP($C45,'VSC Nor-Am Feb 28 DM'!$A$17:$H$97,8,FALSE))</f>
        <v>0</v>
      </c>
      <c r="AI45" s="10">
        <f>IF(ISNA(VLOOKUP($C45,'Sr Nationals March 12 MO'!$A$17:$H$97,8,FALSE))=TRUE,0,VLOOKUP($C45,'Sr Nationals March 12 MO'!$A$17:$H$97,8,FALSE))</f>
        <v>0</v>
      </c>
      <c r="AJ45" s="10">
        <f>IF(ISNA(VLOOKUP($C45,'Sr Nationals March 13 DM'!$A$17:$H$97,8,FALSE))=TRUE,0,VLOOKUP($C45,'Sr Nationals March 13 DM'!$A$17:$H$97,8,FALSE))</f>
        <v>0</v>
      </c>
      <c r="AK45" s="10">
        <f>IF(ISNA(VLOOKUP($C45,'Jr Nationals March 18 MO'!$A$17:$H$97,8,FALSE))=TRUE,0,VLOOKUP($C45,'Jr Nationals March 18 MO'!$A$17:$H$97,8,FALSE))</f>
        <v>0</v>
      </c>
      <c r="AL45" s="10">
        <f>IF(ISNA(VLOOKUP($C45,Event29!$A$17:$H$97,8,FALSE))=TRUE,0,VLOOKUP($C45,Event29!$A$17:$H$97,8,FALSE))</f>
        <v>0</v>
      </c>
      <c r="AM45" s="10">
        <f>IF(ISNA(VLOOKUP($C45,Event30!$A$17:$H$96,8,FALSE))=TRUE,0,VLOOKUP($C45,Event30!$A$17:$H$96,8,FALSE))</f>
        <v>0</v>
      </c>
    </row>
    <row r="46" spans="1:39" ht="13.5" customHeight="1">
      <c r="A46" s="156"/>
      <c r="B46" s="156"/>
      <c r="C46" s="153"/>
      <c r="D46" s="139"/>
      <c r="E46" s="8">
        <f t="shared" si="7"/>
        <v>20</v>
      </c>
      <c r="F46" s="9">
        <f t="shared" si="8"/>
        <v>20</v>
      </c>
      <c r="G46" s="19">
        <f t="shared" si="9"/>
        <v>0</v>
      </c>
      <c r="H46" s="19">
        <f t="shared" si="10"/>
        <v>0</v>
      </c>
      <c r="I46" s="19">
        <f t="shared" si="11"/>
        <v>0</v>
      </c>
      <c r="J46" s="9">
        <f t="shared" si="6"/>
        <v>0</v>
      </c>
      <c r="K46" s="99"/>
      <c r="L46" s="10">
        <f>IF(ISNA(VLOOKUP($C46,'Canadian Selections Dec 19 - F'!$A$17:$H$69,8,FALSE))=TRUE,0,VLOOKUP($C46,'Canadian Selections Dec 19 - F'!$A$17:$H$69,8,FALSE))</f>
        <v>0</v>
      </c>
      <c r="M46" s="10">
        <f>IF(ISNA(VLOOKUP($C46,'Canadian Selections Dec 20 - F'!$A$17:$H$24,8,FALSE))=TRUE,0,VLOOKUP($C46,'Canadian Selections Dec 20 - F'!$A$17:$H$24,8,FALSE))</f>
        <v>0</v>
      </c>
      <c r="N46" s="26">
        <f>IF(ISNA(VLOOKUP($C46,'Le Massif Cnd. Series Jan 16 MO'!$A$17:$H$95,8,FALSE))=TRUE,0,VLOOKUP($C46,'Le Massif Cnd. Series Jan 16 MO'!$A$17:$H$95,8,FALSE))</f>
        <v>0</v>
      </c>
      <c r="O46" s="26">
        <f>IF(ISNA(VLOOKUP($C46,'Le Massif Cnd. Series Jan 17 DM'!$A$17:$H$100,8,FALSE))=TRUE,0,VLOOKUP($C46,'Le Massif Cnd. Series Jan 17 DM'!$A$17:$H$100,8,FALSE))</f>
        <v>0</v>
      </c>
      <c r="P46" s="10">
        <f>IF(ISNA(VLOOKUP($C46,'USSA Bristol Jan 16 MO'!$A$17:$H$100,8,FALSE))=TRUE,0,VLOOKUP($C46,'USSA Bristol Jan 16 MO'!$A$17:$H$100,8,FALSE))</f>
        <v>0</v>
      </c>
      <c r="Q46" s="10">
        <f>IF(ISNA(VLOOKUP($C46,'USSA Bristol Jan 17 DM'!$A$17:$H$100,8,FALSE))=TRUE,0,VLOOKUP($C46,'USSA Bristol Jan 17 DM'!$A$17:$H$100,8,FALSE))</f>
        <v>0</v>
      </c>
      <c r="R46" s="10">
        <f>IF(ISNA(VLOOKUP($C46,'Apex Cnd. Series Feb 6 MO'!$A$17:$H$98,8,FALSE))=TRUE,0,VLOOKUP($C46,'Apex Cnd. Series Feb 6 MO'!$A$17:$H$98,8,FALSE))</f>
        <v>0</v>
      </c>
      <c r="S46" s="10">
        <f>IF(ISNA(VLOOKUP($C46,'Apex Cnd. Series Feb 7 DM'!$A$17:$H$98,8,FALSE))=TRUE,0,VLOOKUP($C46,'Apex Cnd. Series Feb 7 DM'!$A$17:$H$98,8,FALSE))</f>
        <v>0</v>
      </c>
      <c r="T46" s="10">
        <f>IF(ISNA(VLOOKUP($C46,'Calabogie TT Feb 6 MO'!$A$17:$H$99,8,FALSE))=TRUE,0,VLOOKUP($C46,'Calabogie TT Feb 6 MO'!$A$17:$H$99,8,FALSE))</f>
        <v>0</v>
      </c>
      <c r="U46" s="10">
        <f>IF(ISNA(VLOOKUP($C46,'Calabogie TT Feb 7 MO'!$A$17:$H$100,8,FALSE))=TRUE,0,VLOOKUP($C46,'Calabogie TT Feb 7 MO'!$A$17:$H$100,8,FALSE))</f>
        <v>0</v>
      </c>
      <c r="V46" s="10">
        <f>IF(ISNA(VLOOKUP($C46,'Calgary Nor-Am Feb 13 MO'!$A$17:$H$97,8,FALSE))=TRUE,0,VLOOKUP($C46,'Calgary Nor-Am Feb 13 MO'!$A$17:$H$97,8,FALSE))</f>
        <v>0</v>
      </c>
      <c r="W46" s="10">
        <f>IF(ISNA(VLOOKUP($C46,'Calgary Nor-Am Feb 14 DM'!$A$17:$H$92,8,FALSE))=TRUE,0,VLOOKUP($C46,'Calgary Nor-Am Feb 14 DM'!$A$17:$H$92,8,FALSE))</f>
        <v>0</v>
      </c>
      <c r="X46" s="10">
        <f>IF(ISNA(VLOOKUP($C46,'Camp Fortune TT Feb 21 MO'!$A$17:$H$92,8,FALSE))=TRUE,0,VLOOKUP($C46,'Camp Fortune TT Feb 21 MO'!$A$17:$H$92,8,FALSE))</f>
        <v>0</v>
      </c>
      <c r="Y46" s="10">
        <f>IF(ISNA(VLOOKUP($C46,'Park City Nor-Am Feb 20 MO'!$A$17:$H$97,8,FALSE))=TRUE,0,VLOOKUP($C46,'Park City Nor-Am Feb 20 MO'!$A$17:$H$97,8,FALSE))</f>
        <v>0</v>
      </c>
      <c r="Z46" s="10">
        <f>IF(ISNA(VLOOKUP($C46,'Park City Nor-Am Feb 21 DM'!$A$17:$H$97,8,FALSE))=TRUE,0,VLOOKUP($C46,'Park City Nor-Am Feb 21 DM'!$A$17:$H$97,8,FALSE))</f>
        <v>0</v>
      </c>
      <c r="AA46" s="10">
        <f>IF(ISNA(VLOOKUP($C46,'Thunder Bay TT Jan 2016 MO'!$A$17:$H$97,8,FALSE))=TRUE,0,VLOOKUP($C46,'Thunder Bay TT Jan 2016 MO'!$A$17:$H$97,8,FALSE))</f>
        <v>0</v>
      </c>
      <c r="AB46" s="10">
        <f>IF(ISNA(VLOOKUP($C46,void!$A$17:$H$97,8,FALSE))=TRUE,0,VLOOKUP($C46,void!$A$17:$H$97,8,FALSE))</f>
        <v>0</v>
      </c>
      <c r="AC46" s="10">
        <f>IF(ISNA(VLOOKUP($C46,'Caledon TT Feb 27 DM'!$A$17:$H$96,8,FALSE))=TRUE,0,VLOOKUP($C46,'Caledon TT Feb 27 DM'!$A$17:$H$96,8,FALSE))</f>
        <v>0</v>
      </c>
      <c r="AD46" s="10">
        <f>IF(ISNA(VLOOKUP($C46,'Caledon TT Feb 28 DM'!$A$17:$H$93,8,FALSE))=TRUE,0,VLOOKUP($C46,'Caledon TT Feb 28 DM'!$A$17:$H$93,8,FALSE))</f>
        <v>0</v>
      </c>
      <c r="AE46" s="10">
        <f>IF(ISNA(VLOOKUP($C46,'Killington Nor-Am Mar 5 MO'!$A$17:$H$97,8,FALSE))=TRUE,0,VLOOKUP($C46,'Killington Nor-Am Mar 5 MO'!$A$17:$H$97,8,FALSE))</f>
        <v>0</v>
      </c>
      <c r="AF46" s="10">
        <f>IF(ISNA(VLOOKUP($C46,'Killington Nor-Am Mar 6 DM'!$A$17:$H$97,8,FALSE))=TRUE,0,VLOOKUP($C46,'Killington Nor-Am Mar 6 DM'!$A$17:$H$97,8,FALSE))</f>
        <v>0</v>
      </c>
      <c r="AG46" s="10">
        <f>IF(ISNA(VLOOKUP($C46,'VSC Nor-Am Feb 27 MO'!$A$17:$H$97,8,FALSE))=TRUE,0,VLOOKUP($C46,'VSC Nor-Am Feb 27 MO'!$A$17:$H$97,8,FALSE))</f>
        <v>0</v>
      </c>
      <c r="AH46" s="10">
        <f>IF(ISNA(VLOOKUP($C46,'VSC Nor-Am Feb 28 DM'!$A$17:$H$97,8,FALSE))=TRUE,0,VLOOKUP($C46,'VSC Nor-Am Feb 28 DM'!$A$17:$H$97,8,FALSE))</f>
        <v>0</v>
      </c>
      <c r="AI46" s="10">
        <f>IF(ISNA(VLOOKUP($C46,'Sr Nationals March 12 MO'!$A$17:$H$97,8,FALSE))=TRUE,0,VLOOKUP($C46,'Sr Nationals March 12 MO'!$A$17:$H$97,8,FALSE))</f>
        <v>0</v>
      </c>
      <c r="AJ46" s="10">
        <f>IF(ISNA(VLOOKUP($C46,'Sr Nationals March 13 DM'!$A$17:$H$97,8,FALSE))=TRUE,0,VLOOKUP($C46,'Sr Nationals March 13 DM'!$A$17:$H$97,8,FALSE))</f>
        <v>0</v>
      </c>
      <c r="AK46" s="10">
        <f>IF(ISNA(VLOOKUP($C46,'Jr Nationals March 18 MO'!$A$17:$H$97,8,FALSE))=TRUE,0,VLOOKUP($C46,'Jr Nationals March 18 MO'!$A$17:$H$97,8,FALSE))</f>
        <v>0</v>
      </c>
      <c r="AL46" s="10">
        <f>IF(ISNA(VLOOKUP($C46,Event29!$A$17:$H$97,8,FALSE))=TRUE,0,VLOOKUP($C46,Event29!$A$17:$H$97,8,FALSE))</f>
        <v>0</v>
      </c>
      <c r="AM46" s="10">
        <f>IF(ISNA(VLOOKUP($C46,Event30!$A$17:$H$96,8,FALSE))=TRUE,0,VLOOKUP($C46,Event30!$A$17:$H$96,8,FALSE))</f>
        <v>0</v>
      </c>
    </row>
    <row r="47" spans="1:39" ht="13.5" customHeight="1">
      <c r="A47" s="156"/>
      <c r="B47" s="156"/>
      <c r="C47" s="153"/>
      <c r="D47" s="139"/>
      <c r="E47" s="8">
        <f t="shared" si="7"/>
        <v>20</v>
      </c>
      <c r="F47" s="9">
        <f t="shared" si="8"/>
        <v>20</v>
      </c>
      <c r="G47" s="19">
        <f t="shared" si="9"/>
        <v>0</v>
      </c>
      <c r="H47" s="19">
        <f t="shared" si="10"/>
        <v>0</v>
      </c>
      <c r="I47" s="19">
        <f t="shared" si="11"/>
        <v>0</v>
      </c>
      <c r="J47" s="9">
        <f t="shared" si="6"/>
        <v>0</v>
      </c>
      <c r="K47" s="99"/>
      <c r="L47" s="10">
        <f>IF(ISNA(VLOOKUP($C47,'Canadian Selections Dec 19 - F'!$A$17:$H$69,8,FALSE))=TRUE,0,VLOOKUP($C47,'Canadian Selections Dec 19 - F'!$A$17:$H$69,8,FALSE))</f>
        <v>0</v>
      </c>
      <c r="M47" s="10">
        <f>IF(ISNA(VLOOKUP($C47,'Canadian Selections Dec 20 - F'!$A$17:$H$24,8,FALSE))=TRUE,0,VLOOKUP($C47,'Canadian Selections Dec 20 - F'!$A$17:$H$24,8,FALSE))</f>
        <v>0</v>
      </c>
      <c r="N47" s="26">
        <f>IF(ISNA(VLOOKUP($C47,'Le Massif Cnd. Series Jan 16 MO'!$A$17:$H$95,8,FALSE))=TRUE,0,VLOOKUP($C47,'Le Massif Cnd. Series Jan 16 MO'!$A$17:$H$95,8,FALSE))</f>
        <v>0</v>
      </c>
      <c r="O47" s="26">
        <f>IF(ISNA(VLOOKUP($C47,'Le Massif Cnd. Series Jan 17 DM'!$A$17:$H$100,8,FALSE))=TRUE,0,VLOOKUP($C47,'Le Massif Cnd. Series Jan 17 DM'!$A$17:$H$100,8,FALSE))</f>
        <v>0</v>
      </c>
      <c r="P47" s="10">
        <f>IF(ISNA(VLOOKUP($C47,'USSA Bristol Jan 16 MO'!$A$17:$H$100,8,FALSE))=TRUE,0,VLOOKUP($C47,'USSA Bristol Jan 16 MO'!$A$17:$H$100,8,FALSE))</f>
        <v>0</v>
      </c>
      <c r="Q47" s="10">
        <f>IF(ISNA(VLOOKUP($C47,'USSA Bristol Jan 17 DM'!$A$17:$H$100,8,FALSE))=TRUE,0,VLOOKUP($C47,'USSA Bristol Jan 17 DM'!$A$17:$H$100,8,FALSE))</f>
        <v>0</v>
      </c>
      <c r="R47" s="10">
        <f>IF(ISNA(VLOOKUP($C47,'Apex Cnd. Series Feb 6 MO'!$A$17:$H$98,8,FALSE))=TRUE,0,VLOOKUP($C47,'Apex Cnd. Series Feb 6 MO'!$A$17:$H$98,8,FALSE))</f>
        <v>0</v>
      </c>
      <c r="S47" s="10">
        <f>IF(ISNA(VLOOKUP($C47,'Apex Cnd. Series Feb 7 DM'!$A$17:$H$98,8,FALSE))=TRUE,0,VLOOKUP($C47,'Apex Cnd. Series Feb 7 DM'!$A$17:$H$98,8,FALSE))</f>
        <v>0</v>
      </c>
      <c r="T47" s="10">
        <f>IF(ISNA(VLOOKUP($C47,'Calabogie TT Feb 6 MO'!$A$17:$H$99,8,FALSE))=TRUE,0,VLOOKUP($C47,'Calabogie TT Feb 6 MO'!$A$17:$H$99,8,FALSE))</f>
        <v>0</v>
      </c>
      <c r="U47" s="10">
        <f>IF(ISNA(VLOOKUP($C47,'Calabogie TT Feb 7 MO'!$A$17:$H$100,8,FALSE))=TRUE,0,VLOOKUP($C47,'Calabogie TT Feb 7 MO'!$A$17:$H$100,8,FALSE))</f>
        <v>0</v>
      </c>
      <c r="V47" s="10">
        <f>IF(ISNA(VLOOKUP($C47,'Calgary Nor-Am Feb 13 MO'!$A$17:$H$97,8,FALSE))=TRUE,0,VLOOKUP($C47,'Calgary Nor-Am Feb 13 MO'!$A$17:$H$97,8,FALSE))</f>
        <v>0</v>
      </c>
      <c r="W47" s="10">
        <f>IF(ISNA(VLOOKUP($C47,'Calgary Nor-Am Feb 14 DM'!$A$17:$H$92,8,FALSE))=TRUE,0,VLOOKUP($C47,'Calgary Nor-Am Feb 14 DM'!$A$17:$H$92,8,FALSE))</f>
        <v>0</v>
      </c>
      <c r="X47" s="10">
        <f>IF(ISNA(VLOOKUP($C47,'Camp Fortune TT Feb 21 MO'!$A$17:$H$92,8,FALSE))=TRUE,0,VLOOKUP($C47,'Camp Fortune TT Feb 21 MO'!$A$17:$H$92,8,FALSE))</f>
        <v>0</v>
      </c>
      <c r="Y47" s="10">
        <f>IF(ISNA(VLOOKUP($C47,'Park City Nor-Am Feb 20 MO'!$A$17:$H$97,8,FALSE))=TRUE,0,VLOOKUP($C47,'Park City Nor-Am Feb 20 MO'!$A$17:$H$97,8,FALSE))</f>
        <v>0</v>
      </c>
      <c r="Z47" s="10">
        <f>IF(ISNA(VLOOKUP($C47,'Park City Nor-Am Feb 21 DM'!$A$17:$H$97,8,FALSE))=TRUE,0,VLOOKUP($C47,'Park City Nor-Am Feb 21 DM'!$A$17:$H$97,8,FALSE))</f>
        <v>0</v>
      </c>
      <c r="AA47" s="10">
        <f>IF(ISNA(VLOOKUP($C47,'Thunder Bay TT Jan 2016 MO'!$A$17:$H$97,8,FALSE))=TRUE,0,VLOOKUP($C47,'Thunder Bay TT Jan 2016 MO'!$A$17:$H$97,8,FALSE))</f>
        <v>0</v>
      </c>
      <c r="AB47" s="10">
        <f>IF(ISNA(VLOOKUP($C47,void!$A$17:$H$97,8,FALSE))=TRUE,0,VLOOKUP($C47,void!$A$17:$H$97,8,FALSE))</f>
        <v>0</v>
      </c>
      <c r="AC47" s="10">
        <f>IF(ISNA(VLOOKUP($C47,'Caledon TT Feb 27 DM'!$A$17:$H$96,8,FALSE))=TRUE,0,VLOOKUP($C47,'Caledon TT Feb 27 DM'!$A$17:$H$96,8,FALSE))</f>
        <v>0</v>
      </c>
      <c r="AD47" s="10">
        <f>IF(ISNA(VLOOKUP($C47,'Caledon TT Feb 28 DM'!$A$17:$H$93,8,FALSE))=TRUE,0,VLOOKUP($C47,'Caledon TT Feb 28 DM'!$A$17:$H$93,8,FALSE))</f>
        <v>0</v>
      </c>
      <c r="AE47" s="10">
        <f>IF(ISNA(VLOOKUP($C47,'Killington Nor-Am Mar 5 MO'!$A$17:$H$97,8,FALSE))=TRUE,0,VLOOKUP($C47,'Killington Nor-Am Mar 5 MO'!$A$17:$H$97,8,FALSE))</f>
        <v>0</v>
      </c>
      <c r="AF47" s="10">
        <f>IF(ISNA(VLOOKUP($C47,'Killington Nor-Am Mar 6 DM'!$A$17:$H$97,8,FALSE))=TRUE,0,VLOOKUP($C47,'Killington Nor-Am Mar 6 DM'!$A$17:$H$97,8,FALSE))</f>
        <v>0</v>
      </c>
      <c r="AG47" s="10">
        <f>IF(ISNA(VLOOKUP($C47,'VSC Nor-Am Feb 27 MO'!$A$17:$H$97,8,FALSE))=TRUE,0,VLOOKUP($C47,'VSC Nor-Am Feb 27 MO'!$A$17:$H$97,8,FALSE))</f>
        <v>0</v>
      </c>
      <c r="AH47" s="10">
        <f>IF(ISNA(VLOOKUP($C47,'VSC Nor-Am Feb 28 DM'!$A$17:$H$97,8,FALSE))=TRUE,0,VLOOKUP($C47,'VSC Nor-Am Feb 28 DM'!$A$17:$H$97,8,FALSE))</f>
        <v>0</v>
      </c>
      <c r="AI47" s="10">
        <f>IF(ISNA(VLOOKUP($C47,'Sr Nationals March 12 MO'!$A$17:$H$97,8,FALSE))=TRUE,0,VLOOKUP($C47,'Sr Nationals March 12 MO'!$A$17:$H$97,8,FALSE))</f>
        <v>0</v>
      </c>
      <c r="AJ47" s="10">
        <f>IF(ISNA(VLOOKUP($C47,'Sr Nationals March 13 DM'!$A$17:$H$97,8,FALSE))=TRUE,0,VLOOKUP($C47,'Sr Nationals March 13 DM'!$A$17:$H$97,8,FALSE))</f>
        <v>0</v>
      </c>
      <c r="AK47" s="10">
        <f>IF(ISNA(VLOOKUP($C47,'Jr Nationals March 18 MO'!$A$17:$H$97,8,FALSE))=TRUE,0,VLOOKUP($C47,'Jr Nationals March 18 MO'!$A$17:$H$97,8,FALSE))</f>
        <v>0</v>
      </c>
      <c r="AL47" s="10">
        <f>IF(ISNA(VLOOKUP($C47,Event29!$A$17:$H$97,8,FALSE))=TRUE,0,VLOOKUP($C47,Event29!$A$17:$H$97,8,FALSE))</f>
        <v>0</v>
      </c>
      <c r="AM47" s="10">
        <f>IF(ISNA(VLOOKUP($C47,Event30!$A$17:$H$96,8,FALSE))=TRUE,0,VLOOKUP($C47,Event30!$A$17:$H$96,8,FALSE))</f>
        <v>0</v>
      </c>
    </row>
    <row r="48" spans="1:39" ht="13.5" customHeight="1">
      <c r="A48" s="156"/>
      <c r="B48" s="156"/>
      <c r="C48" s="153"/>
      <c r="D48" s="139"/>
      <c r="E48" s="8">
        <f t="shared" si="7"/>
        <v>20</v>
      </c>
      <c r="F48" s="9">
        <f t="shared" si="8"/>
        <v>20</v>
      </c>
      <c r="G48" s="19">
        <f t="shared" si="9"/>
        <v>0</v>
      </c>
      <c r="H48" s="19">
        <f t="shared" si="10"/>
        <v>0</v>
      </c>
      <c r="I48" s="19">
        <f t="shared" si="11"/>
        <v>0</v>
      </c>
      <c r="J48" s="9">
        <f t="shared" si="6"/>
        <v>0</v>
      </c>
      <c r="K48" s="99"/>
      <c r="L48" s="10">
        <f>IF(ISNA(VLOOKUP($C48,'Canadian Selections Dec 19 - F'!$A$17:$H$69,8,FALSE))=TRUE,0,VLOOKUP($C48,'Canadian Selections Dec 19 - F'!$A$17:$H$69,8,FALSE))</f>
        <v>0</v>
      </c>
      <c r="M48" s="10">
        <f>IF(ISNA(VLOOKUP($C48,'Canadian Selections Dec 20 - F'!$A$17:$H$24,8,FALSE))=TRUE,0,VLOOKUP($C48,'Canadian Selections Dec 20 - F'!$A$17:$H$24,8,FALSE))</f>
        <v>0</v>
      </c>
      <c r="N48" s="26">
        <f>IF(ISNA(VLOOKUP($C48,'Le Massif Cnd. Series Jan 16 MO'!$A$17:$H$95,8,FALSE))=TRUE,0,VLOOKUP($C48,'Le Massif Cnd. Series Jan 16 MO'!$A$17:$H$95,8,FALSE))</f>
        <v>0</v>
      </c>
      <c r="O48" s="26">
        <f>IF(ISNA(VLOOKUP($C48,'Le Massif Cnd. Series Jan 17 DM'!$A$17:$H$100,8,FALSE))=TRUE,0,VLOOKUP($C48,'Le Massif Cnd. Series Jan 17 DM'!$A$17:$H$100,8,FALSE))</f>
        <v>0</v>
      </c>
      <c r="P48" s="10">
        <f>IF(ISNA(VLOOKUP($C48,'USSA Bristol Jan 16 MO'!$A$17:$H$100,8,FALSE))=TRUE,0,VLOOKUP($C48,'USSA Bristol Jan 16 MO'!$A$17:$H$100,8,FALSE))</f>
        <v>0</v>
      </c>
      <c r="Q48" s="10">
        <f>IF(ISNA(VLOOKUP($C48,'USSA Bristol Jan 17 DM'!$A$17:$H$100,8,FALSE))=TRUE,0,VLOOKUP($C48,'USSA Bristol Jan 17 DM'!$A$17:$H$100,8,FALSE))</f>
        <v>0</v>
      </c>
      <c r="R48" s="10">
        <f>IF(ISNA(VLOOKUP($C48,'Apex Cnd. Series Feb 6 MO'!$A$17:$H$98,8,FALSE))=TRUE,0,VLOOKUP($C48,'Apex Cnd. Series Feb 6 MO'!$A$17:$H$98,8,FALSE))</f>
        <v>0</v>
      </c>
      <c r="S48" s="10">
        <f>IF(ISNA(VLOOKUP($C48,'Apex Cnd. Series Feb 7 DM'!$A$17:$H$98,8,FALSE))=TRUE,0,VLOOKUP($C48,'Apex Cnd. Series Feb 7 DM'!$A$17:$H$98,8,FALSE))</f>
        <v>0</v>
      </c>
      <c r="T48" s="10">
        <f>IF(ISNA(VLOOKUP($C48,'Calabogie TT Feb 6 MO'!$A$17:$H$99,8,FALSE))=TRUE,0,VLOOKUP($C48,'Calabogie TT Feb 6 MO'!$A$17:$H$99,8,FALSE))</f>
        <v>0</v>
      </c>
      <c r="U48" s="10">
        <f>IF(ISNA(VLOOKUP($C48,'Calabogie TT Feb 7 MO'!$A$17:$H$100,8,FALSE))=TRUE,0,VLOOKUP($C48,'Calabogie TT Feb 7 MO'!$A$17:$H$100,8,FALSE))</f>
        <v>0</v>
      </c>
      <c r="V48" s="10">
        <f>IF(ISNA(VLOOKUP($C48,'Calgary Nor-Am Feb 13 MO'!$A$17:$H$97,8,FALSE))=TRUE,0,VLOOKUP($C48,'Calgary Nor-Am Feb 13 MO'!$A$17:$H$97,8,FALSE))</f>
        <v>0</v>
      </c>
      <c r="W48" s="10">
        <f>IF(ISNA(VLOOKUP($C48,'Calgary Nor-Am Feb 14 DM'!$A$17:$H$92,8,FALSE))=TRUE,0,VLOOKUP($C48,'Calgary Nor-Am Feb 14 DM'!$A$17:$H$92,8,FALSE))</f>
        <v>0</v>
      </c>
      <c r="X48" s="10">
        <f>IF(ISNA(VLOOKUP($C48,'Camp Fortune TT Feb 21 MO'!$A$17:$H$92,8,FALSE))=TRUE,0,VLOOKUP($C48,'Camp Fortune TT Feb 21 MO'!$A$17:$H$92,8,FALSE))</f>
        <v>0</v>
      </c>
      <c r="Y48" s="10">
        <f>IF(ISNA(VLOOKUP($C48,'Park City Nor-Am Feb 20 MO'!$A$17:$H$97,8,FALSE))=TRUE,0,VLOOKUP($C48,'Park City Nor-Am Feb 20 MO'!$A$17:$H$97,8,FALSE))</f>
        <v>0</v>
      </c>
      <c r="Z48" s="10">
        <f>IF(ISNA(VLOOKUP($C48,'Park City Nor-Am Feb 21 DM'!$A$17:$H$97,8,FALSE))=TRUE,0,VLOOKUP($C48,'Park City Nor-Am Feb 21 DM'!$A$17:$H$97,8,FALSE))</f>
        <v>0</v>
      </c>
      <c r="AA48" s="10">
        <f>IF(ISNA(VLOOKUP($C48,'Thunder Bay TT Jan 2016 MO'!$A$17:$H$97,8,FALSE))=TRUE,0,VLOOKUP($C48,'Thunder Bay TT Jan 2016 MO'!$A$17:$H$97,8,FALSE))</f>
        <v>0</v>
      </c>
      <c r="AB48" s="10">
        <f>IF(ISNA(VLOOKUP($C48,void!$A$17:$H$97,8,FALSE))=TRUE,0,VLOOKUP($C48,void!$A$17:$H$97,8,FALSE))</f>
        <v>0</v>
      </c>
      <c r="AC48" s="10">
        <f>IF(ISNA(VLOOKUP($C48,'Caledon TT Feb 27 DM'!$A$17:$H$96,8,FALSE))=TRUE,0,VLOOKUP($C48,'Caledon TT Feb 27 DM'!$A$17:$H$96,8,FALSE))</f>
        <v>0</v>
      </c>
      <c r="AD48" s="10">
        <f>IF(ISNA(VLOOKUP($C48,'Caledon TT Feb 28 DM'!$A$17:$H$93,8,FALSE))=TRUE,0,VLOOKUP($C48,'Caledon TT Feb 28 DM'!$A$17:$H$93,8,FALSE))</f>
        <v>0</v>
      </c>
      <c r="AE48" s="10">
        <f>IF(ISNA(VLOOKUP($C48,'Killington Nor-Am Mar 5 MO'!$A$17:$H$97,8,FALSE))=TRUE,0,VLOOKUP($C48,'Killington Nor-Am Mar 5 MO'!$A$17:$H$97,8,FALSE))</f>
        <v>0</v>
      </c>
      <c r="AF48" s="10">
        <f>IF(ISNA(VLOOKUP($C48,'Killington Nor-Am Mar 6 DM'!$A$17:$H$97,8,FALSE))=TRUE,0,VLOOKUP($C48,'Killington Nor-Am Mar 6 DM'!$A$17:$H$97,8,FALSE))</f>
        <v>0</v>
      </c>
      <c r="AG48" s="10">
        <f>IF(ISNA(VLOOKUP($C48,'VSC Nor-Am Feb 27 MO'!$A$17:$H$97,8,FALSE))=TRUE,0,VLOOKUP($C48,'VSC Nor-Am Feb 27 MO'!$A$17:$H$97,8,FALSE))</f>
        <v>0</v>
      </c>
      <c r="AH48" s="10">
        <f>IF(ISNA(VLOOKUP($C48,'VSC Nor-Am Feb 28 DM'!$A$17:$H$97,8,FALSE))=TRUE,0,VLOOKUP($C48,'VSC Nor-Am Feb 28 DM'!$A$17:$H$97,8,FALSE))</f>
        <v>0</v>
      </c>
      <c r="AI48" s="10">
        <f>IF(ISNA(VLOOKUP($C48,'Sr Nationals March 12 MO'!$A$17:$H$97,8,FALSE))=TRUE,0,VLOOKUP($C48,'Sr Nationals March 12 MO'!$A$17:$H$97,8,FALSE))</f>
        <v>0</v>
      </c>
      <c r="AJ48" s="10">
        <f>IF(ISNA(VLOOKUP($C48,'Sr Nationals March 13 DM'!$A$17:$H$97,8,FALSE))=TRUE,0,VLOOKUP($C48,'Sr Nationals March 13 DM'!$A$17:$H$97,8,FALSE))</f>
        <v>0</v>
      </c>
      <c r="AK48" s="10">
        <f>IF(ISNA(VLOOKUP($C48,'Jr Nationals March 18 MO'!$A$17:$H$97,8,FALSE))=TRUE,0,VLOOKUP($C48,'Jr Nationals March 18 MO'!$A$17:$H$97,8,FALSE))</f>
        <v>0</v>
      </c>
      <c r="AL48" s="10">
        <f>IF(ISNA(VLOOKUP($C48,Event29!$A$17:$H$97,8,FALSE))=TRUE,0,VLOOKUP($C48,Event29!$A$17:$H$97,8,FALSE))</f>
        <v>0</v>
      </c>
      <c r="AM48" s="10">
        <f>IF(ISNA(VLOOKUP($C48,Event30!$A$17:$H$96,8,FALSE))=TRUE,0,VLOOKUP($C48,Event30!$A$17:$H$96,8,FALSE))</f>
        <v>0</v>
      </c>
    </row>
    <row r="49" spans="1:39" ht="13.5" customHeight="1">
      <c r="A49" s="156"/>
      <c r="B49" s="156"/>
      <c r="C49" s="153"/>
      <c r="D49" s="139"/>
      <c r="E49" s="8">
        <f t="shared" si="7"/>
        <v>20</v>
      </c>
      <c r="F49" s="9">
        <f t="shared" si="8"/>
        <v>20</v>
      </c>
      <c r="G49" s="19">
        <f t="shared" si="9"/>
        <v>0</v>
      </c>
      <c r="H49" s="19">
        <f t="shared" si="10"/>
        <v>0</v>
      </c>
      <c r="I49" s="19">
        <f t="shared" si="11"/>
        <v>0</v>
      </c>
      <c r="J49" s="9">
        <f t="shared" si="6"/>
        <v>0</v>
      </c>
      <c r="K49" s="99"/>
      <c r="L49" s="10">
        <f>IF(ISNA(VLOOKUP($C49,'Canadian Selections Dec 19 - F'!$A$17:$H$69,8,FALSE))=TRUE,0,VLOOKUP($C49,'Canadian Selections Dec 19 - F'!$A$17:$H$69,8,FALSE))</f>
        <v>0</v>
      </c>
      <c r="M49" s="10">
        <f>IF(ISNA(VLOOKUP($C49,'Canadian Selections Dec 20 - F'!$A$17:$H$24,8,FALSE))=TRUE,0,VLOOKUP($C49,'Canadian Selections Dec 20 - F'!$A$17:$H$24,8,FALSE))</f>
        <v>0</v>
      </c>
      <c r="N49" s="26">
        <f>IF(ISNA(VLOOKUP($C49,'Le Massif Cnd. Series Jan 16 MO'!$A$17:$H$95,8,FALSE))=TRUE,0,VLOOKUP($C49,'Le Massif Cnd. Series Jan 16 MO'!$A$17:$H$95,8,FALSE))</f>
        <v>0</v>
      </c>
      <c r="O49" s="26">
        <f>IF(ISNA(VLOOKUP($C49,'Le Massif Cnd. Series Jan 17 DM'!$A$17:$H$100,8,FALSE))=TRUE,0,VLOOKUP($C49,'Le Massif Cnd. Series Jan 17 DM'!$A$17:$H$100,8,FALSE))</f>
        <v>0</v>
      </c>
      <c r="P49" s="10">
        <f>IF(ISNA(VLOOKUP($C49,'USSA Bristol Jan 16 MO'!$A$17:$H$100,8,FALSE))=TRUE,0,VLOOKUP($C49,'USSA Bristol Jan 16 MO'!$A$17:$H$100,8,FALSE))</f>
        <v>0</v>
      </c>
      <c r="Q49" s="10">
        <f>IF(ISNA(VLOOKUP($C49,'USSA Bristol Jan 17 DM'!$A$17:$H$100,8,FALSE))=TRUE,0,VLOOKUP($C49,'USSA Bristol Jan 17 DM'!$A$17:$H$100,8,FALSE))</f>
        <v>0</v>
      </c>
      <c r="R49" s="10">
        <f>IF(ISNA(VLOOKUP($C49,'Apex Cnd. Series Feb 6 MO'!$A$17:$H$98,8,FALSE))=TRUE,0,VLOOKUP($C49,'Apex Cnd. Series Feb 6 MO'!$A$17:$H$98,8,FALSE))</f>
        <v>0</v>
      </c>
      <c r="S49" s="10">
        <f>IF(ISNA(VLOOKUP($C49,'Apex Cnd. Series Feb 7 DM'!$A$17:$H$98,8,FALSE))=TRUE,0,VLOOKUP($C49,'Apex Cnd. Series Feb 7 DM'!$A$17:$H$98,8,FALSE))</f>
        <v>0</v>
      </c>
      <c r="T49" s="10">
        <f>IF(ISNA(VLOOKUP($C49,'Calabogie TT Feb 6 MO'!$A$17:$H$99,8,FALSE))=TRUE,0,VLOOKUP($C49,'Calabogie TT Feb 6 MO'!$A$17:$H$99,8,FALSE))</f>
        <v>0</v>
      </c>
      <c r="U49" s="10">
        <f>IF(ISNA(VLOOKUP($C49,'Calabogie TT Feb 7 MO'!$A$17:$H$100,8,FALSE))=TRUE,0,VLOOKUP($C49,'Calabogie TT Feb 7 MO'!$A$17:$H$100,8,FALSE))</f>
        <v>0</v>
      </c>
      <c r="V49" s="10">
        <f>IF(ISNA(VLOOKUP($C49,'Calgary Nor-Am Feb 13 MO'!$A$17:$H$97,8,FALSE))=TRUE,0,VLOOKUP($C49,'Calgary Nor-Am Feb 13 MO'!$A$17:$H$97,8,FALSE))</f>
        <v>0</v>
      </c>
      <c r="W49" s="10">
        <f>IF(ISNA(VLOOKUP($C49,'Calgary Nor-Am Feb 14 DM'!$A$17:$H$92,8,FALSE))=TRUE,0,VLOOKUP($C49,'Calgary Nor-Am Feb 14 DM'!$A$17:$H$92,8,FALSE))</f>
        <v>0</v>
      </c>
      <c r="X49" s="10">
        <f>IF(ISNA(VLOOKUP($C49,'Camp Fortune TT Feb 21 MO'!$A$17:$H$92,8,FALSE))=TRUE,0,VLOOKUP($C49,'Camp Fortune TT Feb 21 MO'!$A$17:$H$92,8,FALSE))</f>
        <v>0</v>
      </c>
      <c r="Y49" s="10">
        <f>IF(ISNA(VLOOKUP($C49,'Park City Nor-Am Feb 20 MO'!$A$17:$H$97,8,FALSE))=TRUE,0,VLOOKUP($C49,'Park City Nor-Am Feb 20 MO'!$A$17:$H$97,8,FALSE))</f>
        <v>0</v>
      </c>
      <c r="Z49" s="10">
        <f>IF(ISNA(VLOOKUP($C49,'Park City Nor-Am Feb 21 DM'!$A$17:$H$97,8,FALSE))=TRUE,0,VLOOKUP($C49,'Park City Nor-Am Feb 21 DM'!$A$17:$H$97,8,FALSE))</f>
        <v>0</v>
      </c>
      <c r="AA49" s="10">
        <f>IF(ISNA(VLOOKUP($C49,'Thunder Bay TT Jan 2016 MO'!$A$17:$H$97,8,FALSE))=TRUE,0,VLOOKUP($C49,'Thunder Bay TT Jan 2016 MO'!$A$17:$H$97,8,FALSE))</f>
        <v>0</v>
      </c>
      <c r="AB49" s="10">
        <f>IF(ISNA(VLOOKUP($C49,void!$A$17:$H$97,8,FALSE))=TRUE,0,VLOOKUP($C49,void!$A$17:$H$97,8,FALSE))</f>
        <v>0</v>
      </c>
      <c r="AC49" s="10">
        <f>IF(ISNA(VLOOKUP($C49,'Caledon TT Feb 27 DM'!$A$17:$H$96,8,FALSE))=TRUE,0,VLOOKUP($C49,'Caledon TT Feb 27 DM'!$A$17:$H$96,8,FALSE))</f>
        <v>0</v>
      </c>
      <c r="AD49" s="10">
        <f>IF(ISNA(VLOOKUP($C49,'Caledon TT Feb 28 DM'!$A$17:$H$93,8,FALSE))=TRUE,0,VLOOKUP($C49,'Caledon TT Feb 28 DM'!$A$17:$H$93,8,FALSE))</f>
        <v>0</v>
      </c>
      <c r="AE49" s="10">
        <f>IF(ISNA(VLOOKUP($C49,'Killington Nor-Am Mar 5 MO'!$A$17:$H$97,8,FALSE))=TRUE,0,VLOOKUP($C49,'Killington Nor-Am Mar 5 MO'!$A$17:$H$97,8,FALSE))</f>
        <v>0</v>
      </c>
      <c r="AF49" s="10">
        <f>IF(ISNA(VLOOKUP($C49,'Killington Nor-Am Mar 6 DM'!$A$17:$H$97,8,FALSE))=TRUE,0,VLOOKUP($C49,'Killington Nor-Am Mar 6 DM'!$A$17:$H$97,8,FALSE))</f>
        <v>0</v>
      </c>
      <c r="AG49" s="10">
        <f>IF(ISNA(VLOOKUP($C49,'VSC Nor-Am Feb 27 MO'!$A$17:$H$97,8,FALSE))=TRUE,0,VLOOKUP($C49,'VSC Nor-Am Feb 27 MO'!$A$17:$H$97,8,FALSE))</f>
        <v>0</v>
      </c>
      <c r="AH49" s="10">
        <f>IF(ISNA(VLOOKUP($C49,'VSC Nor-Am Feb 28 DM'!$A$17:$H$97,8,FALSE))=TRUE,0,VLOOKUP($C49,'VSC Nor-Am Feb 28 DM'!$A$17:$H$97,8,FALSE))</f>
        <v>0</v>
      </c>
      <c r="AI49" s="10">
        <f>IF(ISNA(VLOOKUP($C49,'Sr Nationals March 12 MO'!$A$17:$H$97,8,FALSE))=TRUE,0,VLOOKUP($C49,'Sr Nationals March 12 MO'!$A$17:$H$97,8,FALSE))</f>
        <v>0</v>
      </c>
      <c r="AJ49" s="10">
        <f>IF(ISNA(VLOOKUP($C49,'Sr Nationals March 13 DM'!$A$17:$H$97,8,FALSE))=TRUE,0,VLOOKUP($C49,'Sr Nationals March 13 DM'!$A$17:$H$97,8,FALSE))</f>
        <v>0</v>
      </c>
      <c r="AK49" s="10">
        <f>IF(ISNA(VLOOKUP($C49,'Jr Nationals March 18 MO'!$A$17:$H$97,8,FALSE))=TRUE,0,VLOOKUP($C49,'Jr Nationals March 18 MO'!$A$17:$H$97,8,FALSE))</f>
        <v>0</v>
      </c>
      <c r="AL49" s="10">
        <f>IF(ISNA(VLOOKUP($C49,Event29!$A$17:$H$97,8,FALSE))=TRUE,0,VLOOKUP($C49,Event29!$A$17:$H$97,8,FALSE))</f>
        <v>0</v>
      </c>
      <c r="AM49" s="10">
        <f>IF(ISNA(VLOOKUP($C49,Event30!$A$17:$H$96,8,FALSE))=TRUE,0,VLOOKUP($C49,Event30!$A$17:$H$96,8,FALSE))</f>
        <v>0</v>
      </c>
    </row>
    <row r="50" spans="1:39" ht="13.5" customHeight="1">
      <c r="A50" s="156"/>
      <c r="B50" s="156"/>
      <c r="C50" s="153"/>
      <c r="D50" s="139"/>
      <c r="E50" s="8">
        <f t="shared" si="7"/>
        <v>20</v>
      </c>
      <c r="F50" s="9">
        <f t="shared" si="8"/>
        <v>20</v>
      </c>
      <c r="G50" s="19">
        <f t="shared" si="9"/>
        <v>0</v>
      </c>
      <c r="H50" s="19">
        <f t="shared" si="10"/>
        <v>0</v>
      </c>
      <c r="I50" s="19">
        <f t="shared" si="11"/>
        <v>0</v>
      </c>
      <c r="J50" s="9">
        <f t="shared" si="6"/>
        <v>0</v>
      </c>
      <c r="K50" s="99"/>
      <c r="L50" s="10">
        <f>IF(ISNA(VLOOKUP($C50,'Canadian Selections Dec 19 - F'!$A$17:$H$69,8,FALSE))=TRUE,0,VLOOKUP($C50,'Canadian Selections Dec 19 - F'!$A$17:$H$69,8,FALSE))</f>
        <v>0</v>
      </c>
      <c r="M50" s="10">
        <f>IF(ISNA(VLOOKUP($C50,'Canadian Selections Dec 20 - F'!$A$17:$H$24,8,FALSE))=TRUE,0,VLOOKUP($C50,'Canadian Selections Dec 20 - F'!$A$17:$H$24,8,FALSE))</f>
        <v>0</v>
      </c>
      <c r="N50" s="26">
        <f>IF(ISNA(VLOOKUP($C50,'Le Massif Cnd. Series Jan 16 MO'!$A$17:$H$95,8,FALSE))=TRUE,0,VLOOKUP($C50,'Le Massif Cnd. Series Jan 16 MO'!$A$17:$H$95,8,FALSE))</f>
        <v>0</v>
      </c>
      <c r="O50" s="26">
        <f>IF(ISNA(VLOOKUP($C50,'Le Massif Cnd. Series Jan 17 DM'!$A$17:$H$100,8,FALSE))=TRUE,0,VLOOKUP($C50,'Le Massif Cnd. Series Jan 17 DM'!$A$17:$H$100,8,FALSE))</f>
        <v>0</v>
      </c>
      <c r="P50" s="10">
        <f>IF(ISNA(VLOOKUP($C50,'USSA Bristol Jan 16 MO'!$A$17:$H$100,8,FALSE))=TRUE,0,VLOOKUP($C50,'USSA Bristol Jan 16 MO'!$A$17:$H$100,8,FALSE))</f>
        <v>0</v>
      </c>
      <c r="Q50" s="10">
        <f>IF(ISNA(VLOOKUP($C50,'USSA Bristol Jan 17 DM'!$A$17:$H$100,8,FALSE))=TRUE,0,VLOOKUP($C50,'USSA Bristol Jan 17 DM'!$A$17:$H$100,8,FALSE))</f>
        <v>0</v>
      </c>
      <c r="R50" s="10">
        <f>IF(ISNA(VLOOKUP($C50,'Apex Cnd. Series Feb 6 MO'!$A$17:$H$98,8,FALSE))=TRUE,0,VLOOKUP($C50,'Apex Cnd. Series Feb 6 MO'!$A$17:$H$98,8,FALSE))</f>
        <v>0</v>
      </c>
      <c r="S50" s="10">
        <f>IF(ISNA(VLOOKUP($C50,'Apex Cnd. Series Feb 7 DM'!$A$17:$H$98,8,FALSE))=TRUE,0,VLOOKUP($C50,'Apex Cnd. Series Feb 7 DM'!$A$17:$H$98,8,FALSE))</f>
        <v>0</v>
      </c>
      <c r="T50" s="10">
        <f>IF(ISNA(VLOOKUP($C50,'Calabogie TT Feb 6 MO'!$A$17:$H$99,8,FALSE))=TRUE,0,VLOOKUP($C50,'Calabogie TT Feb 6 MO'!$A$17:$H$99,8,FALSE))</f>
        <v>0</v>
      </c>
      <c r="U50" s="10">
        <f>IF(ISNA(VLOOKUP($C50,'Calabogie TT Feb 7 MO'!$A$17:$H$100,8,FALSE))=TRUE,0,VLOOKUP($C50,'Calabogie TT Feb 7 MO'!$A$17:$H$100,8,FALSE))</f>
        <v>0</v>
      </c>
      <c r="V50" s="10">
        <f>IF(ISNA(VLOOKUP($C50,'Calgary Nor-Am Feb 13 MO'!$A$17:$H$97,8,FALSE))=TRUE,0,VLOOKUP($C50,'Calgary Nor-Am Feb 13 MO'!$A$17:$H$97,8,FALSE))</f>
        <v>0</v>
      </c>
      <c r="W50" s="10">
        <f>IF(ISNA(VLOOKUP($C50,'Calgary Nor-Am Feb 14 DM'!$A$17:$H$92,8,FALSE))=TRUE,0,VLOOKUP($C50,'Calgary Nor-Am Feb 14 DM'!$A$17:$H$92,8,FALSE))</f>
        <v>0</v>
      </c>
      <c r="X50" s="10">
        <f>IF(ISNA(VLOOKUP($C50,'Camp Fortune TT Feb 21 MO'!$A$17:$H$92,8,FALSE))=TRUE,0,VLOOKUP($C50,'Camp Fortune TT Feb 21 MO'!$A$17:$H$92,8,FALSE))</f>
        <v>0</v>
      </c>
      <c r="Y50" s="10">
        <f>IF(ISNA(VLOOKUP($C50,'Park City Nor-Am Feb 20 MO'!$A$17:$H$97,8,FALSE))=TRUE,0,VLOOKUP($C50,'Park City Nor-Am Feb 20 MO'!$A$17:$H$97,8,FALSE))</f>
        <v>0</v>
      </c>
      <c r="Z50" s="10">
        <f>IF(ISNA(VLOOKUP($C50,'Park City Nor-Am Feb 21 DM'!$A$17:$H$97,8,FALSE))=TRUE,0,VLOOKUP($C50,'Park City Nor-Am Feb 21 DM'!$A$17:$H$97,8,FALSE))</f>
        <v>0</v>
      </c>
      <c r="AA50" s="10">
        <f>IF(ISNA(VLOOKUP($C50,'Thunder Bay TT Jan 2016 MO'!$A$17:$H$97,8,FALSE))=TRUE,0,VLOOKUP($C50,'Thunder Bay TT Jan 2016 MO'!$A$17:$H$97,8,FALSE))</f>
        <v>0</v>
      </c>
      <c r="AB50" s="10">
        <f>IF(ISNA(VLOOKUP($C50,void!$A$17:$H$97,8,FALSE))=TRUE,0,VLOOKUP($C50,void!$A$17:$H$97,8,FALSE))</f>
        <v>0</v>
      </c>
      <c r="AC50" s="10">
        <f>IF(ISNA(VLOOKUP($C50,'Caledon TT Feb 27 DM'!$A$17:$H$96,8,FALSE))=TRUE,0,VLOOKUP($C50,'Caledon TT Feb 27 DM'!$A$17:$H$96,8,FALSE))</f>
        <v>0</v>
      </c>
      <c r="AD50" s="10">
        <f>IF(ISNA(VLOOKUP($C50,'Caledon TT Feb 28 DM'!$A$17:$H$93,8,FALSE))=TRUE,0,VLOOKUP($C50,'Caledon TT Feb 28 DM'!$A$17:$H$93,8,FALSE))</f>
        <v>0</v>
      </c>
      <c r="AE50" s="10">
        <f>IF(ISNA(VLOOKUP($C50,'Killington Nor-Am Mar 5 MO'!$A$17:$H$97,8,FALSE))=TRUE,0,VLOOKUP($C50,'Killington Nor-Am Mar 5 MO'!$A$17:$H$97,8,FALSE))</f>
        <v>0</v>
      </c>
      <c r="AF50" s="10">
        <f>IF(ISNA(VLOOKUP($C50,'Killington Nor-Am Mar 6 DM'!$A$17:$H$97,8,FALSE))=TRUE,0,VLOOKUP($C50,'Killington Nor-Am Mar 6 DM'!$A$17:$H$97,8,FALSE))</f>
        <v>0</v>
      </c>
      <c r="AG50" s="10">
        <f>IF(ISNA(VLOOKUP($C50,'VSC Nor-Am Feb 27 MO'!$A$17:$H$97,8,FALSE))=TRUE,0,VLOOKUP($C50,'VSC Nor-Am Feb 27 MO'!$A$17:$H$97,8,FALSE))</f>
        <v>0</v>
      </c>
      <c r="AH50" s="10">
        <f>IF(ISNA(VLOOKUP($C50,'VSC Nor-Am Feb 28 DM'!$A$17:$H$97,8,FALSE))=TRUE,0,VLOOKUP($C50,'VSC Nor-Am Feb 28 DM'!$A$17:$H$97,8,FALSE))</f>
        <v>0</v>
      </c>
      <c r="AI50" s="10">
        <f>IF(ISNA(VLOOKUP($C50,'Sr Nationals March 12 MO'!$A$17:$H$97,8,FALSE))=TRUE,0,VLOOKUP($C50,'Sr Nationals March 12 MO'!$A$17:$H$97,8,FALSE))</f>
        <v>0</v>
      </c>
      <c r="AJ50" s="10">
        <f>IF(ISNA(VLOOKUP($C50,'Sr Nationals March 13 DM'!$A$17:$H$97,8,FALSE))=TRUE,0,VLOOKUP($C50,'Sr Nationals March 13 DM'!$A$17:$H$97,8,FALSE))</f>
        <v>0</v>
      </c>
      <c r="AK50" s="10">
        <f>IF(ISNA(VLOOKUP($C50,'Jr Nationals March 18 MO'!$A$17:$H$97,8,FALSE))=TRUE,0,VLOOKUP($C50,'Jr Nationals March 18 MO'!$A$17:$H$97,8,FALSE))</f>
        <v>0</v>
      </c>
      <c r="AL50" s="10">
        <f>IF(ISNA(VLOOKUP($C50,Event29!$A$17:$H$97,8,FALSE))=TRUE,0,VLOOKUP($C50,Event29!$A$17:$H$97,8,FALSE))</f>
        <v>0</v>
      </c>
      <c r="AM50" s="10">
        <f>IF(ISNA(VLOOKUP($C50,Event30!$A$17:$H$96,8,FALSE))=TRUE,0,VLOOKUP($C50,Event30!$A$17:$H$96,8,FALSE))</f>
        <v>0</v>
      </c>
    </row>
    <row r="51" spans="1:39" ht="13.5" customHeight="1">
      <c r="A51" s="156"/>
      <c r="B51" s="156"/>
      <c r="C51" s="153"/>
      <c r="D51" s="139"/>
      <c r="E51" s="8">
        <f t="shared" si="7"/>
        <v>20</v>
      </c>
      <c r="F51" s="9">
        <f t="shared" si="8"/>
        <v>20</v>
      </c>
      <c r="G51" s="19">
        <f t="shared" si="9"/>
        <v>0</v>
      </c>
      <c r="H51" s="19">
        <f t="shared" si="10"/>
        <v>0</v>
      </c>
      <c r="I51" s="19">
        <f t="shared" si="11"/>
        <v>0</v>
      </c>
      <c r="J51" s="9">
        <f t="shared" si="6"/>
        <v>0</v>
      </c>
      <c r="K51" s="99"/>
      <c r="L51" s="10">
        <f>IF(ISNA(VLOOKUP($C51,'Canadian Selections Dec 19 - F'!$A$17:$H$69,8,FALSE))=TRUE,0,VLOOKUP($C51,'Canadian Selections Dec 19 - F'!$A$17:$H$69,8,FALSE))</f>
        <v>0</v>
      </c>
      <c r="M51" s="10">
        <f>IF(ISNA(VLOOKUP($C51,'Canadian Selections Dec 20 - F'!$A$17:$H$24,8,FALSE))=TRUE,0,VLOOKUP($C51,'Canadian Selections Dec 20 - F'!$A$17:$H$24,8,FALSE))</f>
        <v>0</v>
      </c>
      <c r="N51" s="26">
        <f>IF(ISNA(VLOOKUP($C51,'Le Massif Cnd. Series Jan 16 MO'!$A$17:$H$95,8,FALSE))=TRUE,0,VLOOKUP($C51,'Le Massif Cnd. Series Jan 16 MO'!$A$17:$H$95,8,FALSE))</f>
        <v>0</v>
      </c>
      <c r="O51" s="26">
        <f>IF(ISNA(VLOOKUP($C51,'Le Massif Cnd. Series Jan 17 DM'!$A$17:$H$100,8,FALSE))=TRUE,0,VLOOKUP($C51,'Le Massif Cnd. Series Jan 17 DM'!$A$17:$H$100,8,FALSE))</f>
        <v>0</v>
      </c>
      <c r="P51" s="10">
        <f>IF(ISNA(VLOOKUP($C51,'USSA Bristol Jan 16 MO'!$A$17:$H$100,8,FALSE))=TRUE,0,VLOOKUP($C51,'USSA Bristol Jan 16 MO'!$A$17:$H$100,8,FALSE))</f>
        <v>0</v>
      </c>
      <c r="Q51" s="10">
        <f>IF(ISNA(VLOOKUP($C51,'USSA Bristol Jan 17 DM'!$A$17:$H$100,8,FALSE))=TRUE,0,VLOOKUP($C51,'USSA Bristol Jan 17 DM'!$A$17:$H$100,8,FALSE))</f>
        <v>0</v>
      </c>
      <c r="R51" s="10">
        <f>IF(ISNA(VLOOKUP($C51,'Apex Cnd. Series Feb 6 MO'!$A$17:$H$98,8,FALSE))=TRUE,0,VLOOKUP($C51,'Apex Cnd. Series Feb 6 MO'!$A$17:$H$98,8,FALSE))</f>
        <v>0</v>
      </c>
      <c r="S51" s="10">
        <f>IF(ISNA(VLOOKUP($C51,'Apex Cnd. Series Feb 7 DM'!$A$17:$H$98,8,FALSE))=TRUE,0,VLOOKUP($C51,'Apex Cnd. Series Feb 7 DM'!$A$17:$H$98,8,FALSE))</f>
        <v>0</v>
      </c>
      <c r="T51" s="10">
        <f>IF(ISNA(VLOOKUP($C51,'Calabogie TT Feb 6 MO'!$A$17:$H$99,8,FALSE))=TRUE,0,VLOOKUP($C51,'Calabogie TT Feb 6 MO'!$A$17:$H$99,8,FALSE))</f>
        <v>0</v>
      </c>
      <c r="U51" s="10">
        <f>IF(ISNA(VLOOKUP($C51,'Calabogie TT Feb 7 MO'!$A$17:$H$100,8,FALSE))=TRUE,0,VLOOKUP($C51,'Calabogie TT Feb 7 MO'!$A$17:$H$100,8,FALSE))</f>
        <v>0</v>
      </c>
      <c r="V51" s="10">
        <f>IF(ISNA(VLOOKUP($C51,'Calgary Nor-Am Feb 13 MO'!$A$17:$H$97,8,FALSE))=TRUE,0,VLOOKUP($C51,'Calgary Nor-Am Feb 13 MO'!$A$17:$H$97,8,FALSE))</f>
        <v>0</v>
      </c>
      <c r="W51" s="10">
        <f>IF(ISNA(VLOOKUP($C51,'Calgary Nor-Am Feb 14 DM'!$A$17:$H$92,8,FALSE))=TRUE,0,VLOOKUP($C51,'Calgary Nor-Am Feb 14 DM'!$A$17:$H$92,8,FALSE))</f>
        <v>0</v>
      </c>
      <c r="X51" s="10">
        <f>IF(ISNA(VLOOKUP($C51,'Camp Fortune TT Feb 21 MO'!$A$17:$H$92,8,FALSE))=TRUE,0,VLOOKUP($C51,'Camp Fortune TT Feb 21 MO'!$A$17:$H$92,8,FALSE))</f>
        <v>0</v>
      </c>
      <c r="Y51" s="10">
        <f>IF(ISNA(VLOOKUP($C51,'Park City Nor-Am Feb 20 MO'!$A$17:$H$97,8,FALSE))=TRUE,0,VLOOKUP($C51,'Park City Nor-Am Feb 20 MO'!$A$17:$H$97,8,FALSE))</f>
        <v>0</v>
      </c>
      <c r="Z51" s="10">
        <f>IF(ISNA(VLOOKUP($C51,'Park City Nor-Am Feb 21 DM'!$A$17:$H$97,8,FALSE))=TRUE,0,VLOOKUP($C51,'Park City Nor-Am Feb 21 DM'!$A$17:$H$97,8,FALSE))</f>
        <v>0</v>
      </c>
      <c r="AA51" s="10">
        <f>IF(ISNA(VLOOKUP($C51,'Thunder Bay TT Jan 2016 MO'!$A$17:$H$97,8,FALSE))=TRUE,0,VLOOKUP($C51,'Thunder Bay TT Jan 2016 MO'!$A$17:$H$97,8,FALSE))</f>
        <v>0</v>
      </c>
      <c r="AB51" s="10">
        <f>IF(ISNA(VLOOKUP($C51,void!$A$17:$H$97,8,FALSE))=TRUE,0,VLOOKUP($C51,void!$A$17:$H$97,8,FALSE))</f>
        <v>0</v>
      </c>
      <c r="AC51" s="10">
        <f>IF(ISNA(VLOOKUP($C51,'Caledon TT Feb 27 DM'!$A$17:$H$96,8,FALSE))=TRUE,0,VLOOKUP($C51,'Caledon TT Feb 27 DM'!$A$17:$H$96,8,FALSE))</f>
        <v>0</v>
      </c>
      <c r="AD51" s="10">
        <f>IF(ISNA(VLOOKUP($C51,'Caledon TT Feb 28 DM'!$A$17:$H$93,8,FALSE))=TRUE,0,VLOOKUP($C51,'Caledon TT Feb 28 DM'!$A$17:$H$93,8,FALSE))</f>
        <v>0</v>
      </c>
      <c r="AE51" s="10">
        <f>IF(ISNA(VLOOKUP($C51,'Killington Nor-Am Mar 5 MO'!$A$17:$H$97,8,FALSE))=TRUE,0,VLOOKUP($C51,'Killington Nor-Am Mar 5 MO'!$A$17:$H$97,8,FALSE))</f>
        <v>0</v>
      </c>
      <c r="AF51" s="10">
        <f>IF(ISNA(VLOOKUP($C51,'Killington Nor-Am Mar 6 DM'!$A$17:$H$97,8,FALSE))=TRUE,0,VLOOKUP($C51,'Killington Nor-Am Mar 6 DM'!$A$17:$H$97,8,FALSE))</f>
        <v>0</v>
      </c>
      <c r="AG51" s="10">
        <f>IF(ISNA(VLOOKUP($C51,'VSC Nor-Am Feb 27 MO'!$A$17:$H$97,8,FALSE))=TRUE,0,VLOOKUP($C51,'VSC Nor-Am Feb 27 MO'!$A$17:$H$97,8,FALSE))</f>
        <v>0</v>
      </c>
      <c r="AH51" s="10">
        <f>IF(ISNA(VLOOKUP($C51,'VSC Nor-Am Feb 28 DM'!$A$17:$H$97,8,FALSE))=TRUE,0,VLOOKUP($C51,'VSC Nor-Am Feb 28 DM'!$A$17:$H$97,8,FALSE))</f>
        <v>0</v>
      </c>
      <c r="AI51" s="10">
        <f>IF(ISNA(VLOOKUP($C51,'Sr Nationals March 12 MO'!$A$17:$H$97,8,FALSE))=TRUE,0,VLOOKUP($C51,'Sr Nationals March 12 MO'!$A$17:$H$97,8,FALSE))</f>
        <v>0</v>
      </c>
      <c r="AJ51" s="10">
        <f>IF(ISNA(VLOOKUP($C51,'Sr Nationals March 13 DM'!$A$17:$H$97,8,FALSE))=TRUE,0,VLOOKUP($C51,'Sr Nationals March 13 DM'!$A$17:$H$97,8,FALSE))</f>
        <v>0</v>
      </c>
      <c r="AK51" s="10">
        <f>IF(ISNA(VLOOKUP($C51,'Jr Nationals March 18 MO'!$A$17:$H$97,8,FALSE))=TRUE,0,VLOOKUP($C51,'Jr Nationals March 18 MO'!$A$17:$H$97,8,FALSE))</f>
        <v>0</v>
      </c>
      <c r="AL51" s="10">
        <f>IF(ISNA(VLOOKUP($C51,Event29!$A$17:$H$97,8,FALSE))=TRUE,0,VLOOKUP($C51,Event29!$A$17:$H$97,8,FALSE))</f>
        <v>0</v>
      </c>
      <c r="AM51" s="10">
        <f>IF(ISNA(VLOOKUP($C51,Event30!$A$17:$H$96,8,FALSE))=TRUE,0,VLOOKUP($C51,Event30!$A$17:$H$96,8,FALSE))</f>
        <v>0</v>
      </c>
    </row>
    <row r="52" spans="1:39" ht="13.5" customHeight="1">
      <c r="A52" s="156"/>
      <c r="B52" s="156"/>
      <c r="C52" s="153"/>
      <c r="D52" s="139"/>
      <c r="E52" s="8">
        <f t="shared" si="7"/>
        <v>20</v>
      </c>
      <c r="F52" s="9">
        <f t="shared" si="8"/>
        <v>20</v>
      </c>
      <c r="G52" s="19">
        <f t="shared" si="9"/>
        <v>0</v>
      </c>
      <c r="H52" s="19">
        <f t="shared" si="10"/>
        <v>0</v>
      </c>
      <c r="I52" s="19">
        <f t="shared" si="11"/>
        <v>0</v>
      </c>
      <c r="J52" s="9">
        <f t="shared" si="6"/>
        <v>0</v>
      </c>
      <c r="K52" s="99"/>
      <c r="L52" s="10">
        <f>IF(ISNA(VLOOKUP($C52,'Canadian Selections Dec 19 - F'!$A$17:$H$69,8,FALSE))=TRUE,0,VLOOKUP($C52,'Canadian Selections Dec 19 - F'!$A$17:$H$69,8,FALSE))</f>
        <v>0</v>
      </c>
      <c r="M52" s="10">
        <f>IF(ISNA(VLOOKUP($C52,'Canadian Selections Dec 20 - F'!$A$17:$H$24,8,FALSE))=TRUE,0,VLOOKUP($C52,'Canadian Selections Dec 20 - F'!$A$17:$H$24,8,FALSE))</f>
        <v>0</v>
      </c>
      <c r="N52" s="26">
        <f>IF(ISNA(VLOOKUP($C52,'Le Massif Cnd. Series Jan 16 MO'!$A$17:$H$95,8,FALSE))=TRUE,0,VLOOKUP($C52,'Le Massif Cnd. Series Jan 16 MO'!$A$17:$H$95,8,FALSE))</f>
        <v>0</v>
      </c>
      <c r="O52" s="26">
        <f>IF(ISNA(VLOOKUP($C52,'Le Massif Cnd. Series Jan 17 DM'!$A$17:$H$100,8,FALSE))=TRUE,0,VLOOKUP($C52,'Le Massif Cnd. Series Jan 17 DM'!$A$17:$H$100,8,FALSE))</f>
        <v>0</v>
      </c>
      <c r="P52" s="10">
        <f>IF(ISNA(VLOOKUP($C52,'USSA Bristol Jan 16 MO'!$A$17:$H$100,8,FALSE))=TRUE,0,VLOOKUP($C52,'USSA Bristol Jan 16 MO'!$A$17:$H$100,8,FALSE))</f>
        <v>0</v>
      </c>
      <c r="Q52" s="10">
        <f>IF(ISNA(VLOOKUP($C52,'USSA Bristol Jan 17 DM'!$A$17:$H$100,8,FALSE))=TRUE,0,VLOOKUP($C52,'USSA Bristol Jan 17 DM'!$A$17:$H$100,8,FALSE))</f>
        <v>0</v>
      </c>
      <c r="R52" s="10">
        <f>IF(ISNA(VLOOKUP($C52,'Apex Cnd. Series Feb 6 MO'!$A$17:$H$98,8,FALSE))=TRUE,0,VLOOKUP($C52,'Apex Cnd. Series Feb 6 MO'!$A$17:$H$98,8,FALSE))</f>
        <v>0</v>
      </c>
      <c r="S52" s="10">
        <f>IF(ISNA(VLOOKUP($C52,'Apex Cnd. Series Feb 7 DM'!$A$17:$H$98,8,FALSE))=TRUE,0,VLOOKUP($C52,'Apex Cnd. Series Feb 7 DM'!$A$17:$H$98,8,FALSE))</f>
        <v>0</v>
      </c>
      <c r="T52" s="10">
        <f>IF(ISNA(VLOOKUP($C52,'Calabogie TT Feb 6 MO'!$A$17:$H$99,8,FALSE))=TRUE,0,VLOOKUP($C52,'Calabogie TT Feb 6 MO'!$A$17:$H$99,8,FALSE))</f>
        <v>0</v>
      </c>
      <c r="U52" s="10">
        <f>IF(ISNA(VLOOKUP($C52,'Calabogie TT Feb 7 MO'!$A$17:$H$100,8,FALSE))=TRUE,0,VLOOKUP($C52,'Calabogie TT Feb 7 MO'!$A$17:$H$100,8,FALSE))</f>
        <v>0</v>
      </c>
      <c r="V52" s="10">
        <f>IF(ISNA(VLOOKUP($C52,'Calgary Nor-Am Feb 13 MO'!$A$17:$H$97,8,FALSE))=TRUE,0,VLOOKUP($C52,'Calgary Nor-Am Feb 13 MO'!$A$17:$H$97,8,FALSE))</f>
        <v>0</v>
      </c>
      <c r="W52" s="10">
        <f>IF(ISNA(VLOOKUP($C52,'Calgary Nor-Am Feb 14 DM'!$A$17:$H$92,8,FALSE))=TRUE,0,VLOOKUP($C52,'Calgary Nor-Am Feb 14 DM'!$A$17:$H$92,8,FALSE))</f>
        <v>0</v>
      </c>
      <c r="X52" s="10">
        <f>IF(ISNA(VLOOKUP($C52,'Camp Fortune TT Feb 21 MO'!$A$17:$H$92,8,FALSE))=TRUE,0,VLOOKUP($C52,'Camp Fortune TT Feb 21 MO'!$A$17:$H$92,8,FALSE))</f>
        <v>0</v>
      </c>
      <c r="Y52" s="10">
        <f>IF(ISNA(VLOOKUP($C52,'Park City Nor-Am Feb 20 MO'!$A$17:$H$97,8,FALSE))=TRUE,0,VLOOKUP($C52,'Park City Nor-Am Feb 20 MO'!$A$17:$H$97,8,FALSE))</f>
        <v>0</v>
      </c>
      <c r="Z52" s="10">
        <f>IF(ISNA(VLOOKUP($C52,'Park City Nor-Am Feb 21 DM'!$A$17:$H$97,8,FALSE))=TRUE,0,VLOOKUP($C52,'Park City Nor-Am Feb 21 DM'!$A$17:$H$97,8,FALSE))</f>
        <v>0</v>
      </c>
      <c r="AA52" s="10">
        <f>IF(ISNA(VLOOKUP($C52,'Thunder Bay TT Jan 2016 MO'!$A$17:$H$97,8,FALSE))=TRUE,0,VLOOKUP($C52,'Thunder Bay TT Jan 2016 MO'!$A$17:$H$97,8,FALSE))</f>
        <v>0</v>
      </c>
      <c r="AB52" s="10">
        <f>IF(ISNA(VLOOKUP($C52,void!$A$17:$H$97,8,FALSE))=TRUE,0,VLOOKUP($C52,void!$A$17:$H$97,8,FALSE))</f>
        <v>0</v>
      </c>
      <c r="AC52" s="10">
        <f>IF(ISNA(VLOOKUP($C52,'Caledon TT Feb 27 DM'!$A$17:$H$96,8,FALSE))=TRUE,0,VLOOKUP($C52,'Caledon TT Feb 27 DM'!$A$17:$H$96,8,FALSE))</f>
        <v>0</v>
      </c>
      <c r="AD52" s="10">
        <f>IF(ISNA(VLOOKUP($C52,'Caledon TT Feb 28 DM'!$A$17:$H$93,8,FALSE))=TRUE,0,VLOOKUP($C52,'Caledon TT Feb 28 DM'!$A$17:$H$93,8,FALSE))</f>
        <v>0</v>
      </c>
      <c r="AE52" s="10">
        <f>IF(ISNA(VLOOKUP($C52,'Killington Nor-Am Mar 5 MO'!$A$17:$H$97,8,FALSE))=TRUE,0,VLOOKUP($C52,'Killington Nor-Am Mar 5 MO'!$A$17:$H$97,8,FALSE))</f>
        <v>0</v>
      </c>
      <c r="AF52" s="10">
        <f>IF(ISNA(VLOOKUP($C52,'Killington Nor-Am Mar 6 DM'!$A$17:$H$97,8,FALSE))=TRUE,0,VLOOKUP($C52,'Killington Nor-Am Mar 6 DM'!$A$17:$H$97,8,FALSE))</f>
        <v>0</v>
      </c>
      <c r="AG52" s="10">
        <f>IF(ISNA(VLOOKUP($C52,'VSC Nor-Am Feb 27 MO'!$A$17:$H$97,8,FALSE))=TRUE,0,VLOOKUP($C52,'VSC Nor-Am Feb 27 MO'!$A$17:$H$97,8,FALSE))</f>
        <v>0</v>
      </c>
      <c r="AH52" s="10">
        <f>IF(ISNA(VLOOKUP($C52,'VSC Nor-Am Feb 28 DM'!$A$17:$H$97,8,FALSE))=TRUE,0,VLOOKUP($C52,'VSC Nor-Am Feb 28 DM'!$A$17:$H$97,8,FALSE))</f>
        <v>0</v>
      </c>
      <c r="AI52" s="10">
        <f>IF(ISNA(VLOOKUP($C52,'Sr Nationals March 12 MO'!$A$17:$H$97,8,FALSE))=TRUE,0,VLOOKUP($C52,'Sr Nationals March 12 MO'!$A$17:$H$97,8,FALSE))</f>
        <v>0</v>
      </c>
      <c r="AJ52" s="10">
        <f>IF(ISNA(VLOOKUP($C52,'Sr Nationals March 13 DM'!$A$17:$H$97,8,FALSE))=TRUE,0,VLOOKUP($C52,'Sr Nationals March 13 DM'!$A$17:$H$97,8,FALSE))</f>
        <v>0</v>
      </c>
      <c r="AK52" s="10">
        <f>IF(ISNA(VLOOKUP($C52,'Jr Nationals March 18 MO'!$A$17:$H$97,8,FALSE))=TRUE,0,VLOOKUP($C52,'Jr Nationals March 18 MO'!$A$17:$H$97,8,FALSE))</f>
        <v>0</v>
      </c>
      <c r="AL52" s="10">
        <f>IF(ISNA(VLOOKUP($C52,Event29!$A$17:$H$97,8,FALSE))=TRUE,0,VLOOKUP($C52,Event29!$A$17:$H$97,8,FALSE))</f>
        <v>0</v>
      </c>
      <c r="AM52" s="10">
        <f>IF(ISNA(VLOOKUP($C52,Event30!$A$17:$H$96,8,FALSE))=TRUE,0,VLOOKUP($C52,Event30!$A$17:$H$96,8,FALSE))</f>
        <v>0</v>
      </c>
    </row>
    <row r="53" spans="1:39" ht="13.5" customHeight="1">
      <c r="A53" s="156"/>
      <c r="B53" s="156"/>
      <c r="C53" s="153"/>
      <c r="D53" s="139"/>
      <c r="E53" s="8">
        <f t="shared" si="7"/>
        <v>20</v>
      </c>
      <c r="F53" s="9">
        <f t="shared" si="8"/>
        <v>20</v>
      </c>
      <c r="G53" s="19">
        <f t="shared" si="9"/>
        <v>0</v>
      </c>
      <c r="H53" s="19">
        <f t="shared" si="10"/>
        <v>0</v>
      </c>
      <c r="I53" s="19">
        <f t="shared" si="11"/>
        <v>0</v>
      </c>
      <c r="J53" s="9">
        <f t="shared" si="6"/>
        <v>0</v>
      </c>
      <c r="K53" s="99"/>
      <c r="L53" s="10">
        <f>IF(ISNA(VLOOKUP($C53,'Canadian Selections Dec 19 - F'!$A$17:$H$69,8,FALSE))=TRUE,0,VLOOKUP($C53,'Canadian Selections Dec 19 - F'!$A$17:$H$69,8,FALSE))</f>
        <v>0</v>
      </c>
      <c r="M53" s="10">
        <f>IF(ISNA(VLOOKUP($C53,'Canadian Selections Dec 20 - F'!$A$17:$H$24,8,FALSE))=TRUE,0,VLOOKUP($C53,'Canadian Selections Dec 20 - F'!$A$17:$H$24,8,FALSE))</f>
        <v>0</v>
      </c>
      <c r="N53" s="26">
        <f>IF(ISNA(VLOOKUP($C53,'Le Massif Cnd. Series Jan 16 MO'!$A$17:$H$95,8,FALSE))=TRUE,0,VLOOKUP($C53,'Le Massif Cnd. Series Jan 16 MO'!$A$17:$H$95,8,FALSE))</f>
        <v>0</v>
      </c>
      <c r="O53" s="26">
        <f>IF(ISNA(VLOOKUP($C53,'Le Massif Cnd. Series Jan 17 DM'!$A$17:$H$100,8,FALSE))=TRUE,0,VLOOKUP($C53,'Le Massif Cnd. Series Jan 17 DM'!$A$17:$H$100,8,FALSE))</f>
        <v>0</v>
      </c>
      <c r="P53" s="10">
        <f>IF(ISNA(VLOOKUP($C53,'USSA Bristol Jan 16 MO'!$A$17:$H$100,8,FALSE))=TRUE,0,VLOOKUP($C53,'USSA Bristol Jan 16 MO'!$A$17:$H$100,8,FALSE))</f>
        <v>0</v>
      </c>
      <c r="Q53" s="10">
        <f>IF(ISNA(VLOOKUP($C53,'USSA Bristol Jan 17 DM'!$A$17:$H$100,8,FALSE))=TRUE,0,VLOOKUP($C53,'USSA Bristol Jan 17 DM'!$A$17:$H$100,8,FALSE))</f>
        <v>0</v>
      </c>
      <c r="R53" s="10">
        <f>IF(ISNA(VLOOKUP($C53,'Apex Cnd. Series Feb 6 MO'!$A$17:$H$98,8,FALSE))=TRUE,0,VLOOKUP($C53,'Apex Cnd. Series Feb 6 MO'!$A$17:$H$98,8,FALSE))</f>
        <v>0</v>
      </c>
      <c r="S53" s="10">
        <f>IF(ISNA(VLOOKUP($C53,'Apex Cnd. Series Feb 7 DM'!$A$17:$H$98,8,FALSE))=TRUE,0,VLOOKUP($C53,'Apex Cnd. Series Feb 7 DM'!$A$17:$H$98,8,FALSE))</f>
        <v>0</v>
      </c>
      <c r="T53" s="10">
        <f>IF(ISNA(VLOOKUP($C53,'Calabogie TT Feb 6 MO'!$A$17:$H$99,8,FALSE))=TRUE,0,VLOOKUP($C53,'Calabogie TT Feb 6 MO'!$A$17:$H$99,8,FALSE))</f>
        <v>0</v>
      </c>
      <c r="U53" s="10">
        <f>IF(ISNA(VLOOKUP($C53,'Calabogie TT Feb 7 MO'!$A$17:$H$100,8,FALSE))=TRUE,0,VLOOKUP($C53,'Calabogie TT Feb 7 MO'!$A$17:$H$100,8,FALSE))</f>
        <v>0</v>
      </c>
      <c r="V53" s="10">
        <f>IF(ISNA(VLOOKUP($C53,'Calgary Nor-Am Feb 13 MO'!$A$17:$H$97,8,FALSE))=TRUE,0,VLOOKUP($C53,'Calgary Nor-Am Feb 13 MO'!$A$17:$H$97,8,FALSE))</f>
        <v>0</v>
      </c>
      <c r="W53" s="10">
        <f>IF(ISNA(VLOOKUP($C53,'Calgary Nor-Am Feb 14 DM'!$A$17:$H$92,8,FALSE))=TRUE,0,VLOOKUP($C53,'Calgary Nor-Am Feb 14 DM'!$A$17:$H$92,8,FALSE))</f>
        <v>0</v>
      </c>
      <c r="X53" s="10">
        <f>IF(ISNA(VLOOKUP($C53,'Camp Fortune TT Feb 21 MO'!$A$17:$H$92,8,FALSE))=TRUE,0,VLOOKUP($C53,'Camp Fortune TT Feb 21 MO'!$A$17:$H$92,8,FALSE))</f>
        <v>0</v>
      </c>
      <c r="Y53" s="10">
        <f>IF(ISNA(VLOOKUP($C53,'Park City Nor-Am Feb 20 MO'!$A$17:$H$97,8,FALSE))=TRUE,0,VLOOKUP($C53,'Park City Nor-Am Feb 20 MO'!$A$17:$H$97,8,FALSE))</f>
        <v>0</v>
      </c>
      <c r="Z53" s="10">
        <f>IF(ISNA(VLOOKUP($C53,'Park City Nor-Am Feb 21 DM'!$A$17:$H$97,8,FALSE))=TRUE,0,VLOOKUP($C53,'Park City Nor-Am Feb 21 DM'!$A$17:$H$97,8,FALSE))</f>
        <v>0</v>
      </c>
      <c r="AA53" s="10">
        <f>IF(ISNA(VLOOKUP($C53,'Thunder Bay TT Jan 2016 MO'!$A$17:$H$97,8,FALSE))=TRUE,0,VLOOKUP($C53,'Thunder Bay TT Jan 2016 MO'!$A$17:$H$97,8,FALSE))</f>
        <v>0</v>
      </c>
      <c r="AB53" s="10">
        <f>IF(ISNA(VLOOKUP($C53,void!$A$17:$H$97,8,FALSE))=TRUE,0,VLOOKUP($C53,void!$A$17:$H$97,8,FALSE))</f>
        <v>0</v>
      </c>
      <c r="AC53" s="10">
        <f>IF(ISNA(VLOOKUP($C53,'Caledon TT Feb 27 DM'!$A$17:$H$96,8,FALSE))=TRUE,0,VLOOKUP($C53,'Caledon TT Feb 27 DM'!$A$17:$H$96,8,FALSE))</f>
        <v>0</v>
      </c>
      <c r="AD53" s="10">
        <f>IF(ISNA(VLOOKUP($C53,'Caledon TT Feb 28 DM'!$A$17:$H$93,8,FALSE))=TRUE,0,VLOOKUP($C53,'Caledon TT Feb 28 DM'!$A$17:$H$93,8,FALSE))</f>
        <v>0</v>
      </c>
      <c r="AE53" s="10">
        <f>IF(ISNA(VLOOKUP($C53,'Killington Nor-Am Mar 5 MO'!$A$17:$H$97,8,FALSE))=TRUE,0,VLOOKUP($C53,'Killington Nor-Am Mar 5 MO'!$A$17:$H$97,8,FALSE))</f>
        <v>0</v>
      </c>
      <c r="AF53" s="10">
        <f>IF(ISNA(VLOOKUP($C53,'Killington Nor-Am Mar 6 DM'!$A$17:$H$97,8,FALSE))=TRUE,0,VLOOKUP($C53,'Killington Nor-Am Mar 6 DM'!$A$17:$H$97,8,FALSE))</f>
        <v>0</v>
      </c>
      <c r="AG53" s="10">
        <f>IF(ISNA(VLOOKUP($C53,'VSC Nor-Am Feb 27 MO'!$A$17:$H$97,8,FALSE))=TRUE,0,VLOOKUP($C53,'VSC Nor-Am Feb 27 MO'!$A$17:$H$97,8,FALSE))</f>
        <v>0</v>
      </c>
      <c r="AH53" s="10">
        <f>IF(ISNA(VLOOKUP($C53,'VSC Nor-Am Feb 28 DM'!$A$17:$H$97,8,FALSE))=TRUE,0,VLOOKUP($C53,'VSC Nor-Am Feb 28 DM'!$A$17:$H$97,8,FALSE))</f>
        <v>0</v>
      </c>
      <c r="AI53" s="10">
        <f>IF(ISNA(VLOOKUP($C53,'Sr Nationals March 12 MO'!$A$17:$H$97,8,FALSE))=TRUE,0,VLOOKUP($C53,'Sr Nationals March 12 MO'!$A$17:$H$97,8,FALSE))</f>
        <v>0</v>
      </c>
      <c r="AJ53" s="10">
        <f>IF(ISNA(VLOOKUP($C53,'Sr Nationals March 13 DM'!$A$17:$H$97,8,FALSE))=TRUE,0,VLOOKUP($C53,'Sr Nationals March 13 DM'!$A$17:$H$97,8,FALSE))</f>
        <v>0</v>
      </c>
      <c r="AK53" s="10">
        <f>IF(ISNA(VLOOKUP($C53,'Jr Nationals March 18 MO'!$A$17:$H$97,8,FALSE))=TRUE,0,VLOOKUP($C53,'Jr Nationals March 18 MO'!$A$17:$H$97,8,FALSE))</f>
        <v>0</v>
      </c>
      <c r="AL53" s="10">
        <f>IF(ISNA(VLOOKUP($C53,Event29!$A$17:$H$97,8,FALSE))=TRUE,0,VLOOKUP($C53,Event29!$A$17:$H$97,8,FALSE))</f>
        <v>0</v>
      </c>
      <c r="AM53" s="10">
        <f>IF(ISNA(VLOOKUP($C53,Event30!$A$17:$H$96,8,FALSE))=TRUE,0,VLOOKUP($C53,Event30!$A$17:$H$96,8,FALSE))</f>
        <v>0</v>
      </c>
    </row>
    <row r="54" spans="1:39" ht="13.5" customHeight="1">
      <c r="A54" s="156"/>
      <c r="B54" s="156"/>
      <c r="C54" s="153"/>
      <c r="D54" s="139"/>
      <c r="E54" s="8">
        <f t="shared" si="7"/>
        <v>20</v>
      </c>
      <c r="F54" s="9">
        <f t="shared" si="8"/>
        <v>20</v>
      </c>
      <c r="G54" s="19">
        <f t="shared" si="9"/>
        <v>0</v>
      </c>
      <c r="H54" s="19">
        <f t="shared" si="10"/>
        <v>0</v>
      </c>
      <c r="I54" s="19">
        <f t="shared" si="11"/>
        <v>0</v>
      </c>
      <c r="J54" s="9">
        <f t="shared" si="6"/>
        <v>0</v>
      </c>
      <c r="K54" s="99"/>
      <c r="L54" s="10">
        <f>IF(ISNA(VLOOKUP($C54,'Canadian Selections Dec 19 - F'!$A$17:$H$69,8,FALSE))=TRUE,0,VLOOKUP($C54,'Canadian Selections Dec 19 - F'!$A$17:$H$69,8,FALSE))</f>
        <v>0</v>
      </c>
      <c r="M54" s="10">
        <f>IF(ISNA(VLOOKUP($C54,'Canadian Selections Dec 20 - F'!$A$17:$H$24,8,FALSE))=TRUE,0,VLOOKUP($C54,'Canadian Selections Dec 20 - F'!$A$17:$H$24,8,FALSE))</f>
        <v>0</v>
      </c>
      <c r="N54" s="26">
        <f>IF(ISNA(VLOOKUP($C54,'Le Massif Cnd. Series Jan 16 MO'!$A$17:$H$95,8,FALSE))=TRUE,0,VLOOKUP($C54,'Le Massif Cnd. Series Jan 16 MO'!$A$17:$H$95,8,FALSE))</f>
        <v>0</v>
      </c>
      <c r="O54" s="26">
        <f>IF(ISNA(VLOOKUP($C54,'Le Massif Cnd. Series Jan 17 DM'!$A$17:$H$100,8,FALSE))=TRUE,0,VLOOKUP($C54,'Le Massif Cnd. Series Jan 17 DM'!$A$17:$H$100,8,FALSE))</f>
        <v>0</v>
      </c>
      <c r="P54" s="10">
        <f>IF(ISNA(VLOOKUP($C54,'USSA Bristol Jan 16 MO'!$A$17:$H$100,8,FALSE))=TRUE,0,VLOOKUP($C54,'USSA Bristol Jan 16 MO'!$A$17:$H$100,8,FALSE))</f>
        <v>0</v>
      </c>
      <c r="Q54" s="10">
        <f>IF(ISNA(VLOOKUP($C54,'USSA Bristol Jan 17 DM'!$A$17:$H$100,8,FALSE))=TRUE,0,VLOOKUP($C54,'USSA Bristol Jan 17 DM'!$A$17:$H$100,8,FALSE))</f>
        <v>0</v>
      </c>
      <c r="R54" s="10">
        <f>IF(ISNA(VLOOKUP($C54,'Apex Cnd. Series Feb 6 MO'!$A$17:$H$98,8,FALSE))=TRUE,0,VLOOKUP($C54,'Apex Cnd. Series Feb 6 MO'!$A$17:$H$98,8,FALSE))</f>
        <v>0</v>
      </c>
      <c r="S54" s="10">
        <f>IF(ISNA(VLOOKUP($C54,'Apex Cnd. Series Feb 7 DM'!$A$17:$H$98,8,FALSE))=TRUE,0,VLOOKUP($C54,'Apex Cnd. Series Feb 7 DM'!$A$17:$H$98,8,FALSE))</f>
        <v>0</v>
      </c>
      <c r="T54" s="10">
        <f>IF(ISNA(VLOOKUP($C54,'Calabogie TT Feb 6 MO'!$A$17:$H$99,8,FALSE))=TRUE,0,VLOOKUP($C54,'Calabogie TT Feb 6 MO'!$A$17:$H$99,8,FALSE))</f>
        <v>0</v>
      </c>
      <c r="U54" s="10">
        <f>IF(ISNA(VLOOKUP($C54,'Calabogie TT Feb 7 MO'!$A$17:$H$100,8,FALSE))=TRUE,0,VLOOKUP($C54,'Calabogie TT Feb 7 MO'!$A$17:$H$100,8,FALSE))</f>
        <v>0</v>
      </c>
      <c r="V54" s="10">
        <f>IF(ISNA(VLOOKUP($C54,'Calgary Nor-Am Feb 13 MO'!$A$17:$H$97,8,FALSE))=TRUE,0,VLOOKUP($C54,'Calgary Nor-Am Feb 13 MO'!$A$17:$H$97,8,FALSE))</f>
        <v>0</v>
      </c>
      <c r="W54" s="10">
        <f>IF(ISNA(VLOOKUP($C54,'Calgary Nor-Am Feb 14 DM'!$A$17:$H$92,8,FALSE))=TRUE,0,VLOOKUP($C54,'Calgary Nor-Am Feb 14 DM'!$A$17:$H$92,8,FALSE))</f>
        <v>0</v>
      </c>
      <c r="X54" s="10">
        <f>IF(ISNA(VLOOKUP($C54,'Camp Fortune TT Feb 21 MO'!$A$17:$H$92,8,FALSE))=TRUE,0,VLOOKUP($C54,'Camp Fortune TT Feb 21 MO'!$A$17:$H$92,8,FALSE))</f>
        <v>0</v>
      </c>
      <c r="Y54" s="10">
        <f>IF(ISNA(VLOOKUP($C54,'Park City Nor-Am Feb 20 MO'!$A$17:$H$97,8,FALSE))=TRUE,0,VLOOKUP($C54,'Park City Nor-Am Feb 20 MO'!$A$17:$H$97,8,FALSE))</f>
        <v>0</v>
      </c>
      <c r="Z54" s="10">
        <f>IF(ISNA(VLOOKUP($C54,'Park City Nor-Am Feb 21 DM'!$A$17:$H$97,8,FALSE))=TRUE,0,VLOOKUP($C54,'Park City Nor-Am Feb 21 DM'!$A$17:$H$97,8,FALSE))</f>
        <v>0</v>
      </c>
      <c r="AA54" s="10">
        <f>IF(ISNA(VLOOKUP($C54,'Thunder Bay TT Jan 2016 MO'!$A$17:$H$97,8,FALSE))=TRUE,0,VLOOKUP($C54,'Thunder Bay TT Jan 2016 MO'!$A$17:$H$97,8,FALSE))</f>
        <v>0</v>
      </c>
      <c r="AB54" s="10">
        <f>IF(ISNA(VLOOKUP($C54,void!$A$17:$H$97,8,FALSE))=TRUE,0,VLOOKUP($C54,void!$A$17:$H$97,8,FALSE))</f>
        <v>0</v>
      </c>
      <c r="AC54" s="10">
        <f>IF(ISNA(VLOOKUP($C54,'Caledon TT Feb 27 DM'!$A$17:$H$96,8,FALSE))=TRUE,0,VLOOKUP($C54,'Caledon TT Feb 27 DM'!$A$17:$H$96,8,FALSE))</f>
        <v>0</v>
      </c>
      <c r="AD54" s="10">
        <f>IF(ISNA(VLOOKUP($C54,'Caledon TT Feb 28 DM'!$A$17:$H$93,8,FALSE))=TRUE,0,VLOOKUP($C54,'Caledon TT Feb 28 DM'!$A$17:$H$93,8,FALSE))</f>
        <v>0</v>
      </c>
      <c r="AE54" s="10">
        <f>IF(ISNA(VLOOKUP($C54,'Killington Nor-Am Mar 5 MO'!$A$17:$H$97,8,FALSE))=TRUE,0,VLOOKUP($C54,'Killington Nor-Am Mar 5 MO'!$A$17:$H$97,8,FALSE))</f>
        <v>0</v>
      </c>
      <c r="AF54" s="10">
        <f>IF(ISNA(VLOOKUP($C54,'Killington Nor-Am Mar 6 DM'!$A$17:$H$97,8,FALSE))=TRUE,0,VLOOKUP($C54,'Killington Nor-Am Mar 6 DM'!$A$17:$H$97,8,FALSE))</f>
        <v>0</v>
      </c>
      <c r="AG54" s="10">
        <f>IF(ISNA(VLOOKUP($C54,'VSC Nor-Am Feb 27 MO'!$A$17:$H$97,8,FALSE))=TRUE,0,VLOOKUP($C54,'VSC Nor-Am Feb 27 MO'!$A$17:$H$97,8,FALSE))</f>
        <v>0</v>
      </c>
      <c r="AH54" s="10">
        <f>IF(ISNA(VLOOKUP($C54,'VSC Nor-Am Feb 28 DM'!$A$17:$H$97,8,FALSE))=TRUE,0,VLOOKUP($C54,'VSC Nor-Am Feb 28 DM'!$A$17:$H$97,8,FALSE))</f>
        <v>0</v>
      </c>
      <c r="AI54" s="10">
        <f>IF(ISNA(VLOOKUP($C54,'Sr Nationals March 12 MO'!$A$17:$H$97,8,FALSE))=TRUE,0,VLOOKUP($C54,'Sr Nationals March 12 MO'!$A$17:$H$97,8,FALSE))</f>
        <v>0</v>
      </c>
      <c r="AJ54" s="10">
        <f>IF(ISNA(VLOOKUP($C54,'Sr Nationals March 13 DM'!$A$17:$H$97,8,FALSE))=TRUE,0,VLOOKUP($C54,'Sr Nationals March 13 DM'!$A$17:$H$97,8,FALSE))</f>
        <v>0</v>
      </c>
      <c r="AK54" s="10">
        <f>IF(ISNA(VLOOKUP($C54,'Jr Nationals March 18 MO'!$A$17:$H$97,8,FALSE))=TRUE,0,VLOOKUP($C54,'Jr Nationals March 18 MO'!$A$17:$H$97,8,FALSE))</f>
        <v>0</v>
      </c>
      <c r="AL54" s="10">
        <f>IF(ISNA(VLOOKUP($C54,Event29!$A$17:$H$97,8,FALSE))=TRUE,0,VLOOKUP($C54,Event29!$A$17:$H$97,8,FALSE))</f>
        <v>0</v>
      </c>
      <c r="AM54" s="10">
        <f>IF(ISNA(VLOOKUP($C54,Event30!$A$17:$H$96,8,FALSE))=TRUE,0,VLOOKUP($C54,Event30!$A$17:$H$96,8,FALSE))</f>
        <v>0</v>
      </c>
    </row>
    <row r="55" spans="1:39" ht="13.5" customHeight="1">
      <c r="A55" s="156"/>
      <c r="B55" s="156"/>
      <c r="C55" s="153"/>
      <c r="D55" s="139"/>
      <c r="E55" s="8">
        <f t="shared" si="7"/>
        <v>20</v>
      </c>
      <c r="F55" s="9">
        <f t="shared" si="8"/>
        <v>20</v>
      </c>
      <c r="G55" s="19">
        <f t="shared" si="9"/>
        <v>0</v>
      </c>
      <c r="H55" s="19">
        <f t="shared" si="10"/>
        <v>0</v>
      </c>
      <c r="I55" s="19">
        <f t="shared" si="11"/>
        <v>0</v>
      </c>
      <c r="J55" s="9">
        <f t="shared" si="6"/>
        <v>0</v>
      </c>
      <c r="K55" s="99"/>
      <c r="L55" s="10">
        <f>IF(ISNA(VLOOKUP($C55,'Canadian Selections Dec 19 - F'!$A$17:$H$69,8,FALSE))=TRUE,0,VLOOKUP($C55,'Canadian Selections Dec 19 - F'!$A$17:$H$69,8,FALSE))</f>
        <v>0</v>
      </c>
      <c r="M55" s="10">
        <f>IF(ISNA(VLOOKUP($C55,'Canadian Selections Dec 20 - F'!$A$17:$H$24,8,FALSE))=TRUE,0,VLOOKUP($C55,'Canadian Selections Dec 20 - F'!$A$17:$H$24,8,FALSE))</f>
        <v>0</v>
      </c>
      <c r="N55" s="26">
        <f>IF(ISNA(VLOOKUP($C55,'Le Massif Cnd. Series Jan 16 MO'!$A$17:$H$95,8,FALSE))=TRUE,0,VLOOKUP($C55,'Le Massif Cnd. Series Jan 16 MO'!$A$17:$H$95,8,FALSE))</f>
        <v>0</v>
      </c>
      <c r="O55" s="26">
        <f>IF(ISNA(VLOOKUP($C55,'Le Massif Cnd. Series Jan 17 DM'!$A$17:$H$100,8,FALSE))=TRUE,0,VLOOKUP($C55,'Le Massif Cnd. Series Jan 17 DM'!$A$17:$H$100,8,FALSE))</f>
        <v>0</v>
      </c>
      <c r="P55" s="10">
        <f>IF(ISNA(VLOOKUP($C55,'USSA Bristol Jan 16 MO'!$A$17:$H$100,8,FALSE))=TRUE,0,VLOOKUP($C55,'USSA Bristol Jan 16 MO'!$A$17:$H$100,8,FALSE))</f>
        <v>0</v>
      </c>
      <c r="Q55" s="10">
        <f>IF(ISNA(VLOOKUP($C55,'USSA Bristol Jan 17 DM'!$A$17:$H$100,8,FALSE))=TRUE,0,VLOOKUP($C55,'USSA Bristol Jan 17 DM'!$A$17:$H$100,8,FALSE))</f>
        <v>0</v>
      </c>
      <c r="R55" s="10">
        <f>IF(ISNA(VLOOKUP($C55,'Apex Cnd. Series Feb 6 MO'!$A$17:$H$98,8,FALSE))=TRUE,0,VLOOKUP($C55,'Apex Cnd. Series Feb 6 MO'!$A$17:$H$98,8,FALSE))</f>
        <v>0</v>
      </c>
      <c r="S55" s="10">
        <f>IF(ISNA(VLOOKUP($C55,'Apex Cnd. Series Feb 7 DM'!$A$17:$H$98,8,FALSE))=TRUE,0,VLOOKUP($C55,'Apex Cnd. Series Feb 7 DM'!$A$17:$H$98,8,FALSE))</f>
        <v>0</v>
      </c>
      <c r="T55" s="10">
        <f>IF(ISNA(VLOOKUP($C55,'Calabogie TT Feb 6 MO'!$A$17:$H$99,8,FALSE))=TRUE,0,VLOOKUP($C55,'Calabogie TT Feb 6 MO'!$A$17:$H$99,8,FALSE))</f>
        <v>0</v>
      </c>
      <c r="U55" s="10">
        <f>IF(ISNA(VLOOKUP($C55,'Calabogie TT Feb 7 MO'!$A$17:$H$100,8,FALSE))=TRUE,0,VLOOKUP($C55,'Calabogie TT Feb 7 MO'!$A$17:$H$100,8,FALSE))</f>
        <v>0</v>
      </c>
      <c r="V55" s="10">
        <f>IF(ISNA(VLOOKUP($C55,'Calgary Nor-Am Feb 13 MO'!$A$17:$H$97,8,FALSE))=TRUE,0,VLOOKUP($C55,'Calgary Nor-Am Feb 13 MO'!$A$17:$H$97,8,FALSE))</f>
        <v>0</v>
      </c>
      <c r="W55" s="10">
        <f>IF(ISNA(VLOOKUP($C55,'Calgary Nor-Am Feb 14 DM'!$A$17:$H$92,8,FALSE))=TRUE,0,VLOOKUP($C55,'Calgary Nor-Am Feb 14 DM'!$A$17:$H$92,8,FALSE))</f>
        <v>0</v>
      </c>
      <c r="X55" s="10">
        <f>IF(ISNA(VLOOKUP($C55,'Camp Fortune TT Feb 21 MO'!$A$17:$H$92,8,FALSE))=TRUE,0,VLOOKUP($C55,'Camp Fortune TT Feb 21 MO'!$A$17:$H$92,8,FALSE))</f>
        <v>0</v>
      </c>
      <c r="Y55" s="10">
        <f>IF(ISNA(VLOOKUP($C55,'Park City Nor-Am Feb 20 MO'!$A$17:$H$97,8,FALSE))=TRUE,0,VLOOKUP($C55,'Park City Nor-Am Feb 20 MO'!$A$17:$H$97,8,FALSE))</f>
        <v>0</v>
      </c>
      <c r="Z55" s="10">
        <f>IF(ISNA(VLOOKUP($C55,'Park City Nor-Am Feb 21 DM'!$A$17:$H$97,8,FALSE))=TRUE,0,VLOOKUP($C55,'Park City Nor-Am Feb 21 DM'!$A$17:$H$97,8,FALSE))</f>
        <v>0</v>
      </c>
      <c r="AA55" s="10">
        <f>IF(ISNA(VLOOKUP($C55,'Thunder Bay TT Jan 2016 MO'!$A$17:$H$97,8,FALSE))=TRUE,0,VLOOKUP($C55,'Thunder Bay TT Jan 2016 MO'!$A$17:$H$97,8,FALSE))</f>
        <v>0</v>
      </c>
      <c r="AB55" s="10">
        <f>IF(ISNA(VLOOKUP($C55,void!$A$17:$H$97,8,FALSE))=TRUE,0,VLOOKUP($C55,void!$A$17:$H$97,8,FALSE))</f>
        <v>0</v>
      </c>
      <c r="AC55" s="10">
        <f>IF(ISNA(VLOOKUP($C55,'Caledon TT Feb 27 DM'!$A$17:$H$96,8,FALSE))=TRUE,0,VLOOKUP($C55,'Caledon TT Feb 27 DM'!$A$17:$H$96,8,FALSE))</f>
        <v>0</v>
      </c>
      <c r="AD55" s="10">
        <f>IF(ISNA(VLOOKUP($C55,'Caledon TT Feb 28 DM'!$A$17:$H$93,8,FALSE))=TRUE,0,VLOOKUP($C55,'Caledon TT Feb 28 DM'!$A$17:$H$93,8,FALSE))</f>
        <v>0</v>
      </c>
      <c r="AE55" s="10">
        <f>IF(ISNA(VLOOKUP($C55,'Killington Nor-Am Mar 5 MO'!$A$17:$H$97,8,FALSE))=TRUE,0,VLOOKUP($C55,'Killington Nor-Am Mar 5 MO'!$A$17:$H$97,8,FALSE))</f>
        <v>0</v>
      </c>
      <c r="AF55" s="10">
        <f>IF(ISNA(VLOOKUP($C55,'Killington Nor-Am Mar 6 DM'!$A$17:$H$97,8,FALSE))=TRUE,0,VLOOKUP($C55,'Killington Nor-Am Mar 6 DM'!$A$17:$H$97,8,FALSE))</f>
        <v>0</v>
      </c>
      <c r="AG55" s="10">
        <f>IF(ISNA(VLOOKUP($C55,'VSC Nor-Am Feb 27 MO'!$A$17:$H$97,8,FALSE))=TRUE,0,VLOOKUP($C55,'VSC Nor-Am Feb 27 MO'!$A$17:$H$97,8,FALSE))</f>
        <v>0</v>
      </c>
      <c r="AH55" s="10">
        <f>IF(ISNA(VLOOKUP($C55,'VSC Nor-Am Feb 28 DM'!$A$17:$H$97,8,FALSE))=TRUE,0,VLOOKUP($C55,'VSC Nor-Am Feb 28 DM'!$A$17:$H$97,8,FALSE))</f>
        <v>0</v>
      </c>
      <c r="AI55" s="10">
        <f>IF(ISNA(VLOOKUP($C55,'Sr Nationals March 12 MO'!$A$17:$H$97,8,FALSE))=TRUE,0,VLOOKUP($C55,'Sr Nationals March 12 MO'!$A$17:$H$97,8,FALSE))</f>
        <v>0</v>
      </c>
      <c r="AJ55" s="10">
        <f>IF(ISNA(VLOOKUP($C55,'Sr Nationals March 13 DM'!$A$17:$H$97,8,FALSE))=TRUE,0,VLOOKUP($C55,'Sr Nationals March 13 DM'!$A$17:$H$97,8,FALSE))</f>
        <v>0</v>
      </c>
      <c r="AK55" s="10">
        <f>IF(ISNA(VLOOKUP($C55,'Jr Nationals March 18 MO'!$A$17:$H$97,8,FALSE))=TRUE,0,VLOOKUP($C55,'Jr Nationals March 18 MO'!$A$17:$H$97,8,FALSE))</f>
        <v>0</v>
      </c>
      <c r="AL55" s="10">
        <f>IF(ISNA(VLOOKUP($C55,Event29!$A$17:$H$97,8,FALSE))=TRUE,0,VLOOKUP($C55,Event29!$A$17:$H$97,8,FALSE))</f>
        <v>0</v>
      </c>
      <c r="AM55" s="10">
        <f>IF(ISNA(VLOOKUP($C55,Event30!$A$17:$H$96,8,FALSE))=TRUE,0,VLOOKUP($C55,Event30!$A$17:$H$96,8,FALSE))</f>
        <v>0</v>
      </c>
    </row>
    <row r="56" spans="1:39" ht="13.5" customHeight="1">
      <c r="A56" s="156"/>
      <c r="B56" s="156"/>
      <c r="C56" s="153"/>
      <c r="D56" s="139"/>
      <c r="E56" s="8">
        <f t="shared" si="7"/>
        <v>20</v>
      </c>
      <c r="F56" s="9">
        <f t="shared" si="8"/>
        <v>20</v>
      </c>
      <c r="G56" s="19">
        <f t="shared" si="9"/>
        <v>0</v>
      </c>
      <c r="H56" s="19">
        <f t="shared" si="10"/>
        <v>0</v>
      </c>
      <c r="I56" s="19">
        <f t="shared" si="11"/>
        <v>0</v>
      </c>
      <c r="J56" s="9">
        <f t="shared" si="6"/>
        <v>0</v>
      </c>
      <c r="K56" s="99"/>
      <c r="L56" s="10">
        <f>IF(ISNA(VLOOKUP($C56,'Canadian Selections Dec 19 - F'!$A$17:$H$69,8,FALSE))=TRUE,0,VLOOKUP($C56,'Canadian Selections Dec 19 - F'!$A$17:$H$69,8,FALSE))</f>
        <v>0</v>
      </c>
      <c r="M56" s="10">
        <f>IF(ISNA(VLOOKUP($C56,'Canadian Selections Dec 20 - F'!$A$17:$H$24,8,FALSE))=TRUE,0,VLOOKUP($C56,'Canadian Selections Dec 20 - F'!$A$17:$H$24,8,FALSE))</f>
        <v>0</v>
      </c>
      <c r="N56" s="26">
        <f>IF(ISNA(VLOOKUP($C56,'Le Massif Cnd. Series Jan 16 MO'!$A$17:$H$95,8,FALSE))=TRUE,0,VLOOKUP($C56,'Le Massif Cnd. Series Jan 16 MO'!$A$17:$H$95,8,FALSE))</f>
        <v>0</v>
      </c>
      <c r="O56" s="26">
        <f>IF(ISNA(VLOOKUP($C56,'Le Massif Cnd. Series Jan 17 DM'!$A$17:$H$100,8,FALSE))=TRUE,0,VLOOKUP($C56,'Le Massif Cnd. Series Jan 17 DM'!$A$17:$H$100,8,FALSE))</f>
        <v>0</v>
      </c>
      <c r="P56" s="10">
        <f>IF(ISNA(VLOOKUP($C56,'USSA Bristol Jan 16 MO'!$A$17:$H$100,8,FALSE))=TRUE,0,VLOOKUP($C56,'USSA Bristol Jan 16 MO'!$A$17:$H$100,8,FALSE))</f>
        <v>0</v>
      </c>
      <c r="Q56" s="10">
        <f>IF(ISNA(VLOOKUP($C56,'USSA Bristol Jan 17 DM'!$A$17:$H$100,8,FALSE))=TRUE,0,VLOOKUP($C56,'USSA Bristol Jan 17 DM'!$A$17:$H$100,8,FALSE))</f>
        <v>0</v>
      </c>
      <c r="R56" s="10">
        <f>IF(ISNA(VLOOKUP($C56,'Apex Cnd. Series Feb 6 MO'!$A$17:$H$98,8,FALSE))=TRUE,0,VLOOKUP($C56,'Apex Cnd. Series Feb 6 MO'!$A$17:$H$98,8,FALSE))</f>
        <v>0</v>
      </c>
      <c r="S56" s="10">
        <f>IF(ISNA(VLOOKUP($C56,'Apex Cnd. Series Feb 7 DM'!$A$17:$H$98,8,FALSE))=TRUE,0,VLOOKUP($C56,'Apex Cnd. Series Feb 7 DM'!$A$17:$H$98,8,FALSE))</f>
        <v>0</v>
      </c>
      <c r="T56" s="10">
        <f>IF(ISNA(VLOOKUP($C56,'Calabogie TT Feb 6 MO'!$A$17:$H$99,8,FALSE))=TRUE,0,VLOOKUP($C56,'Calabogie TT Feb 6 MO'!$A$17:$H$99,8,FALSE))</f>
        <v>0</v>
      </c>
      <c r="U56" s="10">
        <f>IF(ISNA(VLOOKUP($C56,'Calabogie TT Feb 7 MO'!$A$17:$H$100,8,FALSE))=TRUE,0,VLOOKUP($C56,'Calabogie TT Feb 7 MO'!$A$17:$H$100,8,FALSE))</f>
        <v>0</v>
      </c>
      <c r="V56" s="10">
        <f>IF(ISNA(VLOOKUP($C56,'Calgary Nor-Am Feb 13 MO'!$A$17:$H$97,8,FALSE))=TRUE,0,VLOOKUP($C56,'Calgary Nor-Am Feb 13 MO'!$A$17:$H$97,8,FALSE))</f>
        <v>0</v>
      </c>
      <c r="W56" s="10">
        <f>IF(ISNA(VLOOKUP($C56,'Calgary Nor-Am Feb 14 DM'!$A$17:$H$92,8,FALSE))=TRUE,0,VLOOKUP($C56,'Calgary Nor-Am Feb 14 DM'!$A$17:$H$92,8,FALSE))</f>
        <v>0</v>
      </c>
      <c r="X56" s="10">
        <f>IF(ISNA(VLOOKUP($C56,'Camp Fortune TT Feb 21 MO'!$A$17:$H$92,8,FALSE))=TRUE,0,VLOOKUP($C56,'Camp Fortune TT Feb 21 MO'!$A$17:$H$92,8,FALSE))</f>
        <v>0</v>
      </c>
      <c r="Y56" s="10">
        <f>IF(ISNA(VLOOKUP($C56,'Park City Nor-Am Feb 20 MO'!$A$17:$H$97,8,FALSE))=TRUE,0,VLOOKUP($C56,'Park City Nor-Am Feb 20 MO'!$A$17:$H$97,8,FALSE))</f>
        <v>0</v>
      </c>
      <c r="Z56" s="10">
        <f>IF(ISNA(VLOOKUP($C56,'Park City Nor-Am Feb 21 DM'!$A$17:$H$97,8,FALSE))=TRUE,0,VLOOKUP($C56,'Park City Nor-Am Feb 21 DM'!$A$17:$H$97,8,FALSE))</f>
        <v>0</v>
      </c>
      <c r="AA56" s="10">
        <f>IF(ISNA(VLOOKUP($C56,'Thunder Bay TT Jan 2016 MO'!$A$17:$H$97,8,FALSE))=TRUE,0,VLOOKUP($C56,'Thunder Bay TT Jan 2016 MO'!$A$17:$H$97,8,FALSE))</f>
        <v>0</v>
      </c>
      <c r="AB56" s="10">
        <f>IF(ISNA(VLOOKUP($C56,void!$A$17:$H$97,8,FALSE))=TRUE,0,VLOOKUP($C56,void!$A$17:$H$97,8,FALSE))</f>
        <v>0</v>
      </c>
      <c r="AC56" s="10">
        <f>IF(ISNA(VLOOKUP($C56,'Caledon TT Feb 27 DM'!$A$17:$H$96,8,FALSE))=TRUE,0,VLOOKUP($C56,'Caledon TT Feb 27 DM'!$A$17:$H$96,8,FALSE))</f>
        <v>0</v>
      </c>
      <c r="AD56" s="10">
        <f>IF(ISNA(VLOOKUP($C56,'Caledon TT Feb 28 DM'!$A$17:$H$93,8,FALSE))=TRUE,0,VLOOKUP($C56,'Caledon TT Feb 28 DM'!$A$17:$H$93,8,FALSE))</f>
        <v>0</v>
      </c>
      <c r="AE56" s="10">
        <f>IF(ISNA(VLOOKUP($C56,'Killington Nor-Am Mar 5 MO'!$A$17:$H$97,8,FALSE))=TRUE,0,VLOOKUP($C56,'Killington Nor-Am Mar 5 MO'!$A$17:$H$97,8,FALSE))</f>
        <v>0</v>
      </c>
      <c r="AF56" s="10">
        <f>IF(ISNA(VLOOKUP($C56,'Killington Nor-Am Mar 6 DM'!$A$17:$H$97,8,FALSE))=TRUE,0,VLOOKUP($C56,'Killington Nor-Am Mar 6 DM'!$A$17:$H$97,8,FALSE))</f>
        <v>0</v>
      </c>
      <c r="AG56" s="10">
        <f>IF(ISNA(VLOOKUP($C56,'VSC Nor-Am Feb 27 MO'!$A$17:$H$97,8,FALSE))=TRUE,0,VLOOKUP($C56,'VSC Nor-Am Feb 27 MO'!$A$17:$H$97,8,FALSE))</f>
        <v>0</v>
      </c>
      <c r="AH56" s="10">
        <f>IF(ISNA(VLOOKUP($C56,'VSC Nor-Am Feb 28 DM'!$A$17:$H$97,8,FALSE))=TRUE,0,VLOOKUP($C56,'VSC Nor-Am Feb 28 DM'!$A$17:$H$97,8,FALSE))</f>
        <v>0</v>
      </c>
      <c r="AI56" s="10">
        <f>IF(ISNA(VLOOKUP($C56,'Sr Nationals March 12 MO'!$A$17:$H$97,8,FALSE))=TRUE,0,VLOOKUP($C56,'Sr Nationals March 12 MO'!$A$17:$H$97,8,FALSE))</f>
        <v>0</v>
      </c>
      <c r="AJ56" s="10">
        <f>IF(ISNA(VLOOKUP($C56,'Sr Nationals March 13 DM'!$A$17:$H$97,8,FALSE))=TRUE,0,VLOOKUP($C56,'Sr Nationals March 13 DM'!$A$17:$H$97,8,FALSE))</f>
        <v>0</v>
      </c>
      <c r="AK56" s="10">
        <f>IF(ISNA(VLOOKUP($C56,'Jr Nationals March 18 MO'!$A$17:$H$97,8,FALSE))=TRUE,0,VLOOKUP($C56,'Jr Nationals March 18 MO'!$A$17:$H$97,8,FALSE))</f>
        <v>0</v>
      </c>
      <c r="AL56" s="10">
        <f>IF(ISNA(VLOOKUP($C56,Event29!$A$17:$H$97,8,FALSE))=TRUE,0,VLOOKUP($C56,Event29!$A$17:$H$97,8,FALSE))</f>
        <v>0</v>
      </c>
      <c r="AM56" s="10">
        <f>IF(ISNA(VLOOKUP($C56,Event30!$A$17:$H$96,8,FALSE))=TRUE,0,VLOOKUP($C56,Event30!$A$17:$H$96,8,FALSE))</f>
        <v>0</v>
      </c>
    </row>
    <row r="57" spans="1:39" ht="13.5" customHeight="1">
      <c r="A57" s="156"/>
      <c r="B57" s="156"/>
      <c r="C57" s="153"/>
      <c r="D57" s="139"/>
      <c r="E57" s="8">
        <f t="shared" si="7"/>
        <v>20</v>
      </c>
      <c r="F57" s="9">
        <f t="shared" si="8"/>
        <v>20</v>
      </c>
      <c r="G57" s="19">
        <f t="shared" si="9"/>
        <v>0</v>
      </c>
      <c r="H57" s="19">
        <f t="shared" si="10"/>
        <v>0</v>
      </c>
      <c r="I57" s="19">
        <f t="shared" si="11"/>
        <v>0</v>
      </c>
      <c r="J57" s="9">
        <f t="shared" si="6"/>
        <v>0</v>
      </c>
      <c r="K57" s="99"/>
      <c r="L57" s="10">
        <f>IF(ISNA(VLOOKUP($C57,'Canadian Selections Dec 19 - F'!$A$17:$H$69,8,FALSE))=TRUE,0,VLOOKUP($C57,'Canadian Selections Dec 19 - F'!$A$17:$H$69,8,FALSE))</f>
        <v>0</v>
      </c>
      <c r="M57" s="10">
        <f>IF(ISNA(VLOOKUP($C57,'Canadian Selections Dec 20 - F'!$A$17:$H$24,8,FALSE))=TRUE,0,VLOOKUP($C57,'Canadian Selections Dec 20 - F'!$A$17:$H$24,8,FALSE))</f>
        <v>0</v>
      </c>
      <c r="N57" s="26">
        <f>IF(ISNA(VLOOKUP($C57,'Le Massif Cnd. Series Jan 16 MO'!$A$17:$H$95,8,FALSE))=TRUE,0,VLOOKUP($C57,'Le Massif Cnd. Series Jan 16 MO'!$A$17:$H$95,8,FALSE))</f>
        <v>0</v>
      </c>
      <c r="O57" s="26">
        <f>IF(ISNA(VLOOKUP($C57,'Le Massif Cnd. Series Jan 17 DM'!$A$17:$H$100,8,FALSE))=TRUE,0,VLOOKUP($C57,'Le Massif Cnd. Series Jan 17 DM'!$A$17:$H$100,8,FALSE))</f>
        <v>0</v>
      </c>
      <c r="P57" s="10">
        <f>IF(ISNA(VLOOKUP($C57,'USSA Bristol Jan 16 MO'!$A$17:$H$100,8,FALSE))=TRUE,0,VLOOKUP($C57,'USSA Bristol Jan 16 MO'!$A$17:$H$100,8,FALSE))</f>
        <v>0</v>
      </c>
      <c r="Q57" s="10">
        <f>IF(ISNA(VLOOKUP($C57,'USSA Bristol Jan 17 DM'!$A$17:$H$100,8,FALSE))=TRUE,0,VLOOKUP($C57,'USSA Bristol Jan 17 DM'!$A$17:$H$100,8,FALSE))</f>
        <v>0</v>
      </c>
      <c r="R57" s="10">
        <f>IF(ISNA(VLOOKUP($C57,'Apex Cnd. Series Feb 6 MO'!$A$17:$H$98,8,FALSE))=TRUE,0,VLOOKUP($C57,'Apex Cnd. Series Feb 6 MO'!$A$17:$H$98,8,FALSE))</f>
        <v>0</v>
      </c>
      <c r="S57" s="10">
        <f>IF(ISNA(VLOOKUP($C57,'Apex Cnd. Series Feb 7 DM'!$A$17:$H$98,8,FALSE))=TRUE,0,VLOOKUP($C57,'Apex Cnd. Series Feb 7 DM'!$A$17:$H$98,8,FALSE))</f>
        <v>0</v>
      </c>
      <c r="T57" s="10">
        <f>IF(ISNA(VLOOKUP($C57,'Calabogie TT Feb 6 MO'!$A$17:$H$99,8,FALSE))=TRUE,0,VLOOKUP($C57,'Calabogie TT Feb 6 MO'!$A$17:$H$99,8,FALSE))</f>
        <v>0</v>
      </c>
      <c r="U57" s="10">
        <f>IF(ISNA(VLOOKUP($C57,'Calabogie TT Feb 7 MO'!$A$17:$H$100,8,FALSE))=TRUE,0,VLOOKUP($C57,'Calabogie TT Feb 7 MO'!$A$17:$H$100,8,FALSE))</f>
        <v>0</v>
      </c>
      <c r="V57" s="10">
        <f>IF(ISNA(VLOOKUP($C57,'Calgary Nor-Am Feb 13 MO'!$A$17:$H$97,8,FALSE))=TRUE,0,VLOOKUP($C57,'Calgary Nor-Am Feb 13 MO'!$A$17:$H$97,8,FALSE))</f>
        <v>0</v>
      </c>
      <c r="W57" s="10">
        <f>IF(ISNA(VLOOKUP($C57,'Calgary Nor-Am Feb 14 DM'!$A$17:$H$92,8,FALSE))=TRUE,0,VLOOKUP($C57,'Calgary Nor-Am Feb 14 DM'!$A$17:$H$92,8,FALSE))</f>
        <v>0</v>
      </c>
      <c r="X57" s="10">
        <f>IF(ISNA(VLOOKUP($C57,'Camp Fortune TT Feb 21 MO'!$A$17:$H$92,8,FALSE))=TRUE,0,VLOOKUP($C57,'Camp Fortune TT Feb 21 MO'!$A$17:$H$92,8,FALSE))</f>
        <v>0</v>
      </c>
      <c r="Y57" s="10">
        <f>IF(ISNA(VLOOKUP($C57,'Park City Nor-Am Feb 20 MO'!$A$17:$H$97,8,FALSE))=TRUE,0,VLOOKUP($C57,'Park City Nor-Am Feb 20 MO'!$A$17:$H$97,8,FALSE))</f>
        <v>0</v>
      </c>
      <c r="Z57" s="10">
        <f>IF(ISNA(VLOOKUP($C57,'Park City Nor-Am Feb 21 DM'!$A$17:$H$97,8,FALSE))=TRUE,0,VLOOKUP($C57,'Park City Nor-Am Feb 21 DM'!$A$17:$H$97,8,FALSE))</f>
        <v>0</v>
      </c>
      <c r="AA57" s="10">
        <f>IF(ISNA(VLOOKUP($C57,'Thunder Bay TT Jan 2016 MO'!$A$17:$H$97,8,FALSE))=TRUE,0,VLOOKUP($C57,'Thunder Bay TT Jan 2016 MO'!$A$17:$H$97,8,FALSE))</f>
        <v>0</v>
      </c>
      <c r="AB57" s="10">
        <f>IF(ISNA(VLOOKUP($C57,void!$A$17:$H$97,8,FALSE))=TRUE,0,VLOOKUP($C57,void!$A$17:$H$97,8,FALSE))</f>
        <v>0</v>
      </c>
      <c r="AC57" s="10">
        <f>IF(ISNA(VLOOKUP($C57,'Caledon TT Feb 27 DM'!$A$17:$H$96,8,FALSE))=TRUE,0,VLOOKUP($C57,'Caledon TT Feb 27 DM'!$A$17:$H$96,8,FALSE))</f>
        <v>0</v>
      </c>
      <c r="AD57" s="10">
        <f>IF(ISNA(VLOOKUP($C57,'Caledon TT Feb 28 DM'!$A$17:$H$93,8,FALSE))=TRUE,0,VLOOKUP($C57,'Caledon TT Feb 28 DM'!$A$17:$H$93,8,FALSE))</f>
        <v>0</v>
      </c>
      <c r="AE57" s="10">
        <f>IF(ISNA(VLOOKUP($C57,'Killington Nor-Am Mar 5 MO'!$A$17:$H$97,8,FALSE))=TRUE,0,VLOOKUP($C57,'Killington Nor-Am Mar 5 MO'!$A$17:$H$97,8,FALSE))</f>
        <v>0</v>
      </c>
      <c r="AF57" s="10">
        <f>IF(ISNA(VLOOKUP($C57,'Killington Nor-Am Mar 6 DM'!$A$17:$H$97,8,FALSE))=TRUE,0,VLOOKUP($C57,'Killington Nor-Am Mar 6 DM'!$A$17:$H$97,8,FALSE))</f>
        <v>0</v>
      </c>
      <c r="AG57" s="10">
        <f>IF(ISNA(VLOOKUP($C57,'VSC Nor-Am Feb 27 MO'!$A$17:$H$97,8,FALSE))=TRUE,0,VLOOKUP($C57,'VSC Nor-Am Feb 27 MO'!$A$17:$H$97,8,FALSE))</f>
        <v>0</v>
      </c>
      <c r="AH57" s="10">
        <f>IF(ISNA(VLOOKUP($C57,'VSC Nor-Am Feb 28 DM'!$A$17:$H$97,8,FALSE))=TRUE,0,VLOOKUP($C57,'VSC Nor-Am Feb 28 DM'!$A$17:$H$97,8,FALSE))</f>
        <v>0</v>
      </c>
      <c r="AI57" s="10">
        <f>IF(ISNA(VLOOKUP($C57,'Sr Nationals March 12 MO'!$A$17:$H$97,8,FALSE))=TRUE,0,VLOOKUP($C57,'Sr Nationals March 12 MO'!$A$17:$H$97,8,FALSE))</f>
        <v>0</v>
      </c>
      <c r="AJ57" s="10">
        <f>IF(ISNA(VLOOKUP($C57,'Sr Nationals March 13 DM'!$A$17:$H$97,8,FALSE))=TRUE,0,VLOOKUP($C57,'Sr Nationals March 13 DM'!$A$17:$H$97,8,FALSE))</f>
        <v>0</v>
      </c>
      <c r="AK57" s="10">
        <f>IF(ISNA(VLOOKUP($C57,'Jr Nationals March 18 MO'!$A$17:$H$97,8,FALSE))=TRUE,0,VLOOKUP($C57,'Jr Nationals March 18 MO'!$A$17:$H$97,8,FALSE))</f>
        <v>0</v>
      </c>
      <c r="AL57" s="10">
        <f>IF(ISNA(VLOOKUP($C57,Event29!$A$17:$H$97,8,FALSE))=TRUE,0,VLOOKUP($C57,Event29!$A$17:$H$97,8,FALSE))</f>
        <v>0</v>
      </c>
      <c r="AM57" s="10">
        <f>IF(ISNA(VLOOKUP($C57,Event30!$A$17:$H$96,8,FALSE))=TRUE,0,VLOOKUP($C57,Event30!$A$17:$H$96,8,FALSE))</f>
        <v>0</v>
      </c>
    </row>
    <row r="58" spans="1:39" ht="13.5" customHeight="1">
      <c r="A58" s="156"/>
      <c r="B58" s="156"/>
      <c r="C58" s="153"/>
      <c r="D58" s="139"/>
      <c r="E58" s="8">
        <f t="shared" si="7"/>
        <v>20</v>
      </c>
      <c r="F58" s="9">
        <f t="shared" si="8"/>
        <v>20</v>
      </c>
      <c r="G58" s="19">
        <f t="shared" si="9"/>
        <v>0</v>
      </c>
      <c r="H58" s="19">
        <f t="shared" si="10"/>
        <v>0</v>
      </c>
      <c r="I58" s="19">
        <f t="shared" si="11"/>
        <v>0</v>
      </c>
      <c r="J58" s="9">
        <f t="shared" si="6"/>
        <v>0</v>
      </c>
      <c r="K58" s="99"/>
      <c r="L58" s="10">
        <f>IF(ISNA(VLOOKUP($C58,'Canadian Selections Dec 19 - F'!$A$17:$H$69,8,FALSE))=TRUE,0,VLOOKUP($C58,'Canadian Selections Dec 19 - F'!$A$17:$H$69,8,FALSE))</f>
        <v>0</v>
      </c>
      <c r="M58" s="10">
        <f>IF(ISNA(VLOOKUP($C58,'Canadian Selections Dec 20 - F'!$A$17:$H$24,8,FALSE))=TRUE,0,VLOOKUP($C58,'Canadian Selections Dec 20 - F'!$A$17:$H$24,8,FALSE))</f>
        <v>0</v>
      </c>
      <c r="N58" s="26">
        <f>IF(ISNA(VLOOKUP($C58,'Le Massif Cnd. Series Jan 16 MO'!$A$17:$H$95,8,FALSE))=TRUE,0,VLOOKUP($C58,'Le Massif Cnd. Series Jan 16 MO'!$A$17:$H$95,8,FALSE))</f>
        <v>0</v>
      </c>
      <c r="O58" s="26">
        <f>IF(ISNA(VLOOKUP($C58,'Le Massif Cnd. Series Jan 17 DM'!$A$17:$H$100,8,FALSE))=TRUE,0,VLOOKUP($C58,'Le Massif Cnd. Series Jan 17 DM'!$A$17:$H$100,8,FALSE))</f>
        <v>0</v>
      </c>
      <c r="P58" s="10">
        <f>IF(ISNA(VLOOKUP($C58,'USSA Bristol Jan 16 MO'!$A$17:$H$100,8,FALSE))=TRUE,0,VLOOKUP($C58,'USSA Bristol Jan 16 MO'!$A$17:$H$100,8,FALSE))</f>
        <v>0</v>
      </c>
      <c r="Q58" s="10">
        <f>IF(ISNA(VLOOKUP($C58,'USSA Bristol Jan 17 DM'!$A$17:$H$100,8,FALSE))=TRUE,0,VLOOKUP($C58,'USSA Bristol Jan 17 DM'!$A$17:$H$100,8,FALSE))</f>
        <v>0</v>
      </c>
      <c r="R58" s="10">
        <f>IF(ISNA(VLOOKUP($C58,'Apex Cnd. Series Feb 6 MO'!$A$17:$H$98,8,FALSE))=TRUE,0,VLOOKUP($C58,'Apex Cnd. Series Feb 6 MO'!$A$17:$H$98,8,FALSE))</f>
        <v>0</v>
      </c>
      <c r="S58" s="10">
        <f>IF(ISNA(VLOOKUP($C58,'Apex Cnd. Series Feb 7 DM'!$A$17:$H$98,8,FALSE))=TRUE,0,VLOOKUP($C58,'Apex Cnd. Series Feb 7 DM'!$A$17:$H$98,8,FALSE))</f>
        <v>0</v>
      </c>
      <c r="T58" s="10">
        <f>IF(ISNA(VLOOKUP($C58,'Calabogie TT Feb 6 MO'!$A$17:$H$99,8,FALSE))=TRUE,0,VLOOKUP($C58,'Calabogie TT Feb 6 MO'!$A$17:$H$99,8,FALSE))</f>
        <v>0</v>
      </c>
      <c r="U58" s="10">
        <f>IF(ISNA(VLOOKUP($C58,'Calabogie TT Feb 7 MO'!$A$17:$H$100,8,FALSE))=TRUE,0,VLOOKUP($C58,'Calabogie TT Feb 7 MO'!$A$17:$H$100,8,FALSE))</f>
        <v>0</v>
      </c>
      <c r="V58" s="10">
        <f>IF(ISNA(VLOOKUP($C58,'Calgary Nor-Am Feb 13 MO'!$A$17:$H$97,8,FALSE))=TRUE,0,VLOOKUP($C58,'Calgary Nor-Am Feb 13 MO'!$A$17:$H$97,8,FALSE))</f>
        <v>0</v>
      </c>
      <c r="W58" s="10">
        <f>IF(ISNA(VLOOKUP($C58,'Calgary Nor-Am Feb 14 DM'!$A$17:$H$92,8,FALSE))=TRUE,0,VLOOKUP($C58,'Calgary Nor-Am Feb 14 DM'!$A$17:$H$92,8,FALSE))</f>
        <v>0</v>
      </c>
      <c r="X58" s="10">
        <f>IF(ISNA(VLOOKUP($C58,'Camp Fortune TT Feb 21 MO'!$A$17:$H$92,8,FALSE))=TRUE,0,VLOOKUP($C58,'Camp Fortune TT Feb 21 MO'!$A$17:$H$92,8,FALSE))</f>
        <v>0</v>
      </c>
      <c r="Y58" s="10">
        <f>IF(ISNA(VLOOKUP($C58,'Park City Nor-Am Feb 20 MO'!$A$17:$H$97,8,FALSE))=TRUE,0,VLOOKUP($C58,'Park City Nor-Am Feb 20 MO'!$A$17:$H$97,8,FALSE))</f>
        <v>0</v>
      </c>
      <c r="Z58" s="10">
        <f>IF(ISNA(VLOOKUP($C58,'Park City Nor-Am Feb 21 DM'!$A$17:$H$97,8,FALSE))=TRUE,0,VLOOKUP($C58,'Park City Nor-Am Feb 21 DM'!$A$17:$H$97,8,FALSE))</f>
        <v>0</v>
      </c>
      <c r="AA58" s="10">
        <f>IF(ISNA(VLOOKUP($C58,'Thunder Bay TT Jan 2016 MO'!$A$17:$H$97,8,FALSE))=TRUE,0,VLOOKUP($C58,'Thunder Bay TT Jan 2016 MO'!$A$17:$H$97,8,FALSE))</f>
        <v>0</v>
      </c>
      <c r="AB58" s="10">
        <f>IF(ISNA(VLOOKUP($C58,void!$A$17:$H$97,8,FALSE))=TRUE,0,VLOOKUP($C58,void!$A$17:$H$97,8,FALSE))</f>
        <v>0</v>
      </c>
      <c r="AC58" s="10">
        <f>IF(ISNA(VLOOKUP($C58,'Caledon TT Feb 27 DM'!$A$17:$H$96,8,FALSE))=TRUE,0,VLOOKUP($C58,'Caledon TT Feb 27 DM'!$A$17:$H$96,8,FALSE))</f>
        <v>0</v>
      </c>
      <c r="AD58" s="10">
        <f>IF(ISNA(VLOOKUP($C58,'Caledon TT Feb 28 DM'!$A$17:$H$93,8,FALSE))=TRUE,0,VLOOKUP($C58,'Caledon TT Feb 28 DM'!$A$17:$H$93,8,FALSE))</f>
        <v>0</v>
      </c>
      <c r="AE58" s="10">
        <f>IF(ISNA(VLOOKUP($C58,'Killington Nor-Am Mar 5 MO'!$A$17:$H$97,8,FALSE))=TRUE,0,VLOOKUP($C58,'Killington Nor-Am Mar 5 MO'!$A$17:$H$97,8,FALSE))</f>
        <v>0</v>
      </c>
      <c r="AF58" s="10">
        <f>IF(ISNA(VLOOKUP($C58,'Killington Nor-Am Mar 6 DM'!$A$17:$H$97,8,FALSE))=TRUE,0,VLOOKUP($C58,'Killington Nor-Am Mar 6 DM'!$A$17:$H$97,8,FALSE))</f>
        <v>0</v>
      </c>
      <c r="AG58" s="10">
        <f>IF(ISNA(VLOOKUP($C58,'VSC Nor-Am Feb 27 MO'!$A$17:$H$97,8,FALSE))=TRUE,0,VLOOKUP($C58,'VSC Nor-Am Feb 27 MO'!$A$17:$H$97,8,FALSE))</f>
        <v>0</v>
      </c>
      <c r="AH58" s="10">
        <f>IF(ISNA(VLOOKUP($C58,'VSC Nor-Am Feb 28 DM'!$A$17:$H$97,8,FALSE))=TRUE,0,VLOOKUP($C58,'VSC Nor-Am Feb 28 DM'!$A$17:$H$97,8,FALSE))</f>
        <v>0</v>
      </c>
      <c r="AI58" s="10">
        <f>IF(ISNA(VLOOKUP($C58,'Sr Nationals March 12 MO'!$A$17:$H$97,8,FALSE))=TRUE,0,VLOOKUP($C58,'Sr Nationals March 12 MO'!$A$17:$H$97,8,FALSE))</f>
        <v>0</v>
      </c>
      <c r="AJ58" s="10">
        <f>IF(ISNA(VLOOKUP($C58,'Sr Nationals March 13 DM'!$A$17:$H$97,8,FALSE))=TRUE,0,VLOOKUP($C58,'Sr Nationals March 13 DM'!$A$17:$H$97,8,FALSE))</f>
        <v>0</v>
      </c>
      <c r="AK58" s="10">
        <f>IF(ISNA(VLOOKUP($C58,'Jr Nationals March 18 MO'!$A$17:$H$97,8,FALSE))=TRUE,0,VLOOKUP($C58,'Jr Nationals March 18 MO'!$A$17:$H$97,8,FALSE))</f>
        <v>0</v>
      </c>
      <c r="AL58" s="10">
        <f>IF(ISNA(VLOOKUP($C58,Event29!$A$17:$H$97,8,FALSE))=TRUE,0,VLOOKUP($C58,Event29!$A$17:$H$97,8,FALSE))</f>
        <v>0</v>
      </c>
      <c r="AM58" s="10">
        <f>IF(ISNA(VLOOKUP($C58,Event30!$A$17:$H$96,8,FALSE))=TRUE,0,VLOOKUP($C58,Event30!$A$17:$H$96,8,FALSE))</f>
        <v>0</v>
      </c>
    </row>
    <row r="59" spans="1:39" ht="13.5" customHeight="1">
      <c r="A59" s="156"/>
      <c r="B59" s="156"/>
      <c r="C59" s="153"/>
      <c r="D59" s="139"/>
      <c r="E59" s="8">
        <f t="shared" si="7"/>
        <v>20</v>
      </c>
      <c r="F59" s="9">
        <f t="shared" si="8"/>
        <v>20</v>
      </c>
      <c r="G59" s="19">
        <f t="shared" si="9"/>
        <v>0</v>
      </c>
      <c r="H59" s="19">
        <f t="shared" si="10"/>
        <v>0</v>
      </c>
      <c r="I59" s="19">
        <f t="shared" si="11"/>
        <v>0</v>
      </c>
      <c r="J59" s="9">
        <f t="shared" si="6"/>
        <v>0</v>
      </c>
      <c r="K59" s="99"/>
      <c r="L59" s="10">
        <f>IF(ISNA(VLOOKUP($C59,'Canadian Selections Dec 19 - F'!$A$17:$H$69,8,FALSE))=TRUE,0,VLOOKUP($C59,'Canadian Selections Dec 19 - F'!$A$17:$H$69,8,FALSE))</f>
        <v>0</v>
      </c>
      <c r="M59" s="10">
        <f>IF(ISNA(VLOOKUP($C59,'Canadian Selections Dec 20 - F'!$A$17:$H$24,8,FALSE))=TRUE,0,VLOOKUP($C59,'Canadian Selections Dec 20 - F'!$A$17:$H$24,8,FALSE))</f>
        <v>0</v>
      </c>
      <c r="N59" s="26">
        <f>IF(ISNA(VLOOKUP($C59,'Le Massif Cnd. Series Jan 16 MO'!$A$17:$H$95,8,FALSE))=TRUE,0,VLOOKUP($C59,'Le Massif Cnd. Series Jan 16 MO'!$A$17:$H$95,8,FALSE))</f>
        <v>0</v>
      </c>
      <c r="O59" s="26">
        <f>IF(ISNA(VLOOKUP($C59,'Le Massif Cnd. Series Jan 17 DM'!$A$17:$H$100,8,FALSE))=TRUE,0,VLOOKUP($C59,'Le Massif Cnd. Series Jan 17 DM'!$A$17:$H$100,8,FALSE))</f>
        <v>0</v>
      </c>
      <c r="P59" s="10">
        <f>IF(ISNA(VLOOKUP($C59,'USSA Bristol Jan 16 MO'!$A$17:$H$100,8,FALSE))=TRUE,0,VLOOKUP($C59,'USSA Bristol Jan 16 MO'!$A$17:$H$100,8,FALSE))</f>
        <v>0</v>
      </c>
      <c r="Q59" s="10">
        <f>IF(ISNA(VLOOKUP($C59,'USSA Bristol Jan 17 DM'!$A$17:$H$100,8,FALSE))=TRUE,0,VLOOKUP($C59,'USSA Bristol Jan 17 DM'!$A$17:$H$100,8,FALSE))</f>
        <v>0</v>
      </c>
      <c r="R59" s="10">
        <f>IF(ISNA(VLOOKUP($C59,'Apex Cnd. Series Feb 6 MO'!$A$17:$H$98,8,FALSE))=TRUE,0,VLOOKUP($C59,'Apex Cnd. Series Feb 6 MO'!$A$17:$H$98,8,FALSE))</f>
        <v>0</v>
      </c>
      <c r="S59" s="10">
        <f>IF(ISNA(VLOOKUP($C59,'Apex Cnd. Series Feb 7 DM'!$A$17:$H$98,8,FALSE))=TRUE,0,VLOOKUP($C59,'Apex Cnd. Series Feb 7 DM'!$A$17:$H$98,8,FALSE))</f>
        <v>0</v>
      </c>
      <c r="T59" s="10">
        <f>IF(ISNA(VLOOKUP($C59,'Calabogie TT Feb 6 MO'!$A$17:$H$99,8,FALSE))=TRUE,0,VLOOKUP($C59,'Calabogie TT Feb 6 MO'!$A$17:$H$99,8,FALSE))</f>
        <v>0</v>
      </c>
      <c r="U59" s="10">
        <f>IF(ISNA(VLOOKUP($C59,'Calabogie TT Feb 7 MO'!$A$17:$H$100,8,FALSE))=TRUE,0,VLOOKUP($C59,'Calabogie TT Feb 7 MO'!$A$17:$H$100,8,FALSE))</f>
        <v>0</v>
      </c>
      <c r="V59" s="10">
        <f>IF(ISNA(VLOOKUP($C59,'Calgary Nor-Am Feb 13 MO'!$A$17:$H$97,8,FALSE))=TRUE,0,VLOOKUP($C59,'Calgary Nor-Am Feb 13 MO'!$A$17:$H$97,8,FALSE))</f>
        <v>0</v>
      </c>
      <c r="W59" s="10">
        <f>IF(ISNA(VLOOKUP($C59,'Calgary Nor-Am Feb 14 DM'!$A$17:$H$92,8,FALSE))=TRUE,0,VLOOKUP($C59,'Calgary Nor-Am Feb 14 DM'!$A$17:$H$92,8,FALSE))</f>
        <v>0</v>
      </c>
      <c r="X59" s="10">
        <f>IF(ISNA(VLOOKUP($C59,'Camp Fortune TT Feb 21 MO'!$A$17:$H$92,8,FALSE))=TRUE,0,VLOOKUP($C59,'Camp Fortune TT Feb 21 MO'!$A$17:$H$92,8,FALSE))</f>
        <v>0</v>
      </c>
      <c r="Y59" s="10">
        <f>IF(ISNA(VLOOKUP($C59,'Park City Nor-Am Feb 20 MO'!$A$17:$H$97,8,FALSE))=TRUE,0,VLOOKUP($C59,'Park City Nor-Am Feb 20 MO'!$A$17:$H$97,8,FALSE))</f>
        <v>0</v>
      </c>
      <c r="Z59" s="10">
        <f>IF(ISNA(VLOOKUP($C59,'Park City Nor-Am Feb 21 DM'!$A$17:$H$97,8,FALSE))=TRUE,0,VLOOKUP($C59,'Park City Nor-Am Feb 21 DM'!$A$17:$H$97,8,FALSE))</f>
        <v>0</v>
      </c>
      <c r="AA59" s="10">
        <f>IF(ISNA(VLOOKUP($C59,'Thunder Bay TT Jan 2016 MO'!$A$17:$H$97,8,FALSE))=TRUE,0,VLOOKUP($C59,'Thunder Bay TT Jan 2016 MO'!$A$17:$H$97,8,FALSE))</f>
        <v>0</v>
      </c>
      <c r="AB59" s="10">
        <f>IF(ISNA(VLOOKUP($C59,void!$A$17:$H$97,8,FALSE))=TRUE,0,VLOOKUP($C59,void!$A$17:$H$97,8,FALSE))</f>
        <v>0</v>
      </c>
      <c r="AC59" s="10">
        <f>IF(ISNA(VLOOKUP($C59,'Caledon TT Feb 27 DM'!$A$17:$H$96,8,FALSE))=TRUE,0,VLOOKUP($C59,'Caledon TT Feb 27 DM'!$A$17:$H$96,8,FALSE))</f>
        <v>0</v>
      </c>
      <c r="AD59" s="10">
        <f>IF(ISNA(VLOOKUP($C59,'Caledon TT Feb 28 DM'!$A$17:$H$93,8,FALSE))=TRUE,0,VLOOKUP($C59,'Caledon TT Feb 28 DM'!$A$17:$H$93,8,FALSE))</f>
        <v>0</v>
      </c>
      <c r="AE59" s="10">
        <f>IF(ISNA(VLOOKUP($C59,'Killington Nor-Am Mar 5 MO'!$A$17:$H$97,8,FALSE))=TRUE,0,VLOOKUP($C59,'Killington Nor-Am Mar 5 MO'!$A$17:$H$97,8,FALSE))</f>
        <v>0</v>
      </c>
      <c r="AF59" s="10">
        <f>IF(ISNA(VLOOKUP($C59,'Killington Nor-Am Mar 6 DM'!$A$17:$H$97,8,FALSE))=TRUE,0,VLOOKUP($C59,'Killington Nor-Am Mar 6 DM'!$A$17:$H$97,8,FALSE))</f>
        <v>0</v>
      </c>
      <c r="AG59" s="10">
        <f>IF(ISNA(VLOOKUP($C59,'VSC Nor-Am Feb 27 MO'!$A$17:$H$97,8,FALSE))=TRUE,0,VLOOKUP($C59,'VSC Nor-Am Feb 27 MO'!$A$17:$H$97,8,FALSE))</f>
        <v>0</v>
      </c>
      <c r="AH59" s="10">
        <f>IF(ISNA(VLOOKUP($C59,'VSC Nor-Am Feb 28 DM'!$A$17:$H$97,8,FALSE))=TRUE,0,VLOOKUP($C59,'VSC Nor-Am Feb 28 DM'!$A$17:$H$97,8,FALSE))</f>
        <v>0</v>
      </c>
      <c r="AI59" s="10">
        <f>IF(ISNA(VLOOKUP($C59,'Sr Nationals March 12 MO'!$A$17:$H$97,8,FALSE))=TRUE,0,VLOOKUP($C59,'Sr Nationals March 12 MO'!$A$17:$H$97,8,FALSE))</f>
        <v>0</v>
      </c>
      <c r="AJ59" s="10">
        <f>IF(ISNA(VLOOKUP($C59,'Sr Nationals March 13 DM'!$A$17:$H$97,8,FALSE))=TRUE,0,VLOOKUP($C59,'Sr Nationals March 13 DM'!$A$17:$H$97,8,FALSE))</f>
        <v>0</v>
      </c>
      <c r="AK59" s="10">
        <f>IF(ISNA(VLOOKUP($C59,'Jr Nationals March 18 MO'!$A$17:$H$97,8,FALSE))=TRUE,0,VLOOKUP($C59,'Jr Nationals March 18 MO'!$A$17:$H$97,8,FALSE))</f>
        <v>0</v>
      </c>
      <c r="AL59" s="10">
        <f>IF(ISNA(VLOOKUP($C59,Event29!$A$17:$H$97,8,FALSE))=TRUE,0,VLOOKUP($C59,Event29!$A$17:$H$97,8,FALSE))</f>
        <v>0</v>
      </c>
      <c r="AM59" s="10">
        <f>IF(ISNA(VLOOKUP($C59,Event30!$A$17:$H$96,8,FALSE))=TRUE,0,VLOOKUP($C59,Event30!$A$17:$H$96,8,FALSE))</f>
        <v>0</v>
      </c>
    </row>
    <row r="60" spans="1:39" ht="13.5" customHeight="1">
      <c r="A60" s="156"/>
      <c r="B60" s="156"/>
      <c r="C60" s="153"/>
      <c r="D60" s="139"/>
      <c r="E60" s="8">
        <f aca="true" t="shared" si="12" ref="E60:E73">F60</f>
        <v>20</v>
      </c>
      <c r="F60" s="9">
        <f t="shared" si="8"/>
        <v>20</v>
      </c>
      <c r="G60" s="19">
        <f t="shared" si="9"/>
        <v>0</v>
      </c>
      <c r="H60" s="19">
        <f t="shared" si="10"/>
        <v>0</v>
      </c>
      <c r="I60" s="19">
        <f t="shared" si="11"/>
        <v>0</v>
      </c>
      <c r="J60" s="9">
        <f aca="true" t="shared" si="13" ref="J60:J73">SUM(G60+H60+I60)</f>
        <v>0</v>
      </c>
      <c r="K60" s="99"/>
      <c r="L60" s="10">
        <f>IF(ISNA(VLOOKUP($C60,'Canadian Selections Dec 19 - F'!$A$17:$H$69,8,FALSE))=TRUE,0,VLOOKUP($C60,'Canadian Selections Dec 19 - F'!$A$17:$H$69,8,FALSE))</f>
        <v>0</v>
      </c>
      <c r="M60" s="10">
        <f>IF(ISNA(VLOOKUP($C60,'Canadian Selections Dec 20 - F'!$A$17:$H$24,8,FALSE))=TRUE,0,VLOOKUP($C60,'Canadian Selections Dec 20 - F'!$A$17:$H$24,8,FALSE))</f>
        <v>0</v>
      </c>
      <c r="N60" s="26">
        <f>IF(ISNA(VLOOKUP($C60,'Le Massif Cnd. Series Jan 16 MO'!$A$17:$H$95,8,FALSE))=TRUE,0,VLOOKUP($C60,'Le Massif Cnd. Series Jan 16 MO'!$A$17:$H$95,8,FALSE))</f>
        <v>0</v>
      </c>
      <c r="O60" s="26">
        <f>IF(ISNA(VLOOKUP($C60,'Le Massif Cnd. Series Jan 17 DM'!$A$17:$H$100,8,FALSE))=TRUE,0,VLOOKUP($C60,'Le Massif Cnd. Series Jan 17 DM'!$A$17:$H$100,8,FALSE))</f>
        <v>0</v>
      </c>
      <c r="P60" s="10">
        <f>IF(ISNA(VLOOKUP($C60,'USSA Bristol Jan 16 MO'!$A$17:$H$100,8,FALSE))=TRUE,0,VLOOKUP($C60,'USSA Bristol Jan 16 MO'!$A$17:$H$100,8,FALSE))</f>
        <v>0</v>
      </c>
      <c r="Q60" s="10">
        <f>IF(ISNA(VLOOKUP($C60,'USSA Bristol Jan 17 DM'!$A$17:$H$100,8,FALSE))=TRUE,0,VLOOKUP($C60,'USSA Bristol Jan 17 DM'!$A$17:$H$100,8,FALSE))</f>
        <v>0</v>
      </c>
      <c r="R60" s="10">
        <f>IF(ISNA(VLOOKUP($C60,'Apex Cnd. Series Feb 6 MO'!$A$17:$H$98,8,FALSE))=TRUE,0,VLOOKUP($C60,'Apex Cnd. Series Feb 6 MO'!$A$17:$H$98,8,FALSE))</f>
        <v>0</v>
      </c>
      <c r="S60" s="10">
        <f>IF(ISNA(VLOOKUP($C60,'Apex Cnd. Series Feb 7 DM'!$A$17:$H$98,8,FALSE))=TRUE,0,VLOOKUP($C60,'Apex Cnd. Series Feb 7 DM'!$A$17:$H$98,8,FALSE))</f>
        <v>0</v>
      </c>
      <c r="T60" s="10">
        <f>IF(ISNA(VLOOKUP($C60,'Calabogie TT Feb 6 MO'!$A$17:$H$99,8,FALSE))=TRUE,0,VLOOKUP($C60,'Calabogie TT Feb 6 MO'!$A$17:$H$99,8,FALSE))</f>
        <v>0</v>
      </c>
      <c r="U60" s="10">
        <f>IF(ISNA(VLOOKUP($C60,'Calabogie TT Feb 7 MO'!$A$17:$H$100,8,FALSE))=TRUE,0,VLOOKUP($C60,'Calabogie TT Feb 7 MO'!$A$17:$H$100,8,FALSE))</f>
        <v>0</v>
      </c>
      <c r="V60" s="10">
        <f>IF(ISNA(VLOOKUP($C60,'Calgary Nor-Am Feb 13 MO'!$A$17:$H$97,8,FALSE))=TRUE,0,VLOOKUP($C60,'Calgary Nor-Am Feb 13 MO'!$A$17:$H$97,8,FALSE))</f>
        <v>0</v>
      </c>
      <c r="W60" s="10">
        <f>IF(ISNA(VLOOKUP($C60,'Calgary Nor-Am Feb 14 DM'!$A$17:$H$92,8,FALSE))=TRUE,0,VLOOKUP($C60,'Calgary Nor-Am Feb 14 DM'!$A$17:$H$92,8,FALSE))</f>
        <v>0</v>
      </c>
      <c r="X60" s="10">
        <f>IF(ISNA(VLOOKUP($C60,'Camp Fortune TT Feb 21 MO'!$A$17:$H$92,8,FALSE))=TRUE,0,VLOOKUP($C60,'Camp Fortune TT Feb 21 MO'!$A$17:$H$92,8,FALSE))</f>
        <v>0</v>
      </c>
      <c r="Y60" s="10">
        <f>IF(ISNA(VLOOKUP($C60,'Park City Nor-Am Feb 20 MO'!$A$17:$H$97,8,FALSE))=TRUE,0,VLOOKUP($C60,'Park City Nor-Am Feb 20 MO'!$A$17:$H$97,8,FALSE))</f>
        <v>0</v>
      </c>
      <c r="Z60" s="10">
        <f>IF(ISNA(VLOOKUP($C60,'Park City Nor-Am Feb 21 DM'!$A$17:$H$97,8,FALSE))=TRUE,0,VLOOKUP($C60,'Park City Nor-Am Feb 21 DM'!$A$17:$H$97,8,FALSE))</f>
        <v>0</v>
      </c>
      <c r="AA60" s="10">
        <f>IF(ISNA(VLOOKUP($C60,'Thunder Bay TT Jan 2016 MO'!$A$17:$H$97,8,FALSE))=TRUE,0,VLOOKUP($C60,'Thunder Bay TT Jan 2016 MO'!$A$17:$H$97,8,FALSE))</f>
        <v>0</v>
      </c>
      <c r="AB60" s="10">
        <f>IF(ISNA(VLOOKUP($C60,void!$A$17:$H$97,8,FALSE))=TRUE,0,VLOOKUP($C60,void!$A$17:$H$97,8,FALSE))</f>
        <v>0</v>
      </c>
      <c r="AC60" s="10">
        <f>IF(ISNA(VLOOKUP($C60,'Caledon TT Feb 27 DM'!$A$17:$H$96,8,FALSE))=TRUE,0,VLOOKUP($C60,'Caledon TT Feb 27 DM'!$A$17:$H$96,8,FALSE))</f>
        <v>0</v>
      </c>
      <c r="AD60" s="10">
        <f>IF(ISNA(VLOOKUP($C60,'Caledon TT Feb 28 DM'!$A$17:$H$93,8,FALSE))=TRUE,0,VLOOKUP($C60,'Caledon TT Feb 28 DM'!$A$17:$H$93,8,FALSE))</f>
        <v>0</v>
      </c>
      <c r="AE60" s="10">
        <f>IF(ISNA(VLOOKUP($C60,'Killington Nor-Am Mar 5 MO'!$A$17:$H$97,8,FALSE))=TRUE,0,VLOOKUP($C60,'Killington Nor-Am Mar 5 MO'!$A$17:$H$97,8,FALSE))</f>
        <v>0</v>
      </c>
      <c r="AF60" s="10">
        <f>IF(ISNA(VLOOKUP($C60,'Killington Nor-Am Mar 6 DM'!$A$17:$H$97,8,FALSE))=TRUE,0,VLOOKUP($C60,'Killington Nor-Am Mar 6 DM'!$A$17:$H$97,8,FALSE))</f>
        <v>0</v>
      </c>
      <c r="AG60" s="10">
        <f>IF(ISNA(VLOOKUP($C60,'VSC Nor-Am Feb 27 MO'!$A$17:$H$97,8,FALSE))=TRUE,0,VLOOKUP($C60,'VSC Nor-Am Feb 27 MO'!$A$17:$H$97,8,FALSE))</f>
        <v>0</v>
      </c>
      <c r="AH60" s="10">
        <f>IF(ISNA(VLOOKUP($C60,'VSC Nor-Am Feb 28 DM'!$A$17:$H$97,8,FALSE))=TRUE,0,VLOOKUP($C60,'VSC Nor-Am Feb 28 DM'!$A$17:$H$97,8,FALSE))</f>
        <v>0</v>
      </c>
      <c r="AI60" s="10">
        <f>IF(ISNA(VLOOKUP($C60,'Sr Nationals March 12 MO'!$A$17:$H$97,8,FALSE))=TRUE,0,VLOOKUP($C60,'Sr Nationals March 12 MO'!$A$17:$H$97,8,FALSE))</f>
        <v>0</v>
      </c>
      <c r="AJ60" s="10">
        <f>IF(ISNA(VLOOKUP($C60,'Sr Nationals March 13 DM'!$A$17:$H$97,8,FALSE))=TRUE,0,VLOOKUP($C60,'Sr Nationals March 13 DM'!$A$17:$H$97,8,FALSE))</f>
        <v>0</v>
      </c>
      <c r="AK60" s="10">
        <f>IF(ISNA(VLOOKUP($C60,'Jr Nationals March 18 MO'!$A$17:$H$97,8,FALSE))=TRUE,0,VLOOKUP($C60,'Jr Nationals March 18 MO'!$A$17:$H$97,8,FALSE))</f>
        <v>0</v>
      </c>
      <c r="AL60" s="10">
        <f>IF(ISNA(VLOOKUP($C60,Event29!$A$17:$H$97,8,FALSE))=TRUE,0,VLOOKUP($C60,Event29!$A$17:$H$97,8,FALSE))</f>
        <v>0</v>
      </c>
      <c r="AM60" s="10">
        <f>IF(ISNA(VLOOKUP($C60,Event30!$A$17:$H$96,8,FALSE))=TRUE,0,VLOOKUP($C60,Event30!$A$17:$H$96,8,FALSE))</f>
        <v>0</v>
      </c>
    </row>
    <row r="61" spans="1:39" ht="13.5" customHeight="1">
      <c r="A61" s="156"/>
      <c r="B61" s="156"/>
      <c r="C61" s="153"/>
      <c r="D61" s="139"/>
      <c r="E61" s="8">
        <f t="shared" si="12"/>
        <v>20</v>
      </c>
      <c r="F61" s="9">
        <f t="shared" si="8"/>
        <v>20</v>
      </c>
      <c r="G61" s="19">
        <f t="shared" si="9"/>
        <v>0</v>
      </c>
      <c r="H61" s="19">
        <f t="shared" si="10"/>
        <v>0</v>
      </c>
      <c r="I61" s="19">
        <f t="shared" si="11"/>
        <v>0</v>
      </c>
      <c r="J61" s="9">
        <f t="shared" si="13"/>
        <v>0</v>
      </c>
      <c r="K61" s="99"/>
      <c r="L61" s="10">
        <f>IF(ISNA(VLOOKUP($C61,'Canadian Selections Dec 19 - F'!$A$17:$H$69,8,FALSE))=TRUE,0,VLOOKUP($C61,'Canadian Selections Dec 19 - F'!$A$17:$H$69,8,FALSE))</f>
        <v>0</v>
      </c>
      <c r="M61" s="10">
        <f>IF(ISNA(VLOOKUP($C61,'Canadian Selections Dec 20 - F'!$A$17:$H$24,8,FALSE))=TRUE,0,VLOOKUP($C61,'Canadian Selections Dec 20 - F'!$A$17:$H$24,8,FALSE))</f>
        <v>0</v>
      </c>
      <c r="N61" s="26">
        <f>IF(ISNA(VLOOKUP($C61,'Le Massif Cnd. Series Jan 16 MO'!$A$17:$H$95,8,FALSE))=TRUE,0,VLOOKUP($C61,'Le Massif Cnd. Series Jan 16 MO'!$A$17:$H$95,8,FALSE))</f>
        <v>0</v>
      </c>
      <c r="O61" s="26">
        <f>IF(ISNA(VLOOKUP($C61,'Le Massif Cnd. Series Jan 17 DM'!$A$17:$H$100,8,FALSE))=TRUE,0,VLOOKUP($C61,'Le Massif Cnd. Series Jan 17 DM'!$A$17:$H$100,8,FALSE))</f>
        <v>0</v>
      </c>
      <c r="P61" s="10">
        <f>IF(ISNA(VLOOKUP($C61,'USSA Bristol Jan 16 MO'!$A$17:$H$100,8,FALSE))=TRUE,0,VLOOKUP($C61,'USSA Bristol Jan 16 MO'!$A$17:$H$100,8,FALSE))</f>
        <v>0</v>
      </c>
      <c r="Q61" s="10">
        <f>IF(ISNA(VLOOKUP($C61,'USSA Bristol Jan 17 DM'!$A$17:$H$100,8,FALSE))=TRUE,0,VLOOKUP($C61,'USSA Bristol Jan 17 DM'!$A$17:$H$100,8,FALSE))</f>
        <v>0</v>
      </c>
      <c r="R61" s="10">
        <f>IF(ISNA(VLOOKUP($C61,'Apex Cnd. Series Feb 6 MO'!$A$17:$H$98,8,FALSE))=TRUE,0,VLOOKUP($C61,'Apex Cnd. Series Feb 6 MO'!$A$17:$H$98,8,FALSE))</f>
        <v>0</v>
      </c>
      <c r="S61" s="10">
        <f>IF(ISNA(VLOOKUP($C61,'Apex Cnd. Series Feb 7 DM'!$A$17:$H$98,8,FALSE))=TRUE,0,VLOOKUP($C61,'Apex Cnd. Series Feb 7 DM'!$A$17:$H$98,8,FALSE))</f>
        <v>0</v>
      </c>
      <c r="T61" s="10">
        <f>IF(ISNA(VLOOKUP($C61,'Calabogie TT Feb 6 MO'!$A$17:$H$99,8,FALSE))=TRUE,0,VLOOKUP($C61,'Calabogie TT Feb 6 MO'!$A$17:$H$99,8,FALSE))</f>
        <v>0</v>
      </c>
      <c r="U61" s="10">
        <f>IF(ISNA(VLOOKUP($C61,'Calabogie TT Feb 7 MO'!$A$17:$H$100,8,FALSE))=TRUE,0,VLOOKUP($C61,'Calabogie TT Feb 7 MO'!$A$17:$H$100,8,FALSE))</f>
        <v>0</v>
      </c>
      <c r="V61" s="10">
        <f>IF(ISNA(VLOOKUP($C61,'Calgary Nor-Am Feb 13 MO'!$A$17:$H$97,8,FALSE))=TRUE,0,VLOOKUP($C61,'Calgary Nor-Am Feb 13 MO'!$A$17:$H$97,8,FALSE))</f>
        <v>0</v>
      </c>
      <c r="W61" s="10">
        <f>IF(ISNA(VLOOKUP($C61,'Calgary Nor-Am Feb 14 DM'!$A$17:$H$92,8,FALSE))=TRUE,0,VLOOKUP($C61,'Calgary Nor-Am Feb 14 DM'!$A$17:$H$92,8,FALSE))</f>
        <v>0</v>
      </c>
      <c r="X61" s="10">
        <f>IF(ISNA(VLOOKUP($C61,'Camp Fortune TT Feb 21 MO'!$A$17:$H$92,8,FALSE))=TRUE,0,VLOOKUP($C61,'Camp Fortune TT Feb 21 MO'!$A$17:$H$92,8,FALSE))</f>
        <v>0</v>
      </c>
      <c r="Y61" s="10">
        <f>IF(ISNA(VLOOKUP($C61,'Park City Nor-Am Feb 20 MO'!$A$17:$H$97,8,FALSE))=TRUE,0,VLOOKUP($C61,'Park City Nor-Am Feb 20 MO'!$A$17:$H$97,8,FALSE))</f>
        <v>0</v>
      </c>
      <c r="Z61" s="10">
        <f>IF(ISNA(VLOOKUP($C61,'Park City Nor-Am Feb 21 DM'!$A$17:$H$97,8,FALSE))=TRUE,0,VLOOKUP($C61,'Park City Nor-Am Feb 21 DM'!$A$17:$H$97,8,FALSE))</f>
        <v>0</v>
      </c>
      <c r="AA61" s="10">
        <f>IF(ISNA(VLOOKUP($C61,'Thunder Bay TT Jan 2016 MO'!$A$17:$H$97,8,FALSE))=TRUE,0,VLOOKUP($C61,'Thunder Bay TT Jan 2016 MO'!$A$17:$H$97,8,FALSE))</f>
        <v>0</v>
      </c>
      <c r="AB61" s="10">
        <f>IF(ISNA(VLOOKUP($C61,void!$A$17:$H$97,8,FALSE))=TRUE,0,VLOOKUP($C61,void!$A$17:$H$97,8,FALSE))</f>
        <v>0</v>
      </c>
      <c r="AC61" s="10">
        <f>IF(ISNA(VLOOKUP($C61,'Caledon TT Feb 27 DM'!$A$17:$H$96,8,FALSE))=TRUE,0,VLOOKUP($C61,'Caledon TT Feb 27 DM'!$A$17:$H$96,8,FALSE))</f>
        <v>0</v>
      </c>
      <c r="AD61" s="10">
        <f>IF(ISNA(VLOOKUP($C61,'Caledon TT Feb 28 DM'!$A$17:$H$93,8,FALSE))=TRUE,0,VLOOKUP($C61,'Caledon TT Feb 28 DM'!$A$17:$H$93,8,FALSE))</f>
        <v>0</v>
      </c>
      <c r="AE61" s="10">
        <f>IF(ISNA(VLOOKUP($C61,'Killington Nor-Am Mar 5 MO'!$A$17:$H$97,8,FALSE))=TRUE,0,VLOOKUP($C61,'Killington Nor-Am Mar 5 MO'!$A$17:$H$97,8,FALSE))</f>
        <v>0</v>
      </c>
      <c r="AF61" s="10">
        <f>IF(ISNA(VLOOKUP($C61,'Killington Nor-Am Mar 6 DM'!$A$17:$H$97,8,FALSE))=TRUE,0,VLOOKUP($C61,'Killington Nor-Am Mar 6 DM'!$A$17:$H$97,8,FALSE))</f>
        <v>0</v>
      </c>
      <c r="AG61" s="10">
        <f>IF(ISNA(VLOOKUP($C61,'VSC Nor-Am Feb 27 MO'!$A$17:$H$97,8,FALSE))=TRUE,0,VLOOKUP($C61,'VSC Nor-Am Feb 27 MO'!$A$17:$H$97,8,FALSE))</f>
        <v>0</v>
      </c>
      <c r="AH61" s="10">
        <f>IF(ISNA(VLOOKUP($C61,'VSC Nor-Am Feb 28 DM'!$A$17:$H$97,8,FALSE))=TRUE,0,VLOOKUP($C61,'VSC Nor-Am Feb 28 DM'!$A$17:$H$97,8,FALSE))</f>
        <v>0</v>
      </c>
      <c r="AI61" s="10">
        <f>IF(ISNA(VLOOKUP($C61,'Sr Nationals March 12 MO'!$A$17:$H$97,8,FALSE))=TRUE,0,VLOOKUP($C61,'Sr Nationals March 12 MO'!$A$17:$H$97,8,FALSE))</f>
        <v>0</v>
      </c>
      <c r="AJ61" s="10">
        <f>IF(ISNA(VLOOKUP($C61,'Sr Nationals March 13 DM'!$A$17:$H$97,8,FALSE))=TRUE,0,VLOOKUP($C61,'Sr Nationals March 13 DM'!$A$17:$H$97,8,FALSE))</f>
        <v>0</v>
      </c>
      <c r="AK61" s="10">
        <f>IF(ISNA(VLOOKUP($C61,'Jr Nationals March 18 MO'!$A$17:$H$97,8,FALSE))=TRUE,0,VLOOKUP($C61,'Jr Nationals March 18 MO'!$A$17:$H$97,8,FALSE))</f>
        <v>0</v>
      </c>
      <c r="AL61" s="10">
        <f>IF(ISNA(VLOOKUP($C61,Event29!$A$17:$H$97,8,FALSE))=TRUE,0,VLOOKUP($C61,Event29!$A$17:$H$97,8,FALSE))</f>
        <v>0</v>
      </c>
      <c r="AM61" s="10">
        <f>IF(ISNA(VLOOKUP($C61,Event30!$A$17:$H$96,8,FALSE))=TRUE,0,VLOOKUP($C61,Event30!$A$17:$H$96,8,FALSE))</f>
        <v>0</v>
      </c>
    </row>
    <row r="62" spans="1:39" ht="13.5" customHeight="1">
      <c r="A62" s="156"/>
      <c r="B62" s="156"/>
      <c r="C62" s="153"/>
      <c r="D62" s="139"/>
      <c r="E62" s="8">
        <f t="shared" si="12"/>
        <v>20</v>
      </c>
      <c r="F62" s="9">
        <f t="shared" si="8"/>
        <v>20</v>
      </c>
      <c r="G62" s="19">
        <f t="shared" si="9"/>
        <v>0</v>
      </c>
      <c r="H62" s="19">
        <f t="shared" si="10"/>
        <v>0</v>
      </c>
      <c r="I62" s="19">
        <f t="shared" si="11"/>
        <v>0</v>
      </c>
      <c r="J62" s="9">
        <f t="shared" si="13"/>
        <v>0</v>
      </c>
      <c r="K62" s="99"/>
      <c r="L62" s="10">
        <f>IF(ISNA(VLOOKUP($C62,'Canadian Selections Dec 19 - F'!$A$17:$H$69,8,FALSE))=TRUE,0,VLOOKUP($C62,'Canadian Selections Dec 19 - F'!$A$17:$H$69,8,FALSE))</f>
        <v>0</v>
      </c>
      <c r="M62" s="10">
        <f>IF(ISNA(VLOOKUP($C62,'Canadian Selections Dec 20 - F'!$A$17:$H$24,8,FALSE))=TRUE,0,VLOOKUP($C62,'Canadian Selections Dec 20 - F'!$A$17:$H$24,8,FALSE))</f>
        <v>0</v>
      </c>
      <c r="N62" s="26">
        <f>IF(ISNA(VLOOKUP($C62,'Le Massif Cnd. Series Jan 16 MO'!$A$17:$H$95,8,FALSE))=TRUE,0,VLOOKUP($C62,'Le Massif Cnd. Series Jan 16 MO'!$A$17:$H$95,8,FALSE))</f>
        <v>0</v>
      </c>
      <c r="O62" s="26">
        <f>IF(ISNA(VLOOKUP($C62,'Le Massif Cnd. Series Jan 17 DM'!$A$17:$H$100,8,FALSE))=TRUE,0,VLOOKUP($C62,'Le Massif Cnd. Series Jan 17 DM'!$A$17:$H$100,8,FALSE))</f>
        <v>0</v>
      </c>
      <c r="P62" s="10">
        <f>IF(ISNA(VLOOKUP($C62,'USSA Bristol Jan 16 MO'!$A$17:$H$100,8,FALSE))=TRUE,0,VLOOKUP($C62,'USSA Bristol Jan 16 MO'!$A$17:$H$100,8,FALSE))</f>
        <v>0</v>
      </c>
      <c r="Q62" s="10">
        <f>IF(ISNA(VLOOKUP($C62,'USSA Bristol Jan 17 DM'!$A$17:$H$100,8,FALSE))=TRUE,0,VLOOKUP($C62,'USSA Bristol Jan 17 DM'!$A$17:$H$100,8,FALSE))</f>
        <v>0</v>
      </c>
      <c r="R62" s="10">
        <f>IF(ISNA(VLOOKUP($C62,'Apex Cnd. Series Feb 6 MO'!$A$17:$H$98,8,FALSE))=TRUE,0,VLOOKUP($C62,'Apex Cnd. Series Feb 6 MO'!$A$17:$H$98,8,FALSE))</f>
        <v>0</v>
      </c>
      <c r="S62" s="10">
        <f>IF(ISNA(VLOOKUP($C62,'Apex Cnd. Series Feb 7 DM'!$A$17:$H$98,8,FALSE))=TRUE,0,VLOOKUP($C62,'Apex Cnd. Series Feb 7 DM'!$A$17:$H$98,8,FALSE))</f>
        <v>0</v>
      </c>
      <c r="T62" s="10">
        <f>IF(ISNA(VLOOKUP($C62,'Calabogie TT Feb 6 MO'!$A$17:$H$99,8,FALSE))=TRUE,0,VLOOKUP($C62,'Calabogie TT Feb 6 MO'!$A$17:$H$99,8,FALSE))</f>
        <v>0</v>
      </c>
      <c r="U62" s="10">
        <f>IF(ISNA(VLOOKUP($C62,'Calabogie TT Feb 7 MO'!$A$17:$H$100,8,FALSE))=TRUE,0,VLOOKUP($C62,'Calabogie TT Feb 7 MO'!$A$17:$H$100,8,FALSE))</f>
        <v>0</v>
      </c>
      <c r="V62" s="10">
        <f>IF(ISNA(VLOOKUP($C62,'Calgary Nor-Am Feb 13 MO'!$A$17:$H$97,8,FALSE))=TRUE,0,VLOOKUP($C62,'Calgary Nor-Am Feb 13 MO'!$A$17:$H$97,8,FALSE))</f>
        <v>0</v>
      </c>
      <c r="W62" s="10">
        <f>IF(ISNA(VLOOKUP($C62,'Calgary Nor-Am Feb 14 DM'!$A$17:$H$92,8,FALSE))=TRUE,0,VLOOKUP($C62,'Calgary Nor-Am Feb 14 DM'!$A$17:$H$92,8,FALSE))</f>
        <v>0</v>
      </c>
      <c r="X62" s="10">
        <f>IF(ISNA(VLOOKUP($C62,'Camp Fortune TT Feb 21 MO'!$A$17:$H$92,8,FALSE))=TRUE,0,VLOOKUP($C62,'Camp Fortune TT Feb 21 MO'!$A$17:$H$92,8,FALSE))</f>
        <v>0</v>
      </c>
      <c r="Y62" s="10">
        <f>IF(ISNA(VLOOKUP($C62,'Park City Nor-Am Feb 20 MO'!$A$17:$H$97,8,FALSE))=TRUE,0,VLOOKUP($C62,'Park City Nor-Am Feb 20 MO'!$A$17:$H$97,8,FALSE))</f>
        <v>0</v>
      </c>
      <c r="Z62" s="10">
        <f>IF(ISNA(VLOOKUP($C62,'Park City Nor-Am Feb 21 DM'!$A$17:$H$97,8,FALSE))=TRUE,0,VLOOKUP($C62,'Park City Nor-Am Feb 21 DM'!$A$17:$H$97,8,FALSE))</f>
        <v>0</v>
      </c>
      <c r="AA62" s="10">
        <f>IF(ISNA(VLOOKUP($C62,'Thunder Bay TT Jan 2016 MO'!$A$17:$H$97,8,FALSE))=TRUE,0,VLOOKUP($C62,'Thunder Bay TT Jan 2016 MO'!$A$17:$H$97,8,FALSE))</f>
        <v>0</v>
      </c>
      <c r="AB62" s="10">
        <f>IF(ISNA(VLOOKUP($C62,void!$A$17:$H$97,8,FALSE))=TRUE,0,VLOOKUP($C62,void!$A$17:$H$97,8,FALSE))</f>
        <v>0</v>
      </c>
      <c r="AC62" s="10">
        <f>IF(ISNA(VLOOKUP($C62,'Caledon TT Feb 27 DM'!$A$17:$H$96,8,FALSE))=TRUE,0,VLOOKUP($C62,'Caledon TT Feb 27 DM'!$A$17:$H$96,8,FALSE))</f>
        <v>0</v>
      </c>
      <c r="AD62" s="10">
        <f>IF(ISNA(VLOOKUP($C62,'Caledon TT Feb 28 DM'!$A$17:$H$93,8,FALSE))=TRUE,0,VLOOKUP($C62,'Caledon TT Feb 28 DM'!$A$17:$H$93,8,FALSE))</f>
        <v>0</v>
      </c>
      <c r="AE62" s="10">
        <f>IF(ISNA(VLOOKUP($C62,'Killington Nor-Am Mar 5 MO'!$A$17:$H$97,8,FALSE))=TRUE,0,VLOOKUP($C62,'Killington Nor-Am Mar 5 MO'!$A$17:$H$97,8,FALSE))</f>
        <v>0</v>
      </c>
      <c r="AF62" s="10">
        <f>IF(ISNA(VLOOKUP($C62,'Killington Nor-Am Mar 6 DM'!$A$17:$H$97,8,FALSE))=TRUE,0,VLOOKUP($C62,'Killington Nor-Am Mar 6 DM'!$A$17:$H$97,8,FALSE))</f>
        <v>0</v>
      </c>
      <c r="AG62" s="10">
        <f>IF(ISNA(VLOOKUP($C62,'VSC Nor-Am Feb 27 MO'!$A$17:$H$97,8,FALSE))=TRUE,0,VLOOKUP($C62,'VSC Nor-Am Feb 27 MO'!$A$17:$H$97,8,FALSE))</f>
        <v>0</v>
      </c>
      <c r="AH62" s="10">
        <f>IF(ISNA(VLOOKUP($C62,'VSC Nor-Am Feb 28 DM'!$A$17:$H$97,8,FALSE))=TRUE,0,VLOOKUP($C62,'VSC Nor-Am Feb 28 DM'!$A$17:$H$97,8,FALSE))</f>
        <v>0</v>
      </c>
      <c r="AI62" s="10">
        <f>IF(ISNA(VLOOKUP($C62,'Sr Nationals March 12 MO'!$A$17:$H$97,8,FALSE))=TRUE,0,VLOOKUP($C62,'Sr Nationals March 12 MO'!$A$17:$H$97,8,FALSE))</f>
        <v>0</v>
      </c>
      <c r="AJ62" s="10">
        <f>IF(ISNA(VLOOKUP($C62,'Sr Nationals March 13 DM'!$A$17:$H$97,8,FALSE))=TRUE,0,VLOOKUP($C62,'Sr Nationals March 13 DM'!$A$17:$H$97,8,FALSE))</f>
        <v>0</v>
      </c>
      <c r="AK62" s="10">
        <f>IF(ISNA(VLOOKUP($C62,'Jr Nationals March 18 MO'!$A$17:$H$97,8,FALSE))=TRUE,0,VLOOKUP($C62,'Jr Nationals March 18 MO'!$A$17:$H$97,8,FALSE))</f>
        <v>0</v>
      </c>
      <c r="AL62" s="10">
        <f>IF(ISNA(VLOOKUP($C62,Event29!$A$17:$H$97,8,FALSE))=TRUE,0,VLOOKUP($C62,Event29!$A$17:$H$97,8,FALSE))</f>
        <v>0</v>
      </c>
      <c r="AM62" s="10">
        <f>IF(ISNA(VLOOKUP($C62,Event30!$A$17:$H$96,8,FALSE))=TRUE,0,VLOOKUP($C62,Event30!$A$17:$H$96,8,FALSE))</f>
        <v>0</v>
      </c>
    </row>
    <row r="63" spans="1:39" ht="13.5" customHeight="1">
      <c r="A63" s="156"/>
      <c r="B63" s="156"/>
      <c r="C63" s="153"/>
      <c r="D63" s="139"/>
      <c r="E63" s="8">
        <f t="shared" si="12"/>
        <v>20</v>
      </c>
      <c r="F63" s="9">
        <f t="shared" si="8"/>
        <v>20</v>
      </c>
      <c r="G63" s="19">
        <f t="shared" si="9"/>
        <v>0</v>
      </c>
      <c r="H63" s="19">
        <f t="shared" si="10"/>
        <v>0</v>
      </c>
      <c r="I63" s="19">
        <f t="shared" si="11"/>
        <v>0</v>
      </c>
      <c r="J63" s="9">
        <f t="shared" si="13"/>
        <v>0</v>
      </c>
      <c r="K63" s="99"/>
      <c r="L63" s="10">
        <f>IF(ISNA(VLOOKUP($C63,'Canadian Selections Dec 19 - F'!$A$17:$H$69,8,FALSE))=TRUE,0,VLOOKUP($C63,'Canadian Selections Dec 19 - F'!$A$17:$H$69,8,FALSE))</f>
        <v>0</v>
      </c>
      <c r="M63" s="10">
        <f>IF(ISNA(VLOOKUP($C63,'Canadian Selections Dec 20 - F'!$A$17:$H$24,8,FALSE))=TRUE,0,VLOOKUP($C63,'Canadian Selections Dec 20 - F'!$A$17:$H$24,8,FALSE))</f>
        <v>0</v>
      </c>
      <c r="N63" s="26">
        <f>IF(ISNA(VLOOKUP($C63,'Le Massif Cnd. Series Jan 16 MO'!$A$17:$H$95,8,FALSE))=TRUE,0,VLOOKUP($C63,'Le Massif Cnd. Series Jan 16 MO'!$A$17:$H$95,8,FALSE))</f>
        <v>0</v>
      </c>
      <c r="O63" s="26">
        <f>IF(ISNA(VLOOKUP($C63,'Le Massif Cnd. Series Jan 17 DM'!$A$17:$H$100,8,FALSE))=TRUE,0,VLOOKUP($C63,'Le Massif Cnd. Series Jan 17 DM'!$A$17:$H$100,8,FALSE))</f>
        <v>0</v>
      </c>
      <c r="P63" s="10">
        <f>IF(ISNA(VLOOKUP($C63,'USSA Bristol Jan 16 MO'!$A$17:$H$100,8,FALSE))=TRUE,0,VLOOKUP($C63,'USSA Bristol Jan 16 MO'!$A$17:$H$100,8,FALSE))</f>
        <v>0</v>
      </c>
      <c r="Q63" s="10">
        <f>IF(ISNA(VLOOKUP($C63,'USSA Bristol Jan 17 DM'!$A$17:$H$100,8,FALSE))=TRUE,0,VLOOKUP($C63,'USSA Bristol Jan 17 DM'!$A$17:$H$100,8,FALSE))</f>
        <v>0</v>
      </c>
      <c r="R63" s="10">
        <f>IF(ISNA(VLOOKUP($C63,'Apex Cnd. Series Feb 6 MO'!$A$17:$H$98,8,FALSE))=TRUE,0,VLOOKUP($C63,'Apex Cnd. Series Feb 6 MO'!$A$17:$H$98,8,FALSE))</f>
        <v>0</v>
      </c>
      <c r="S63" s="10">
        <f>IF(ISNA(VLOOKUP($C63,'Apex Cnd. Series Feb 7 DM'!$A$17:$H$98,8,FALSE))=TRUE,0,VLOOKUP($C63,'Apex Cnd. Series Feb 7 DM'!$A$17:$H$98,8,FALSE))</f>
        <v>0</v>
      </c>
      <c r="T63" s="10">
        <f>IF(ISNA(VLOOKUP($C63,'Calabogie TT Feb 6 MO'!$A$17:$H$99,8,FALSE))=TRUE,0,VLOOKUP($C63,'Calabogie TT Feb 6 MO'!$A$17:$H$99,8,FALSE))</f>
        <v>0</v>
      </c>
      <c r="U63" s="10">
        <f>IF(ISNA(VLOOKUP($C63,'Calabogie TT Feb 7 MO'!$A$17:$H$100,8,FALSE))=TRUE,0,VLOOKUP($C63,'Calabogie TT Feb 7 MO'!$A$17:$H$100,8,FALSE))</f>
        <v>0</v>
      </c>
      <c r="V63" s="10">
        <f>IF(ISNA(VLOOKUP($C63,'Calgary Nor-Am Feb 13 MO'!$A$17:$H$97,8,FALSE))=TRUE,0,VLOOKUP($C63,'Calgary Nor-Am Feb 13 MO'!$A$17:$H$97,8,FALSE))</f>
        <v>0</v>
      </c>
      <c r="W63" s="10">
        <f>IF(ISNA(VLOOKUP($C63,'Calgary Nor-Am Feb 14 DM'!$A$17:$H$92,8,FALSE))=TRUE,0,VLOOKUP($C63,'Calgary Nor-Am Feb 14 DM'!$A$17:$H$92,8,FALSE))</f>
        <v>0</v>
      </c>
      <c r="X63" s="10">
        <f>IF(ISNA(VLOOKUP($C63,'Camp Fortune TT Feb 21 MO'!$A$17:$H$92,8,FALSE))=TRUE,0,VLOOKUP($C63,'Camp Fortune TT Feb 21 MO'!$A$17:$H$92,8,FALSE))</f>
        <v>0</v>
      </c>
      <c r="Y63" s="10">
        <f>IF(ISNA(VLOOKUP($C63,'Park City Nor-Am Feb 20 MO'!$A$17:$H$97,8,FALSE))=TRUE,0,VLOOKUP($C63,'Park City Nor-Am Feb 20 MO'!$A$17:$H$97,8,FALSE))</f>
        <v>0</v>
      </c>
      <c r="Z63" s="10">
        <f>IF(ISNA(VLOOKUP($C63,'Park City Nor-Am Feb 21 DM'!$A$17:$H$97,8,FALSE))=TRUE,0,VLOOKUP($C63,'Park City Nor-Am Feb 21 DM'!$A$17:$H$97,8,FALSE))</f>
        <v>0</v>
      </c>
      <c r="AA63" s="10">
        <f>IF(ISNA(VLOOKUP($C63,'Thunder Bay TT Jan 2016 MO'!$A$17:$H$97,8,FALSE))=TRUE,0,VLOOKUP($C63,'Thunder Bay TT Jan 2016 MO'!$A$17:$H$97,8,FALSE))</f>
        <v>0</v>
      </c>
      <c r="AB63" s="10">
        <f>IF(ISNA(VLOOKUP($C63,void!$A$17:$H$97,8,FALSE))=TRUE,0,VLOOKUP($C63,void!$A$17:$H$97,8,FALSE))</f>
        <v>0</v>
      </c>
      <c r="AC63" s="10">
        <f>IF(ISNA(VLOOKUP($C63,'Caledon TT Feb 27 DM'!$A$17:$H$96,8,FALSE))=TRUE,0,VLOOKUP($C63,'Caledon TT Feb 27 DM'!$A$17:$H$96,8,FALSE))</f>
        <v>0</v>
      </c>
      <c r="AD63" s="10">
        <f>IF(ISNA(VLOOKUP($C63,'Caledon TT Feb 28 DM'!$A$17:$H$93,8,FALSE))=TRUE,0,VLOOKUP($C63,'Caledon TT Feb 28 DM'!$A$17:$H$93,8,FALSE))</f>
        <v>0</v>
      </c>
      <c r="AE63" s="10">
        <f>IF(ISNA(VLOOKUP($C63,'Killington Nor-Am Mar 5 MO'!$A$17:$H$97,8,FALSE))=TRUE,0,VLOOKUP($C63,'Killington Nor-Am Mar 5 MO'!$A$17:$H$97,8,FALSE))</f>
        <v>0</v>
      </c>
      <c r="AF63" s="10">
        <f>IF(ISNA(VLOOKUP($C63,'Killington Nor-Am Mar 6 DM'!$A$17:$H$97,8,FALSE))=TRUE,0,VLOOKUP($C63,'Killington Nor-Am Mar 6 DM'!$A$17:$H$97,8,FALSE))</f>
        <v>0</v>
      </c>
      <c r="AG63" s="10">
        <f>IF(ISNA(VLOOKUP($C63,'VSC Nor-Am Feb 27 MO'!$A$17:$H$97,8,FALSE))=TRUE,0,VLOOKUP($C63,'VSC Nor-Am Feb 27 MO'!$A$17:$H$97,8,FALSE))</f>
        <v>0</v>
      </c>
      <c r="AH63" s="10">
        <f>IF(ISNA(VLOOKUP($C63,'VSC Nor-Am Feb 28 DM'!$A$17:$H$97,8,FALSE))=TRUE,0,VLOOKUP($C63,'VSC Nor-Am Feb 28 DM'!$A$17:$H$97,8,FALSE))</f>
        <v>0</v>
      </c>
      <c r="AI63" s="10">
        <f>IF(ISNA(VLOOKUP($C63,'Sr Nationals March 12 MO'!$A$17:$H$97,8,FALSE))=TRUE,0,VLOOKUP($C63,'Sr Nationals March 12 MO'!$A$17:$H$97,8,FALSE))</f>
        <v>0</v>
      </c>
      <c r="AJ63" s="10">
        <f>IF(ISNA(VLOOKUP($C63,'Sr Nationals March 13 DM'!$A$17:$H$97,8,FALSE))=TRUE,0,VLOOKUP($C63,'Sr Nationals March 13 DM'!$A$17:$H$97,8,FALSE))</f>
        <v>0</v>
      </c>
      <c r="AK63" s="10">
        <f>IF(ISNA(VLOOKUP($C63,'Jr Nationals March 18 MO'!$A$17:$H$97,8,FALSE))=TRUE,0,VLOOKUP($C63,'Jr Nationals March 18 MO'!$A$17:$H$97,8,FALSE))</f>
        <v>0</v>
      </c>
      <c r="AL63" s="10">
        <f>IF(ISNA(VLOOKUP($C63,Event29!$A$17:$H$97,8,FALSE))=TRUE,0,VLOOKUP($C63,Event29!$A$17:$H$97,8,FALSE))</f>
        <v>0</v>
      </c>
      <c r="AM63" s="10">
        <f>IF(ISNA(VLOOKUP($C63,Event30!$A$17:$H$96,8,FALSE))=TRUE,0,VLOOKUP($C63,Event30!$A$17:$H$96,8,FALSE))</f>
        <v>0</v>
      </c>
    </row>
    <row r="64" spans="1:39" ht="13.5" customHeight="1">
      <c r="A64" s="156"/>
      <c r="B64" s="156"/>
      <c r="C64" s="153"/>
      <c r="D64" s="139"/>
      <c r="E64" s="8">
        <f t="shared" si="12"/>
        <v>20</v>
      </c>
      <c r="F64" s="9">
        <f t="shared" si="8"/>
        <v>20</v>
      </c>
      <c r="G64" s="19">
        <f t="shared" si="9"/>
        <v>0</v>
      </c>
      <c r="H64" s="19">
        <f t="shared" si="10"/>
        <v>0</v>
      </c>
      <c r="I64" s="19">
        <f t="shared" si="11"/>
        <v>0</v>
      </c>
      <c r="J64" s="9">
        <f t="shared" si="13"/>
        <v>0</v>
      </c>
      <c r="K64" s="99"/>
      <c r="L64" s="10">
        <f>IF(ISNA(VLOOKUP($C64,'Canadian Selections Dec 19 - F'!$A$17:$H$69,8,FALSE))=TRUE,0,VLOOKUP($C64,'Canadian Selections Dec 19 - F'!$A$17:$H$69,8,FALSE))</f>
        <v>0</v>
      </c>
      <c r="M64" s="10">
        <f>IF(ISNA(VLOOKUP($C64,'Canadian Selections Dec 20 - F'!$A$17:$H$24,8,FALSE))=TRUE,0,VLOOKUP($C64,'Canadian Selections Dec 20 - F'!$A$17:$H$24,8,FALSE))</f>
        <v>0</v>
      </c>
      <c r="N64" s="26">
        <f>IF(ISNA(VLOOKUP($C64,'Le Massif Cnd. Series Jan 16 MO'!$A$17:$H$95,8,FALSE))=TRUE,0,VLOOKUP($C64,'Le Massif Cnd. Series Jan 16 MO'!$A$17:$H$95,8,FALSE))</f>
        <v>0</v>
      </c>
      <c r="O64" s="26">
        <f>IF(ISNA(VLOOKUP($C64,'Le Massif Cnd. Series Jan 17 DM'!$A$17:$H$100,8,FALSE))=TRUE,0,VLOOKUP($C64,'Le Massif Cnd. Series Jan 17 DM'!$A$17:$H$100,8,FALSE))</f>
        <v>0</v>
      </c>
      <c r="P64" s="10">
        <f>IF(ISNA(VLOOKUP($C64,'USSA Bristol Jan 16 MO'!$A$17:$H$100,8,FALSE))=TRUE,0,VLOOKUP($C64,'USSA Bristol Jan 16 MO'!$A$17:$H$100,8,FALSE))</f>
        <v>0</v>
      </c>
      <c r="Q64" s="10">
        <f>IF(ISNA(VLOOKUP($C64,'USSA Bristol Jan 17 DM'!$A$17:$H$100,8,FALSE))=TRUE,0,VLOOKUP($C64,'USSA Bristol Jan 17 DM'!$A$17:$H$100,8,FALSE))</f>
        <v>0</v>
      </c>
      <c r="R64" s="10">
        <f>IF(ISNA(VLOOKUP($C64,'Apex Cnd. Series Feb 6 MO'!$A$17:$H$98,8,FALSE))=TRUE,0,VLOOKUP($C64,'Apex Cnd. Series Feb 6 MO'!$A$17:$H$98,8,FALSE))</f>
        <v>0</v>
      </c>
      <c r="S64" s="10">
        <f>IF(ISNA(VLOOKUP($C64,'Apex Cnd. Series Feb 7 DM'!$A$17:$H$98,8,FALSE))=TRUE,0,VLOOKUP($C64,'Apex Cnd. Series Feb 7 DM'!$A$17:$H$98,8,FALSE))</f>
        <v>0</v>
      </c>
      <c r="T64" s="10">
        <f>IF(ISNA(VLOOKUP($C64,'Calabogie TT Feb 6 MO'!$A$17:$H$99,8,FALSE))=TRUE,0,VLOOKUP($C64,'Calabogie TT Feb 6 MO'!$A$17:$H$99,8,FALSE))</f>
        <v>0</v>
      </c>
      <c r="U64" s="10">
        <f>IF(ISNA(VLOOKUP($C64,'Calabogie TT Feb 7 MO'!$A$17:$H$100,8,FALSE))=TRUE,0,VLOOKUP($C64,'Calabogie TT Feb 7 MO'!$A$17:$H$100,8,FALSE))</f>
        <v>0</v>
      </c>
      <c r="V64" s="10">
        <f>IF(ISNA(VLOOKUP($C64,'Calgary Nor-Am Feb 13 MO'!$A$17:$H$97,8,FALSE))=TRUE,0,VLOOKUP($C64,'Calgary Nor-Am Feb 13 MO'!$A$17:$H$97,8,FALSE))</f>
        <v>0</v>
      </c>
      <c r="W64" s="10">
        <f>IF(ISNA(VLOOKUP($C64,'Calgary Nor-Am Feb 14 DM'!$A$17:$H$92,8,FALSE))=TRUE,0,VLOOKUP($C64,'Calgary Nor-Am Feb 14 DM'!$A$17:$H$92,8,FALSE))</f>
        <v>0</v>
      </c>
      <c r="X64" s="10">
        <f>IF(ISNA(VLOOKUP($C64,'Camp Fortune TT Feb 21 MO'!$A$17:$H$92,8,FALSE))=TRUE,0,VLOOKUP($C64,'Camp Fortune TT Feb 21 MO'!$A$17:$H$92,8,FALSE))</f>
        <v>0</v>
      </c>
      <c r="Y64" s="10">
        <f>IF(ISNA(VLOOKUP($C64,'Park City Nor-Am Feb 20 MO'!$A$17:$H$97,8,FALSE))=TRUE,0,VLOOKUP($C64,'Park City Nor-Am Feb 20 MO'!$A$17:$H$97,8,FALSE))</f>
        <v>0</v>
      </c>
      <c r="Z64" s="10">
        <f>IF(ISNA(VLOOKUP($C64,'Park City Nor-Am Feb 21 DM'!$A$17:$H$97,8,FALSE))=TRUE,0,VLOOKUP($C64,'Park City Nor-Am Feb 21 DM'!$A$17:$H$97,8,FALSE))</f>
        <v>0</v>
      </c>
      <c r="AA64" s="10">
        <f>IF(ISNA(VLOOKUP($C64,'Thunder Bay TT Jan 2016 MO'!$A$17:$H$97,8,FALSE))=TRUE,0,VLOOKUP($C64,'Thunder Bay TT Jan 2016 MO'!$A$17:$H$97,8,FALSE))</f>
        <v>0</v>
      </c>
      <c r="AB64" s="10">
        <f>IF(ISNA(VLOOKUP($C64,void!$A$17:$H$97,8,FALSE))=TRUE,0,VLOOKUP($C64,void!$A$17:$H$97,8,FALSE))</f>
        <v>0</v>
      </c>
      <c r="AC64" s="10">
        <f>IF(ISNA(VLOOKUP($C64,'Caledon TT Feb 27 DM'!$A$17:$H$96,8,FALSE))=TRUE,0,VLOOKUP($C64,'Caledon TT Feb 27 DM'!$A$17:$H$96,8,FALSE))</f>
        <v>0</v>
      </c>
      <c r="AD64" s="10">
        <f>IF(ISNA(VLOOKUP($C64,'Caledon TT Feb 28 DM'!$A$17:$H$93,8,FALSE))=TRUE,0,VLOOKUP($C64,'Caledon TT Feb 28 DM'!$A$17:$H$93,8,FALSE))</f>
        <v>0</v>
      </c>
      <c r="AE64" s="10">
        <f>IF(ISNA(VLOOKUP($C64,'Killington Nor-Am Mar 5 MO'!$A$17:$H$97,8,FALSE))=TRUE,0,VLOOKUP($C64,'Killington Nor-Am Mar 5 MO'!$A$17:$H$97,8,FALSE))</f>
        <v>0</v>
      </c>
      <c r="AF64" s="10">
        <f>IF(ISNA(VLOOKUP($C64,'Killington Nor-Am Mar 6 DM'!$A$17:$H$97,8,FALSE))=TRUE,0,VLOOKUP($C64,'Killington Nor-Am Mar 6 DM'!$A$17:$H$97,8,FALSE))</f>
        <v>0</v>
      </c>
      <c r="AG64" s="10">
        <f>IF(ISNA(VLOOKUP($C64,'VSC Nor-Am Feb 27 MO'!$A$17:$H$97,8,FALSE))=TRUE,0,VLOOKUP($C64,'VSC Nor-Am Feb 27 MO'!$A$17:$H$97,8,FALSE))</f>
        <v>0</v>
      </c>
      <c r="AH64" s="10">
        <f>IF(ISNA(VLOOKUP($C64,'VSC Nor-Am Feb 28 DM'!$A$17:$H$97,8,FALSE))=TRUE,0,VLOOKUP($C64,'VSC Nor-Am Feb 28 DM'!$A$17:$H$97,8,FALSE))</f>
        <v>0</v>
      </c>
      <c r="AI64" s="10">
        <f>IF(ISNA(VLOOKUP($C64,'Sr Nationals March 12 MO'!$A$17:$H$97,8,FALSE))=TRUE,0,VLOOKUP($C64,'Sr Nationals March 12 MO'!$A$17:$H$97,8,FALSE))</f>
        <v>0</v>
      </c>
      <c r="AJ64" s="10">
        <f>IF(ISNA(VLOOKUP($C64,'Sr Nationals March 13 DM'!$A$17:$H$97,8,FALSE))=TRUE,0,VLOOKUP($C64,'Sr Nationals March 13 DM'!$A$17:$H$97,8,FALSE))</f>
        <v>0</v>
      </c>
      <c r="AK64" s="10">
        <f>IF(ISNA(VLOOKUP($C64,'Jr Nationals March 18 MO'!$A$17:$H$97,8,FALSE))=TRUE,0,VLOOKUP($C64,'Jr Nationals March 18 MO'!$A$17:$H$97,8,FALSE))</f>
        <v>0</v>
      </c>
      <c r="AL64" s="10">
        <f>IF(ISNA(VLOOKUP($C64,Event29!$A$17:$H$97,8,FALSE))=TRUE,0,VLOOKUP($C64,Event29!$A$17:$H$97,8,FALSE))</f>
        <v>0</v>
      </c>
      <c r="AM64" s="10">
        <f>IF(ISNA(VLOOKUP($C64,Event30!$A$17:$H$96,8,FALSE))=TRUE,0,VLOOKUP($C64,Event30!$A$17:$H$96,8,FALSE))</f>
        <v>0</v>
      </c>
    </row>
    <row r="65" spans="1:39" ht="13.5" customHeight="1">
      <c r="A65" s="156"/>
      <c r="B65" s="156"/>
      <c r="C65" s="153"/>
      <c r="D65" s="139"/>
      <c r="E65" s="8">
        <f t="shared" si="12"/>
        <v>20</v>
      </c>
      <c r="F65" s="9">
        <f t="shared" si="8"/>
        <v>20</v>
      </c>
      <c r="G65" s="19">
        <f t="shared" si="9"/>
        <v>0</v>
      </c>
      <c r="H65" s="19">
        <f t="shared" si="10"/>
        <v>0</v>
      </c>
      <c r="I65" s="19">
        <f t="shared" si="11"/>
        <v>0</v>
      </c>
      <c r="J65" s="9">
        <f t="shared" si="13"/>
        <v>0</v>
      </c>
      <c r="K65" s="99"/>
      <c r="L65" s="10">
        <f>IF(ISNA(VLOOKUP($C65,'Canadian Selections Dec 19 - F'!$A$17:$H$69,8,FALSE))=TRUE,0,VLOOKUP($C65,'Canadian Selections Dec 19 - F'!$A$17:$H$69,8,FALSE))</f>
        <v>0</v>
      </c>
      <c r="M65" s="10">
        <f>IF(ISNA(VLOOKUP($C65,'Canadian Selections Dec 20 - F'!$A$17:$H$24,8,FALSE))=TRUE,0,VLOOKUP($C65,'Canadian Selections Dec 20 - F'!$A$17:$H$24,8,FALSE))</f>
        <v>0</v>
      </c>
      <c r="N65" s="26">
        <f>IF(ISNA(VLOOKUP($C65,'Le Massif Cnd. Series Jan 16 MO'!$A$17:$H$95,8,FALSE))=TRUE,0,VLOOKUP($C65,'Le Massif Cnd. Series Jan 16 MO'!$A$17:$H$95,8,FALSE))</f>
        <v>0</v>
      </c>
      <c r="O65" s="26">
        <f>IF(ISNA(VLOOKUP($C65,'Le Massif Cnd. Series Jan 17 DM'!$A$17:$H$100,8,FALSE))=TRUE,0,VLOOKUP($C65,'Le Massif Cnd. Series Jan 17 DM'!$A$17:$H$100,8,FALSE))</f>
        <v>0</v>
      </c>
      <c r="P65" s="10">
        <f>IF(ISNA(VLOOKUP($C65,'USSA Bristol Jan 16 MO'!$A$17:$H$100,8,FALSE))=TRUE,0,VLOOKUP($C65,'USSA Bristol Jan 16 MO'!$A$17:$H$100,8,FALSE))</f>
        <v>0</v>
      </c>
      <c r="Q65" s="10">
        <f>IF(ISNA(VLOOKUP($C65,'USSA Bristol Jan 17 DM'!$A$17:$H$100,8,FALSE))=TRUE,0,VLOOKUP($C65,'USSA Bristol Jan 17 DM'!$A$17:$H$100,8,FALSE))</f>
        <v>0</v>
      </c>
      <c r="R65" s="10">
        <f>IF(ISNA(VLOOKUP($C65,'Apex Cnd. Series Feb 6 MO'!$A$17:$H$98,8,FALSE))=TRUE,0,VLOOKUP($C65,'Apex Cnd. Series Feb 6 MO'!$A$17:$H$98,8,FALSE))</f>
        <v>0</v>
      </c>
      <c r="S65" s="10">
        <f>IF(ISNA(VLOOKUP($C65,'Apex Cnd. Series Feb 7 DM'!$A$17:$H$98,8,FALSE))=TRUE,0,VLOOKUP($C65,'Apex Cnd. Series Feb 7 DM'!$A$17:$H$98,8,FALSE))</f>
        <v>0</v>
      </c>
      <c r="T65" s="10">
        <f>IF(ISNA(VLOOKUP($C65,'Calabogie TT Feb 6 MO'!$A$17:$H$99,8,FALSE))=TRUE,0,VLOOKUP($C65,'Calabogie TT Feb 6 MO'!$A$17:$H$99,8,FALSE))</f>
        <v>0</v>
      </c>
      <c r="U65" s="10">
        <f>IF(ISNA(VLOOKUP($C65,'Calabogie TT Feb 7 MO'!$A$17:$H$100,8,FALSE))=TRUE,0,VLOOKUP($C65,'Calabogie TT Feb 7 MO'!$A$17:$H$100,8,FALSE))</f>
        <v>0</v>
      </c>
      <c r="V65" s="10">
        <f>IF(ISNA(VLOOKUP($C65,'Calgary Nor-Am Feb 13 MO'!$A$17:$H$97,8,FALSE))=TRUE,0,VLOOKUP($C65,'Calgary Nor-Am Feb 13 MO'!$A$17:$H$97,8,FALSE))</f>
        <v>0</v>
      </c>
      <c r="W65" s="10">
        <f>IF(ISNA(VLOOKUP($C65,'Calgary Nor-Am Feb 14 DM'!$A$17:$H$92,8,FALSE))=TRUE,0,VLOOKUP($C65,'Calgary Nor-Am Feb 14 DM'!$A$17:$H$92,8,FALSE))</f>
        <v>0</v>
      </c>
      <c r="X65" s="10">
        <f>IF(ISNA(VLOOKUP($C65,'Camp Fortune TT Feb 21 MO'!$A$17:$H$92,8,FALSE))=TRUE,0,VLOOKUP($C65,'Camp Fortune TT Feb 21 MO'!$A$17:$H$92,8,FALSE))</f>
        <v>0</v>
      </c>
      <c r="Y65" s="10">
        <f>IF(ISNA(VLOOKUP($C65,'Park City Nor-Am Feb 20 MO'!$A$17:$H$97,8,FALSE))=TRUE,0,VLOOKUP($C65,'Park City Nor-Am Feb 20 MO'!$A$17:$H$97,8,FALSE))</f>
        <v>0</v>
      </c>
      <c r="Z65" s="10">
        <f>IF(ISNA(VLOOKUP($C65,'Park City Nor-Am Feb 21 DM'!$A$17:$H$97,8,FALSE))=TRUE,0,VLOOKUP($C65,'Park City Nor-Am Feb 21 DM'!$A$17:$H$97,8,FALSE))</f>
        <v>0</v>
      </c>
      <c r="AA65" s="10">
        <f>IF(ISNA(VLOOKUP($C65,'Thunder Bay TT Jan 2016 MO'!$A$17:$H$97,8,FALSE))=TRUE,0,VLOOKUP($C65,'Thunder Bay TT Jan 2016 MO'!$A$17:$H$97,8,FALSE))</f>
        <v>0</v>
      </c>
      <c r="AB65" s="10">
        <f>IF(ISNA(VLOOKUP($C65,void!$A$17:$H$97,8,FALSE))=TRUE,0,VLOOKUP($C65,void!$A$17:$H$97,8,FALSE))</f>
        <v>0</v>
      </c>
      <c r="AC65" s="10">
        <f>IF(ISNA(VLOOKUP($C65,'Caledon TT Feb 27 DM'!$A$17:$H$96,8,FALSE))=TRUE,0,VLOOKUP($C65,'Caledon TT Feb 27 DM'!$A$17:$H$96,8,FALSE))</f>
        <v>0</v>
      </c>
      <c r="AD65" s="10">
        <f>IF(ISNA(VLOOKUP($C65,'Caledon TT Feb 28 DM'!$A$17:$H$93,8,FALSE))=TRUE,0,VLOOKUP($C65,'Caledon TT Feb 28 DM'!$A$17:$H$93,8,FALSE))</f>
        <v>0</v>
      </c>
      <c r="AE65" s="10">
        <f>IF(ISNA(VLOOKUP($C65,'Killington Nor-Am Mar 5 MO'!$A$17:$H$97,8,FALSE))=TRUE,0,VLOOKUP($C65,'Killington Nor-Am Mar 5 MO'!$A$17:$H$97,8,FALSE))</f>
        <v>0</v>
      </c>
      <c r="AF65" s="10">
        <f>IF(ISNA(VLOOKUP($C65,'Killington Nor-Am Mar 6 DM'!$A$17:$H$97,8,FALSE))=TRUE,0,VLOOKUP($C65,'Killington Nor-Am Mar 6 DM'!$A$17:$H$97,8,FALSE))</f>
        <v>0</v>
      </c>
      <c r="AG65" s="10">
        <f>IF(ISNA(VLOOKUP($C65,'VSC Nor-Am Feb 27 MO'!$A$17:$H$97,8,FALSE))=TRUE,0,VLOOKUP($C65,'VSC Nor-Am Feb 27 MO'!$A$17:$H$97,8,FALSE))</f>
        <v>0</v>
      </c>
      <c r="AH65" s="10">
        <f>IF(ISNA(VLOOKUP($C65,'VSC Nor-Am Feb 28 DM'!$A$17:$H$97,8,FALSE))=TRUE,0,VLOOKUP($C65,'VSC Nor-Am Feb 28 DM'!$A$17:$H$97,8,FALSE))</f>
        <v>0</v>
      </c>
      <c r="AI65" s="10">
        <f>IF(ISNA(VLOOKUP($C65,'Sr Nationals March 12 MO'!$A$17:$H$97,8,FALSE))=TRUE,0,VLOOKUP($C65,'Sr Nationals March 12 MO'!$A$17:$H$97,8,FALSE))</f>
        <v>0</v>
      </c>
      <c r="AJ65" s="10">
        <f>IF(ISNA(VLOOKUP($C65,'Sr Nationals March 13 DM'!$A$17:$H$97,8,FALSE))=TRUE,0,VLOOKUP($C65,'Sr Nationals March 13 DM'!$A$17:$H$97,8,FALSE))</f>
        <v>0</v>
      </c>
      <c r="AK65" s="10">
        <f>IF(ISNA(VLOOKUP($C65,'Jr Nationals March 18 MO'!$A$17:$H$97,8,FALSE))=TRUE,0,VLOOKUP($C65,'Jr Nationals March 18 MO'!$A$17:$H$97,8,FALSE))</f>
        <v>0</v>
      </c>
      <c r="AL65" s="10">
        <f>IF(ISNA(VLOOKUP($C65,Event29!$A$17:$H$97,8,FALSE))=TRUE,0,VLOOKUP($C65,Event29!$A$17:$H$97,8,FALSE))</f>
        <v>0</v>
      </c>
      <c r="AM65" s="10">
        <f>IF(ISNA(VLOOKUP($C65,Event30!$A$17:$H$96,8,FALSE))=TRUE,0,VLOOKUP($C65,Event30!$A$17:$H$96,8,FALSE))</f>
        <v>0</v>
      </c>
    </row>
    <row r="66" spans="1:39" ht="13.5" customHeight="1">
      <c r="A66" s="156"/>
      <c r="B66" s="156"/>
      <c r="C66" s="152"/>
      <c r="D66" s="139"/>
      <c r="E66" s="8">
        <f t="shared" si="12"/>
        <v>20</v>
      </c>
      <c r="F66" s="9">
        <f t="shared" si="8"/>
        <v>20</v>
      </c>
      <c r="G66" s="19">
        <f t="shared" si="9"/>
        <v>0</v>
      </c>
      <c r="H66" s="19">
        <f t="shared" si="10"/>
        <v>0</v>
      </c>
      <c r="I66" s="19">
        <f t="shared" si="11"/>
        <v>0</v>
      </c>
      <c r="J66" s="9">
        <f t="shared" si="13"/>
        <v>0</v>
      </c>
      <c r="K66" s="99"/>
      <c r="L66" s="10">
        <f>IF(ISNA(VLOOKUP($C66,'Canadian Selections Dec 19 - F'!$A$17:$H$69,8,FALSE))=TRUE,0,VLOOKUP($C66,'Canadian Selections Dec 19 - F'!$A$17:$H$69,8,FALSE))</f>
        <v>0</v>
      </c>
      <c r="M66" s="10">
        <f>IF(ISNA(VLOOKUP($C66,'Canadian Selections Dec 20 - F'!$A$17:$H$24,8,FALSE))=TRUE,0,VLOOKUP($C66,'Canadian Selections Dec 20 - F'!$A$17:$H$24,8,FALSE))</f>
        <v>0</v>
      </c>
      <c r="N66" s="26">
        <f>IF(ISNA(VLOOKUP($C66,'Le Massif Cnd. Series Jan 16 MO'!$A$17:$H$95,8,FALSE))=TRUE,0,VLOOKUP($C66,'Le Massif Cnd. Series Jan 16 MO'!$A$17:$H$95,8,FALSE))</f>
        <v>0</v>
      </c>
      <c r="O66" s="26">
        <f>IF(ISNA(VLOOKUP($C66,'Le Massif Cnd. Series Jan 17 DM'!$A$17:$H$100,8,FALSE))=TRUE,0,VLOOKUP($C66,'Le Massif Cnd. Series Jan 17 DM'!$A$17:$H$100,8,FALSE))</f>
        <v>0</v>
      </c>
      <c r="P66" s="10">
        <f>IF(ISNA(VLOOKUP($C66,'USSA Bristol Jan 16 MO'!$A$17:$H$100,8,FALSE))=TRUE,0,VLOOKUP($C66,'USSA Bristol Jan 16 MO'!$A$17:$H$100,8,FALSE))</f>
        <v>0</v>
      </c>
      <c r="Q66" s="10">
        <f>IF(ISNA(VLOOKUP($C66,'USSA Bristol Jan 17 DM'!$A$17:$H$100,8,FALSE))=TRUE,0,VLOOKUP($C66,'USSA Bristol Jan 17 DM'!$A$17:$H$100,8,FALSE))</f>
        <v>0</v>
      </c>
      <c r="R66" s="10">
        <f>IF(ISNA(VLOOKUP($C66,'Apex Cnd. Series Feb 6 MO'!$A$17:$H$98,8,FALSE))=TRUE,0,VLOOKUP($C66,'Apex Cnd. Series Feb 6 MO'!$A$17:$H$98,8,FALSE))</f>
        <v>0</v>
      </c>
      <c r="S66" s="10">
        <f>IF(ISNA(VLOOKUP($C66,'Apex Cnd. Series Feb 7 DM'!$A$17:$H$98,8,FALSE))=TRUE,0,VLOOKUP($C66,'Apex Cnd. Series Feb 7 DM'!$A$17:$H$98,8,FALSE))</f>
        <v>0</v>
      </c>
      <c r="T66" s="10">
        <f>IF(ISNA(VLOOKUP($C66,'Calabogie TT Feb 6 MO'!$A$17:$H$99,8,FALSE))=TRUE,0,VLOOKUP($C66,'Calabogie TT Feb 6 MO'!$A$17:$H$99,8,FALSE))</f>
        <v>0</v>
      </c>
      <c r="U66" s="10">
        <f>IF(ISNA(VLOOKUP($C66,'Calabogie TT Feb 7 MO'!$A$17:$H$100,8,FALSE))=TRUE,0,VLOOKUP($C66,'Calabogie TT Feb 7 MO'!$A$17:$H$100,8,FALSE))</f>
        <v>0</v>
      </c>
      <c r="V66" s="10">
        <f>IF(ISNA(VLOOKUP($C66,'Calgary Nor-Am Feb 13 MO'!$A$17:$H$97,8,FALSE))=TRUE,0,VLOOKUP($C66,'Calgary Nor-Am Feb 13 MO'!$A$17:$H$97,8,FALSE))</f>
        <v>0</v>
      </c>
      <c r="W66" s="10">
        <f>IF(ISNA(VLOOKUP($C66,'Calgary Nor-Am Feb 14 DM'!$A$17:$H$92,8,FALSE))=TRUE,0,VLOOKUP($C66,'Calgary Nor-Am Feb 14 DM'!$A$17:$H$92,8,FALSE))</f>
        <v>0</v>
      </c>
      <c r="X66" s="10">
        <f>IF(ISNA(VLOOKUP($C66,'Camp Fortune TT Feb 21 MO'!$A$17:$H$92,8,FALSE))=TRUE,0,VLOOKUP($C66,'Camp Fortune TT Feb 21 MO'!$A$17:$H$92,8,FALSE))</f>
        <v>0</v>
      </c>
      <c r="Y66" s="10">
        <f>IF(ISNA(VLOOKUP($C66,'Park City Nor-Am Feb 20 MO'!$A$17:$H$97,8,FALSE))=TRUE,0,VLOOKUP($C66,'Park City Nor-Am Feb 20 MO'!$A$17:$H$97,8,FALSE))</f>
        <v>0</v>
      </c>
      <c r="Z66" s="10">
        <f>IF(ISNA(VLOOKUP($C66,'Park City Nor-Am Feb 21 DM'!$A$17:$H$97,8,FALSE))=TRUE,0,VLOOKUP($C66,'Park City Nor-Am Feb 21 DM'!$A$17:$H$97,8,FALSE))</f>
        <v>0</v>
      </c>
      <c r="AA66" s="10">
        <f>IF(ISNA(VLOOKUP($C66,'Thunder Bay TT Jan 2016 MO'!$A$17:$H$97,8,FALSE))=TRUE,0,VLOOKUP($C66,'Thunder Bay TT Jan 2016 MO'!$A$17:$H$97,8,FALSE))</f>
        <v>0</v>
      </c>
      <c r="AB66" s="10">
        <f>IF(ISNA(VLOOKUP($C66,void!$A$17:$H$97,8,FALSE))=TRUE,0,VLOOKUP($C66,void!$A$17:$H$97,8,FALSE))</f>
        <v>0</v>
      </c>
      <c r="AC66" s="10">
        <f>IF(ISNA(VLOOKUP($C66,'Caledon TT Feb 27 DM'!$A$17:$H$96,8,FALSE))=TRUE,0,VLOOKUP($C66,'Caledon TT Feb 27 DM'!$A$17:$H$96,8,FALSE))</f>
        <v>0</v>
      </c>
      <c r="AD66" s="10">
        <f>IF(ISNA(VLOOKUP($C66,'Caledon TT Feb 28 DM'!$A$17:$H$93,8,FALSE))=TRUE,0,VLOOKUP($C66,'Caledon TT Feb 28 DM'!$A$17:$H$93,8,FALSE))</f>
        <v>0</v>
      </c>
      <c r="AE66" s="10">
        <f>IF(ISNA(VLOOKUP($C66,'Killington Nor-Am Mar 5 MO'!$A$17:$H$97,8,FALSE))=TRUE,0,VLOOKUP($C66,'Killington Nor-Am Mar 5 MO'!$A$17:$H$97,8,FALSE))</f>
        <v>0</v>
      </c>
      <c r="AF66" s="10">
        <f>IF(ISNA(VLOOKUP($C66,'Killington Nor-Am Mar 6 DM'!$A$17:$H$97,8,FALSE))=TRUE,0,VLOOKUP($C66,'Killington Nor-Am Mar 6 DM'!$A$17:$H$97,8,FALSE))</f>
        <v>0</v>
      </c>
      <c r="AG66" s="10">
        <f>IF(ISNA(VLOOKUP($C66,'VSC Nor-Am Feb 27 MO'!$A$17:$H$97,8,FALSE))=TRUE,0,VLOOKUP($C66,'VSC Nor-Am Feb 27 MO'!$A$17:$H$97,8,FALSE))</f>
        <v>0</v>
      </c>
      <c r="AH66" s="10">
        <f>IF(ISNA(VLOOKUP($C66,'VSC Nor-Am Feb 28 DM'!$A$17:$H$97,8,FALSE))=TRUE,0,VLOOKUP($C66,'VSC Nor-Am Feb 28 DM'!$A$17:$H$97,8,FALSE))</f>
        <v>0</v>
      </c>
      <c r="AI66" s="10">
        <f>IF(ISNA(VLOOKUP($C66,'Sr Nationals March 12 MO'!$A$17:$H$97,8,FALSE))=TRUE,0,VLOOKUP($C66,'Sr Nationals March 12 MO'!$A$17:$H$97,8,FALSE))</f>
        <v>0</v>
      </c>
      <c r="AJ66" s="10">
        <f>IF(ISNA(VLOOKUP($C66,'Sr Nationals March 13 DM'!$A$17:$H$97,8,FALSE))=TRUE,0,VLOOKUP($C66,'Sr Nationals March 13 DM'!$A$17:$H$97,8,FALSE))</f>
        <v>0</v>
      </c>
      <c r="AK66" s="10">
        <f>IF(ISNA(VLOOKUP($C66,'Jr Nationals March 18 MO'!$A$17:$H$97,8,FALSE))=TRUE,0,VLOOKUP($C66,'Jr Nationals March 18 MO'!$A$17:$H$97,8,FALSE))</f>
        <v>0</v>
      </c>
      <c r="AL66" s="10">
        <f>IF(ISNA(VLOOKUP($C66,Event29!$A$17:$H$97,8,FALSE))=TRUE,0,VLOOKUP($C66,Event29!$A$17:$H$97,8,FALSE))</f>
        <v>0</v>
      </c>
      <c r="AM66" s="10">
        <f>IF(ISNA(VLOOKUP($C66,Event30!$A$17:$H$96,8,FALSE))=TRUE,0,VLOOKUP($C66,Event30!$A$17:$H$96,8,FALSE))</f>
        <v>0</v>
      </c>
    </row>
    <row r="67" spans="1:39" ht="13.5" customHeight="1">
      <c r="A67" s="156"/>
      <c r="B67" s="156"/>
      <c r="C67" s="153"/>
      <c r="D67" s="139"/>
      <c r="E67" s="8">
        <f t="shared" si="12"/>
        <v>20</v>
      </c>
      <c r="F67" s="9">
        <f t="shared" si="8"/>
        <v>20</v>
      </c>
      <c r="G67" s="19">
        <f t="shared" si="9"/>
        <v>0</v>
      </c>
      <c r="H67" s="19">
        <f t="shared" si="10"/>
        <v>0</v>
      </c>
      <c r="I67" s="19">
        <f t="shared" si="11"/>
        <v>0</v>
      </c>
      <c r="J67" s="9">
        <f t="shared" si="13"/>
        <v>0</v>
      </c>
      <c r="K67" s="99"/>
      <c r="L67" s="10">
        <f>IF(ISNA(VLOOKUP($C67,'Canadian Selections Dec 19 - F'!$A$17:$H$69,8,FALSE))=TRUE,0,VLOOKUP($C67,'Canadian Selections Dec 19 - F'!$A$17:$H$69,8,FALSE))</f>
        <v>0</v>
      </c>
      <c r="M67" s="10">
        <f>IF(ISNA(VLOOKUP($C67,'Canadian Selections Dec 20 - F'!$A$17:$H$24,8,FALSE))=TRUE,0,VLOOKUP($C67,'Canadian Selections Dec 20 - F'!$A$17:$H$24,8,FALSE))</f>
        <v>0</v>
      </c>
      <c r="N67" s="26">
        <f>IF(ISNA(VLOOKUP($C67,'Le Massif Cnd. Series Jan 16 MO'!$A$17:$H$95,8,FALSE))=TRUE,0,VLOOKUP($C67,'Le Massif Cnd. Series Jan 16 MO'!$A$17:$H$95,8,FALSE))</f>
        <v>0</v>
      </c>
      <c r="O67" s="26">
        <f>IF(ISNA(VLOOKUP($C67,'Le Massif Cnd. Series Jan 17 DM'!$A$17:$H$100,8,FALSE))=TRUE,0,VLOOKUP($C67,'Le Massif Cnd. Series Jan 17 DM'!$A$17:$H$100,8,FALSE))</f>
        <v>0</v>
      </c>
      <c r="P67" s="10">
        <f>IF(ISNA(VLOOKUP($C67,'USSA Bristol Jan 16 MO'!$A$17:$H$100,8,FALSE))=TRUE,0,VLOOKUP($C67,'USSA Bristol Jan 16 MO'!$A$17:$H$100,8,FALSE))</f>
        <v>0</v>
      </c>
      <c r="Q67" s="10">
        <f>IF(ISNA(VLOOKUP($C67,'USSA Bristol Jan 17 DM'!$A$17:$H$100,8,FALSE))=TRUE,0,VLOOKUP($C67,'USSA Bristol Jan 17 DM'!$A$17:$H$100,8,FALSE))</f>
        <v>0</v>
      </c>
      <c r="R67" s="10">
        <f>IF(ISNA(VLOOKUP($C67,'Apex Cnd. Series Feb 6 MO'!$A$17:$H$98,8,FALSE))=TRUE,0,VLOOKUP($C67,'Apex Cnd. Series Feb 6 MO'!$A$17:$H$98,8,FALSE))</f>
        <v>0</v>
      </c>
      <c r="S67" s="10">
        <f>IF(ISNA(VLOOKUP($C67,'Apex Cnd. Series Feb 7 DM'!$A$17:$H$98,8,FALSE))=TRUE,0,VLOOKUP($C67,'Apex Cnd. Series Feb 7 DM'!$A$17:$H$98,8,FALSE))</f>
        <v>0</v>
      </c>
      <c r="T67" s="10">
        <f>IF(ISNA(VLOOKUP($C67,'Calabogie TT Feb 6 MO'!$A$17:$H$99,8,FALSE))=TRUE,0,VLOOKUP($C67,'Calabogie TT Feb 6 MO'!$A$17:$H$99,8,FALSE))</f>
        <v>0</v>
      </c>
      <c r="U67" s="10">
        <f>IF(ISNA(VLOOKUP($C67,'Calabogie TT Feb 7 MO'!$A$17:$H$100,8,FALSE))=TRUE,0,VLOOKUP($C67,'Calabogie TT Feb 7 MO'!$A$17:$H$100,8,FALSE))</f>
        <v>0</v>
      </c>
      <c r="V67" s="10">
        <f>IF(ISNA(VLOOKUP($C67,'Calgary Nor-Am Feb 13 MO'!$A$17:$H$97,8,FALSE))=TRUE,0,VLOOKUP($C67,'Calgary Nor-Am Feb 13 MO'!$A$17:$H$97,8,FALSE))</f>
        <v>0</v>
      </c>
      <c r="W67" s="10">
        <f>IF(ISNA(VLOOKUP($C67,'Calgary Nor-Am Feb 14 DM'!$A$17:$H$92,8,FALSE))=TRUE,0,VLOOKUP($C67,'Calgary Nor-Am Feb 14 DM'!$A$17:$H$92,8,FALSE))</f>
        <v>0</v>
      </c>
      <c r="X67" s="10">
        <f>IF(ISNA(VLOOKUP($C67,'Camp Fortune TT Feb 21 MO'!$A$17:$H$92,8,FALSE))=TRUE,0,VLOOKUP($C67,'Camp Fortune TT Feb 21 MO'!$A$17:$H$92,8,FALSE))</f>
        <v>0</v>
      </c>
      <c r="Y67" s="10">
        <f>IF(ISNA(VLOOKUP($C67,'Park City Nor-Am Feb 20 MO'!$A$17:$H$97,8,FALSE))=TRUE,0,VLOOKUP($C67,'Park City Nor-Am Feb 20 MO'!$A$17:$H$97,8,FALSE))</f>
        <v>0</v>
      </c>
      <c r="Z67" s="10">
        <f>IF(ISNA(VLOOKUP($C67,'Park City Nor-Am Feb 21 DM'!$A$17:$H$97,8,FALSE))=TRUE,0,VLOOKUP($C67,'Park City Nor-Am Feb 21 DM'!$A$17:$H$97,8,FALSE))</f>
        <v>0</v>
      </c>
      <c r="AA67" s="10">
        <f>IF(ISNA(VLOOKUP($C67,'Thunder Bay TT Jan 2016 MO'!$A$17:$H$97,8,FALSE))=TRUE,0,VLOOKUP($C67,'Thunder Bay TT Jan 2016 MO'!$A$17:$H$97,8,FALSE))</f>
        <v>0</v>
      </c>
      <c r="AB67" s="10">
        <f>IF(ISNA(VLOOKUP($C67,void!$A$17:$H$97,8,FALSE))=TRUE,0,VLOOKUP($C67,void!$A$17:$H$97,8,FALSE))</f>
        <v>0</v>
      </c>
      <c r="AC67" s="10">
        <f>IF(ISNA(VLOOKUP($C67,'Caledon TT Feb 27 DM'!$A$17:$H$96,8,FALSE))=TRUE,0,VLOOKUP($C67,'Caledon TT Feb 27 DM'!$A$17:$H$96,8,FALSE))</f>
        <v>0</v>
      </c>
      <c r="AD67" s="10">
        <f>IF(ISNA(VLOOKUP($C67,'Caledon TT Feb 28 DM'!$A$17:$H$93,8,FALSE))=TRUE,0,VLOOKUP($C67,'Caledon TT Feb 28 DM'!$A$17:$H$93,8,FALSE))</f>
        <v>0</v>
      </c>
      <c r="AE67" s="10">
        <f>IF(ISNA(VLOOKUP($C67,'Killington Nor-Am Mar 5 MO'!$A$17:$H$97,8,FALSE))=TRUE,0,VLOOKUP($C67,'Killington Nor-Am Mar 5 MO'!$A$17:$H$97,8,FALSE))</f>
        <v>0</v>
      </c>
      <c r="AF67" s="10">
        <f>IF(ISNA(VLOOKUP($C67,'Killington Nor-Am Mar 6 DM'!$A$17:$H$97,8,FALSE))=TRUE,0,VLOOKUP($C67,'Killington Nor-Am Mar 6 DM'!$A$17:$H$97,8,FALSE))</f>
        <v>0</v>
      </c>
      <c r="AG67" s="10">
        <f>IF(ISNA(VLOOKUP($C67,'VSC Nor-Am Feb 27 MO'!$A$17:$H$97,8,FALSE))=TRUE,0,VLOOKUP($C67,'VSC Nor-Am Feb 27 MO'!$A$17:$H$97,8,FALSE))</f>
        <v>0</v>
      </c>
      <c r="AH67" s="10">
        <f>IF(ISNA(VLOOKUP($C67,'VSC Nor-Am Feb 28 DM'!$A$17:$H$97,8,FALSE))=TRUE,0,VLOOKUP($C67,'VSC Nor-Am Feb 28 DM'!$A$17:$H$97,8,FALSE))</f>
        <v>0</v>
      </c>
      <c r="AI67" s="10">
        <f>IF(ISNA(VLOOKUP($C67,'Sr Nationals March 12 MO'!$A$17:$H$97,8,FALSE))=TRUE,0,VLOOKUP($C67,'Sr Nationals March 12 MO'!$A$17:$H$97,8,FALSE))</f>
        <v>0</v>
      </c>
      <c r="AJ67" s="10">
        <f>IF(ISNA(VLOOKUP($C67,'Sr Nationals March 13 DM'!$A$17:$H$97,8,FALSE))=TRUE,0,VLOOKUP($C67,'Sr Nationals March 13 DM'!$A$17:$H$97,8,FALSE))</f>
        <v>0</v>
      </c>
      <c r="AK67" s="10">
        <f>IF(ISNA(VLOOKUP($C67,'Jr Nationals March 18 MO'!$A$17:$H$97,8,FALSE))=TRUE,0,VLOOKUP($C67,'Jr Nationals March 18 MO'!$A$17:$H$97,8,FALSE))</f>
        <v>0</v>
      </c>
      <c r="AL67" s="10">
        <f>IF(ISNA(VLOOKUP($C67,Event29!$A$17:$H$97,8,FALSE))=TRUE,0,VLOOKUP($C67,Event29!$A$17:$H$97,8,FALSE))</f>
        <v>0</v>
      </c>
      <c r="AM67" s="10">
        <f>IF(ISNA(VLOOKUP($C67,Event30!$A$17:$H$96,8,FALSE))=TRUE,0,VLOOKUP($C67,Event30!$A$17:$H$96,8,FALSE))</f>
        <v>0</v>
      </c>
    </row>
    <row r="68" spans="1:39" ht="13.5" customHeight="1">
      <c r="A68" s="156"/>
      <c r="B68" s="156"/>
      <c r="C68" s="148"/>
      <c r="D68" s="139"/>
      <c r="E68" s="8">
        <f t="shared" si="12"/>
        <v>20</v>
      </c>
      <c r="F68" s="9">
        <f t="shared" si="8"/>
        <v>20</v>
      </c>
      <c r="G68" s="19">
        <f t="shared" si="9"/>
        <v>0</v>
      </c>
      <c r="H68" s="19">
        <f t="shared" si="10"/>
        <v>0</v>
      </c>
      <c r="I68" s="19">
        <f t="shared" si="11"/>
        <v>0</v>
      </c>
      <c r="J68" s="9">
        <f t="shared" si="13"/>
        <v>0</v>
      </c>
      <c r="K68" s="99"/>
      <c r="L68" s="10">
        <f>IF(ISNA(VLOOKUP($C68,'Canadian Selections Dec 19 - F'!$A$17:$H$69,8,FALSE))=TRUE,0,VLOOKUP($C68,'Canadian Selections Dec 19 - F'!$A$17:$H$69,8,FALSE))</f>
        <v>0</v>
      </c>
      <c r="M68" s="10">
        <f>IF(ISNA(VLOOKUP($C68,'Canadian Selections Dec 20 - F'!$A$17:$H$24,8,FALSE))=TRUE,0,VLOOKUP($C68,'Canadian Selections Dec 20 - F'!$A$17:$H$24,8,FALSE))</f>
        <v>0</v>
      </c>
      <c r="N68" s="26">
        <f>IF(ISNA(VLOOKUP($C68,'Le Massif Cnd. Series Jan 16 MO'!$A$17:$H$95,8,FALSE))=TRUE,0,VLOOKUP($C68,'Le Massif Cnd. Series Jan 16 MO'!$A$17:$H$95,8,FALSE))</f>
        <v>0</v>
      </c>
      <c r="O68" s="26">
        <f>IF(ISNA(VLOOKUP($C68,'Le Massif Cnd. Series Jan 17 DM'!$A$17:$H$100,8,FALSE))=TRUE,0,VLOOKUP($C68,'Le Massif Cnd. Series Jan 17 DM'!$A$17:$H$100,8,FALSE))</f>
        <v>0</v>
      </c>
      <c r="P68" s="10">
        <f>IF(ISNA(VLOOKUP($C68,'USSA Bristol Jan 16 MO'!$A$17:$H$100,8,FALSE))=TRUE,0,VLOOKUP($C68,'USSA Bristol Jan 16 MO'!$A$17:$H$100,8,FALSE))</f>
        <v>0</v>
      </c>
      <c r="Q68" s="10">
        <f>IF(ISNA(VLOOKUP($C68,'USSA Bristol Jan 17 DM'!$A$17:$H$100,8,FALSE))=TRUE,0,VLOOKUP($C68,'USSA Bristol Jan 17 DM'!$A$17:$H$100,8,FALSE))</f>
        <v>0</v>
      </c>
      <c r="R68" s="10">
        <f>IF(ISNA(VLOOKUP($C68,'Apex Cnd. Series Feb 6 MO'!$A$17:$H$98,8,FALSE))=TRUE,0,VLOOKUP($C68,'Apex Cnd. Series Feb 6 MO'!$A$17:$H$98,8,FALSE))</f>
        <v>0</v>
      </c>
      <c r="S68" s="10">
        <f>IF(ISNA(VLOOKUP($C68,'Apex Cnd. Series Feb 7 DM'!$A$17:$H$98,8,FALSE))=TRUE,0,VLOOKUP($C68,'Apex Cnd. Series Feb 7 DM'!$A$17:$H$98,8,FALSE))</f>
        <v>0</v>
      </c>
      <c r="T68" s="10">
        <f>IF(ISNA(VLOOKUP($C68,'Calabogie TT Feb 6 MO'!$A$17:$H$99,8,FALSE))=TRUE,0,VLOOKUP($C68,'Calabogie TT Feb 6 MO'!$A$17:$H$99,8,FALSE))</f>
        <v>0</v>
      </c>
      <c r="U68" s="10">
        <f>IF(ISNA(VLOOKUP($C68,'Calabogie TT Feb 7 MO'!$A$17:$H$100,8,FALSE))=TRUE,0,VLOOKUP($C68,'Calabogie TT Feb 7 MO'!$A$17:$H$100,8,FALSE))</f>
        <v>0</v>
      </c>
      <c r="V68" s="10">
        <f>IF(ISNA(VLOOKUP($C68,'Calgary Nor-Am Feb 13 MO'!$A$17:$H$97,8,FALSE))=TRUE,0,VLOOKUP($C68,'Calgary Nor-Am Feb 13 MO'!$A$17:$H$97,8,FALSE))</f>
        <v>0</v>
      </c>
      <c r="W68" s="10">
        <f>IF(ISNA(VLOOKUP($C68,'Calgary Nor-Am Feb 14 DM'!$A$17:$H$92,8,FALSE))=TRUE,0,VLOOKUP($C68,'Calgary Nor-Am Feb 14 DM'!$A$17:$H$92,8,FALSE))</f>
        <v>0</v>
      </c>
      <c r="X68" s="10">
        <f>IF(ISNA(VLOOKUP($C68,'Camp Fortune TT Feb 21 MO'!$A$17:$H$92,8,FALSE))=TRUE,0,VLOOKUP($C68,'Camp Fortune TT Feb 21 MO'!$A$17:$H$92,8,FALSE))</f>
        <v>0</v>
      </c>
      <c r="Y68" s="10">
        <f>IF(ISNA(VLOOKUP($C68,'Park City Nor-Am Feb 20 MO'!$A$17:$H$97,8,FALSE))=TRUE,0,VLOOKUP($C68,'Park City Nor-Am Feb 20 MO'!$A$17:$H$97,8,FALSE))</f>
        <v>0</v>
      </c>
      <c r="Z68" s="10">
        <f>IF(ISNA(VLOOKUP($C68,'Park City Nor-Am Feb 21 DM'!$A$17:$H$97,8,FALSE))=TRUE,0,VLOOKUP($C68,'Park City Nor-Am Feb 21 DM'!$A$17:$H$97,8,FALSE))</f>
        <v>0</v>
      </c>
      <c r="AA68" s="10">
        <f>IF(ISNA(VLOOKUP($C68,'Thunder Bay TT Jan 2016 MO'!$A$17:$H$97,8,FALSE))=TRUE,0,VLOOKUP($C68,'Thunder Bay TT Jan 2016 MO'!$A$17:$H$97,8,FALSE))</f>
        <v>0</v>
      </c>
      <c r="AB68" s="10">
        <f>IF(ISNA(VLOOKUP($C68,void!$A$17:$H$97,8,FALSE))=TRUE,0,VLOOKUP($C68,void!$A$17:$H$97,8,FALSE))</f>
        <v>0</v>
      </c>
      <c r="AC68" s="10">
        <f>IF(ISNA(VLOOKUP($C68,'Caledon TT Feb 27 DM'!$A$17:$H$96,8,FALSE))=TRUE,0,VLOOKUP($C68,'Caledon TT Feb 27 DM'!$A$17:$H$96,8,FALSE))</f>
        <v>0</v>
      </c>
      <c r="AD68" s="10">
        <f>IF(ISNA(VLOOKUP($C68,'Caledon TT Feb 28 DM'!$A$17:$H$93,8,FALSE))=TRUE,0,VLOOKUP($C68,'Caledon TT Feb 28 DM'!$A$17:$H$93,8,FALSE))</f>
        <v>0</v>
      </c>
      <c r="AE68" s="10">
        <f>IF(ISNA(VLOOKUP($C68,'Killington Nor-Am Mar 5 MO'!$A$17:$H$97,8,FALSE))=TRUE,0,VLOOKUP($C68,'Killington Nor-Am Mar 5 MO'!$A$17:$H$97,8,FALSE))</f>
        <v>0</v>
      </c>
      <c r="AF68" s="10">
        <f>IF(ISNA(VLOOKUP($C68,'Killington Nor-Am Mar 6 DM'!$A$17:$H$97,8,FALSE))=TRUE,0,VLOOKUP($C68,'Killington Nor-Am Mar 6 DM'!$A$17:$H$97,8,FALSE))</f>
        <v>0</v>
      </c>
      <c r="AG68" s="10">
        <f>IF(ISNA(VLOOKUP($C68,'VSC Nor-Am Feb 27 MO'!$A$17:$H$97,8,FALSE))=TRUE,0,VLOOKUP($C68,'VSC Nor-Am Feb 27 MO'!$A$17:$H$97,8,FALSE))</f>
        <v>0</v>
      </c>
      <c r="AH68" s="10">
        <f>IF(ISNA(VLOOKUP($C68,'VSC Nor-Am Feb 28 DM'!$A$17:$H$97,8,FALSE))=TRUE,0,VLOOKUP($C68,'VSC Nor-Am Feb 28 DM'!$A$17:$H$97,8,FALSE))</f>
        <v>0</v>
      </c>
      <c r="AI68" s="10">
        <f>IF(ISNA(VLOOKUP($C68,'Sr Nationals March 12 MO'!$A$17:$H$97,8,FALSE))=TRUE,0,VLOOKUP($C68,'Sr Nationals March 12 MO'!$A$17:$H$97,8,FALSE))</f>
        <v>0</v>
      </c>
      <c r="AJ68" s="10">
        <f>IF(ISNA(VLOOKUP($C68,'Sr Nationals March 13 DM'!$A$17:$H$97,8,FALSE))=TRUE,0,VLOOKUP($C68,'Sr Nationals March 13 DM'!$A$17:$H$97,8,FALSE))</f>
        <v>0</v>
      </c>
      <c r="AK68" s="10">
        <f>IF(ISNA(VLOOKUP($C68,'Jr Nationals March 18 MO'!$A$17:$H$97,8,FALSE))=TRUE,0,VLOOKUP($C68,'Jr Nationals March 18 MO'!$A$17:$H$97,8,FALSE))</f>
        <v>0</v>
      </c>
      <c r="AL68" s="10">
        <f>IF(ISNA(VLOOKUP($C68,Event29!$A$17:$H$97,8,FALSE))=TRUE,0,VLOOKUP($C68,Event29!$A$17:$H$97,8,FALSE))</f>
        <v>0</v>
      </c>
      <c r="AM68" s="10">
        <f>IF(ISNA(VLOOKUP($C68,Event30!$A$17:$H$96,8,FALSE))=TRUE,0,VLOOKUP($C68,Event30!$A$17:$H$96,8,FALSE))</f>
        <v>0</v>
      </c>
    </row>
    <row r="69" spans="1:39" ht="13.5" customHeight="1">
      <c r="A69" s="156"/>
      <c r="B69" s="156"/>
      <c r="C69" s="148"/>
      <c r="D69" s="139"/>
      <c r="E69" s="8">
        <f t="shared" si="12"/>
        <v>20</v>
      </c>
      <c r="F69" s="9">
        <f t="shared" si="8"/>
        <v>20</v>
      </c>
      <c r="G69" s="19">
        <f t="shared" si="9"/>
        <v>0</v>
      </c>
      <c r="H69" s="19">
        <f t="shared" si="10"/>
        <v>0</v>
      </c>
      <c r="I69" s="19">
        <f t="shared" si="11"/>
        <v>0</v>
      </c>
      <c r="J69" s="9">
        <f t="shared" si="13"/>
        <v>0</v>
      </c>
      <c r="K69" s="99"/>
      <c r="L69" s="10">
        <f>IF(ISNA(VLOOKUP($C69,'Canadian Selections Dec 19 - F'!$A$17:$H$69,8,FALSE))=TRUE,0,VLOOKUP($C69,'Canadian Selections Dec 19 - F'!$A$17:$H$69,8,FALSE))</f>
        <v>0</v>
      </c>
      <c r="M69" s="10">
        <f>IF(ISNA(VLOOKUP($C69,'Canadian Selections Dec 20 - F'!$A$17:$H$24,8,FALSE))=TRUE,0,VLOOKUP($C69,'Canadian Selections Dec 20 - F'!$A$17:$H$24,8,FALSE))</f>
        <v>0</v>
      </c>
      <c r="N69" s="26">
        <f>IF(ISNA(VLOOKUP($C69,'Le Massif Cnd. Series Jan 16 MO'!$A$17:$H$95,8,FALSE))=TRUE,0,VLOOKUP($C69,'Le Massif Cnd. Series Jan 16 MO'!$A$17:$H$95,8,FALSE))</f>
        <v>0</v>
      </c>
      <c r="O69" s="26">
        <f>IF(ISNA(VLOOKUP($C69,'Le Massif Cnd. Series Jan 17 DM'!$A$17:$H$100,8,FALSE))=TRUE,0,VLOOKUP($C69,'Le Massif Cnd. Series Jan 17 DM'!$A$17:$H$100,8,FALSE))</f>
        <v>0</v>
      </c>
      <c r="P69" s="10">
        <f>IF(ISNA(VLOOKUP($C69,'USSA Bristol Jan 16 MO'!$A$17:$H$100,8,FALSE))=TRUE,0,VLOOKUP($C69,'USSA Bristol Jan 16 MO'!$A$17:$H$100,8,FALSE))</f>
        <v>0</v>
      </c>
      <c r="Q69" s="10">
        <f>IF(ISNA(VLOOKUP($C69,'USSA Bristol Jan 17 DM'!$A$17:$H$100,8,FALSE))=TRUE,0,VLOOKUP($C69,'USSA Bristol Jan 17 DM'!$A$17:$H$100,8,FALSE))</f>
        <v>0</v>
      </c>
      <c r="R69" s="10">
        <f>IF(ISNA(VLOOKUP($C69,'Apex Cnd. Series Feb 6 MO'!$A$17:$H$98,8,FALSE))=TRUE,0,VLOOKUP($C69,'Apex Cnd. Series Feb 6 MO'!$A$17:$H$98,8,FALSE))</f>
        <v>0</v>
      </c>
      <c r="S69" s="10">
        <f>IF(ISNA(VLOOKUP($C69,'Apex Cnd. Series Feb 7 DM'!$A$17:$H$98,8,FALSE))=TRUE,0,VLOOKUP($C69,'Apex Cnd. Series Feb 7 DM'!$A$17:$H$98,8,FALSE))</f>
        <v>0</v>
      </c>
      <c r="T69" s="10">
        <f>IF(ISNA(VLOOKUP($C69,'Calabogie TT Feb 6 MO'!$A$17:$H$99,8,FALSE))=TRUE,0,VLOOKUP($C69,'Calabogie TT Feb 6 MO'!$A$17:$H$99,8,FALSE))</f>
        <v>0</v>
      </c>
      <c r="U69" s="10">
        <f>IF(ISNA(VLOOKUP($C69,'Calabogie TT Feb 7 MO'!$A$17:$H$100,8,FALSE))=TRUE,0,VLOOKUP($C69,'Calabogie TT Feb 7 MO'!$A$17:$H$100,8,FALSE))</f>
        <v>0</v>
      </c>
      <c r="V69" s="10">
        <f>IF(ISNA(VLOOKUP($C69,'Calgary Nor-Am Feb 13 MO'!$A$17:$H$97,8,FALSE))=TRUE,0,VLOOKUP($C69,'Calgary Nor-Am Feb 13 MO'!$A$17:$H$97,8,FALSE))</f>
        <v>0</v>
      </c>
      <c r="W69" s="10">
        <f>IF(ISNA(VLOOKUP($C69,'Calgary Nor-Am Feb 14 DM'!$A$17:$H$92,8,FALSE))=TRUE,0,VLOOKUP($C69,'Calgary Nor-Am Feb 14 DM'!$A$17:$H$92,8,FALSE))</f>
        <v>0</v>
      </c>
      <c r="X69" s="10">
        <f>IF(ISNA(VLOOKUP($C69,'Camp Fortune TT Feb 21 MO'!$A$17:$H$92,8,FALSE))=TRUE,0,VLOOKUP($C69,'Camp Fortune TT Feb 21 MO'!$A$17:$H$92,8,FALSE))</f>
        <v>0</v>
      </c>
      <c r="Y69" s="10">
        <f>IF(ISNA(VLOOKUP($C69,'Park City Nor-Am Feb 20 MO'!$A$17:$H$97,8,FALSE))=TRUE,0,VLOOKUP($C69,'Park City Nor-Am Feb 20 MO'!$A$17:$H$97,8,FALSE))</f>
        <v>0</v>
      </c>
      <c r="Z69" s="10">
        <f>IF(ISNA(VLOOKUP($C69,'Park City Nor-Am Feb 21 DM'!$A$17:$H$97,8,FALSE))=TRUE,0,VLOOKUP($C69,'Park City Nor-Am Feb 21 DM'!$A$17:$H$97,8,FALSE))</f>
        <v>0</v>
      </c>
      <c r="AA69" s="10">
        <f>IF(ISNA(VLOOKUP($C69,'Thunder Bay TT Jan 2016 MO'!$A$17:$H$97,8,FALSE))=TRUE,0,VLOOKUP($C69,'Thunder Bay TT Jan 2016 MO'!$A$17:$H$97,8,FALSE))</f>
        <v>0</v>
      </c>
      <c r="AB69" s="10">
        <f>IF(ISNA(VLOOKUP($C69,void!$A$17:$H$97,8,FALSE))=TRUE,0,VLOOKUP($C69,void!$A$17:$H$97,8,FALSE))</f>
        <v>0</v>
      </c>
      <c r="AC69" s="10">
        <f>IF(ISNA(VLOOKUP($C69,'Caledon TT Feb 27 DM'!$A$17:$H$96,8,FALSE))=TRUE,0,VLOOKUP($C69,'Caledon TT Feb 27 DM'!$A$17:$H$96,8,FALSE))</f>
        <v>0</v>
      </c>
      <c r="AD69" s="10">
        <f>IF(ISNA(VLOOKUP($C69,'Caledon TT Feb 28 DM'!$A$17:$H$93,8,FALSE))=TRUE,0,VLOOKUP($C69,'Caledon TT Feb 28 DM'!$A$17:$H$93,8,FALSE))</f>
        <v>0</v>
      </c>
      <c r="AE69" s="10">
        <f>IF(ISNA(VLOOKUP($C69,'Killington Nor-Am Mar 5 MO'!$A$17:$H$97,8,FALSE))=TRUE,0,VLOOKUP($C69,'Killington Nor-Am Mar 5 MO'!$A$17:$H$97,8,FALSE))</f>
        <v>0</v>
      </c>
      <c r="AF69" s="10">
        <f>IF(ISNA(VLOOKUP($C69,'Killington Nor-Am Mar 6 DM'!$A$17:$H$97,8,FALSE))=TRUE,0,VLOOKUP($C69,'Killington Nor-Am Mar 6 DM'!$A$17:$H$97,8,FALSE))</f>
        <v>0</v>
      </c>
      <c r="AG69" s="10">
        <f>IF(ISNA(VLOOKUP($C69,'VSC Nor-Am Feb 27 MO'!$A$17:$H$97,8,FALSE))=TRUE,0,VLOOKUP($C69,'VSC Nor-Am Feb 27 MO'!$A$17:$H$97,8,FALSE))</f>
        <v>0</v>
      </c>
      <c r="AH69" s="10">
        <f>IF(ISNA(VLOOKUP($C69,'VSC Nor-Am Feb 28 DM'!$A$17:$H$97,8,FALSE))=TRUE,0,VLOOKUP($C69,'VSC Nor-Am Feb 28 DM'!$A$17:$H$97,8,FALSE))</f>
        <v>0</v>
      </c>
      <c r="AI69" s="10">
        <f>IF(ISNA(VLOOKUP($C69,'Sr Nationals March 12 MO'!$A$17:$H$97,8,FALSE))=TRUE,0,VLOOKUP($C69,'Sr Nationals March 12 MO'!$A$17:$H$97,8,FALSE))</f>
        <v>0</v>
      </c>
      <c r="AJ69" s="10">
        <f>IF(ISNA(VLOOKUP($C69,'Sr Nationals March 13 DM'!$A$17:$H$97,8,FALSE))=TRUE,0,VLOOKUP($C69,'Sr Nationals March 13 DM'!$A$17:$H$97,8,FALSE))</f>
        <v>0</v>
      </c>
      <c r="AK69" s="10">
        <f>IF(ISNA(VLOOKUP($C69,'Jr Nationals March 18 MO'!$A$17:$H$97,8,FALSE))=TRUE,0,VLOOKUP($C69,'Jr Nationals March 18 MO'!$A$17:$H$97,8,FALSE))</f>
        <v>0</v>
      </c>
      <c r="AL69" s="10">
        <f>IF(ISNA(VLOOKUP($C69,Event29!$A$17:$H$97,8,FALSE))=TRUE,0,VLOOKUP($C69,Event29!$A$17:$H$97,8,FALSE))</f>
        <v>0</v>
      </c>
      <c r="AM69" s="10">
        <f>IF(ISNA(VLOOKUP($C69,Event30!$A$17:$H$96,8,FALSE))=TRUE,0,VLOOKUP($C69,Event30!$A$17:$H$96,8,FALSE))</f>
        <v>0</v>
      </c>
    </row>
    <row r="70" spans="1:39" ht="13.5" customHeight="1">
      <c r="A70" s="156"/>
      <c r="B70" s="156"/>
      <c r="C70" s="148"/>
      <c r="D70" s="139"/>
      <c r="E70" s="8">
        <f t="shared" si="12"/>
        <v>20</v>
      </c>
      <c r="F70" s="9">
        <f t="shared" si="8"/>
        <v>20</v>
      </c>
      <c r="G70" s="19">
        <f t="shared" si="9"/>
        <v>0</v>
      </c>
      <c r="H70" s="19">
        <f t="shared" si="10"/>
        <v>0</v>
      </c>
      <c r="I70" s="19">
        <f t="shared" si="11"/>
        <v>0</v>
      </c>
      <c r="J70" s="9">
        <f t="shared" si="13"/>
        <v>0</v>
      </c>
      <c r="K70" s="99"/>
      <c r="L70" s="10">
        <f>IF(ISNA(VLOOKUP($C70,'Canadian Selections Dec 19 - F'!$A$17:$H$69,8,FALSE))=TRUE,0,VLOOKUP($C70,'Canadian Selections Dec 19 - F'!$A$17:$H$69,8,FALSE))</f>
        <v>0</v>
      </c>
      <c r="M70" s="10">
        <f>IF(ISNA(VLOOKUP($C70,'Canadian Selections Dec 20 - F'!$A$17:$H$24,8,FALSE))=TRUE,0,VLOOKUP($C70,'Canadian Selections Dec 20 - F'!$A$17:$H$24,8,FALSE))</f>
        <v>0</v>
      </c>
      <c r="N70" s="26">
        <f>IF(ISNA(VLOOKUP($C70,'Le Massif Cnd. Series Jan 16 MO'!$A$17:$H$95,8,FALSE))=TRUE,0,VLOOKUP($C70,'Le Massif Cnd. Series Jan 16 MO'!$A$17:$H$95,8,FALSE))</f>
        <v>0</v>
      </c>
      <c r="O70" s="26">
        <f>IF(ISNA(VLOOKUP($C70,'Le Massif Cnd. Series Jan 17 DM'!$A$17:$H$100,8,FALSE))=TRUE,0,VLOOKUP($C70,'Le Massif Cnd. Series Jan 17 DM'!$A$17:$H$100,8,FALSE))</f>
        <v>0</v>
      </c>
      <c r="P70" s="10">
        <f>IF(ISNA(VLOOKUP($C70,'USSA Bristol Jan 16 MO'!$A$17:$H$100,8,FALSE))=TRUE,0,VLOOKUP($C70,'USSA Bristol Jan 16 MO'!$A$17:$H$100,8,FALSE))</f>
        <v>0</v>
      </c>
      <c r="Q70" s="10">
        <f>IF(ISNA(VLOOKUP($C70,'USSA Bristol Jan 17 DM'!$A$17:$H$100,8,FALSE))=TRUE,0,VLOOKUP($C70,'USSA Bristol Jan 17 DM'!$A$17:$H$100,8,FALSE))</f>
        <v>0</v>
      </c>
      <c r="R70" s="10">
        <f>IF(ISNA(VLOOKUP($C70,'Apex Cnd. Series Feb 6 MO'!$A$17:$H$98,8,FALSE))=TRUE,0,VLOOKUP($C70,'Apex Cnd. Series Feb 6 MO'!$A$17:$H$98,8,FALSE))</f>
        <v>0</v>
      </c>
      <c r="S70" s="10">
        <f>IF(ISNA(VLOOKUP($C70,'Apex Cnd. Series Feb 7 DM'!$A$17:$H$98,8,FALSE))=TRUE,0,VLOOKUP($C70,'Apex Cnd. Series Feb 7 DM'!$A$17:$H$98,8,FALSE))</f>
        <v>0</v>
      </c>
      <c r="T70" s="10">
        <f>IF(ISNA(VLOOKUP($C70,'Calabogie TT Feb 6 MO'!$A$17:$H$99,8,FALSE))=TRUE,0,VLOOKUP($C70,'Calabogie TT Feb 6 MO'!$A$17:$H$99,8,FALSE))</f>
        <v>0</v>
      </c>
      <c r="U70" s="10">
        <f>IF(ISNA(VLOOKUP($C70,'Calabogie TT Feb 7 MO'!$A$17:$H$100,8,FALSE))=TRUE,0,VLOOKUP($C70,'Calabogie TT Feb 7 MO'!$A$17:$H$100,8,FALSE))</f>
        <v>0</v>
      </c>
      <c r="V70" s="10">
        <f>IF(ISNA(VLOOKUP($C70,'Calgary Nor-Am Feb 13 MO'!$A$17:$H$97,8,FALSE))=TRUE,0,VLOOKUP($C70,'Calgary Nor-Am Feb 13 MO'!$A$17:$H$97,8,FALSE))</f>
        <v>0</v>
      </c>
      <c r="W70" s="10">
        <f>IF(ISNA(VLOOKUP($C70,'Calgary Nor-Am Feb 14 DM'!$A$17:$H$92,8,FALSE))=TRUE,0,VLOOKUP($C70,'Calgary Nor-Am Feb 14 DM'!$A$17:$H$92,8,FALSE))</f>
        <v>0</v>
      </c>
      <c r="X70" s="10">
        <f>IF(ISNA(VLOOKUP($C70,'Camp Fortune TT Feb 21 MO'!$A$17:$H$92,8,FALSE))=TRUE,0,VLOOKUP($C70,'Camp Fortune TT Feb 21 MO'!$A$17:$H$92,8,FALSE))</f>
        <v>0</v>
      </c>
      <c r="Y70" s="10">
        <f>IF(ISNA(VLOOKUP($C70,'Park City Nor-Am Feb 20 MO'!$A$17:$H$97,8,FALSE))=TRUE,0,VLOOKUP($C70,'Park City Nor-Am Feb 20 MO'!$A$17:$H$97,8,FALSE))</f>
        <v>0</v>
      </c>
      <c r="Z70" s="10">
        <f>IF(ISNA(VLOOKUP($C70,'Park City Nor-Am Feb 21 DM'!$A$17:$H$97,8,FALSE))=TRUE,0,VLOOKUP($C70,'Park City Nor-Am Feb 21 DM'!$A$17:$H$97,8,FALSE))</f>
        <v>0</v>
      </c>
      <c r="AA70" s="10">
        <f>IF(ISNA(VLOOKUP($C70,'Thunder Bay TT Jan 2016 MO'!$A$17:$H$97,8,FALSE))=TRUE,0,VLOOKUP($C70,'Thunder Bay TT Jan 2016 MO'!$A$17:$H$97,8,FALSE))</f>
        <v>0</v>
      </c>
      <c r="AB70" s="10">
        <f>IF(ISNA(VLOOKUP($C70,void!$A$17:$H$97,8,FALSE))=TRUE,0,VLOOKUP($C70,void!$A$17:$H$97,8,FALSE))</f>
        <v>0</v>
      </c>
      <c r="AC70" s="10">
        <f>IF(ISNA(VLOOKUP($C70,'Caledon TT Feb 27 DM'!$A$17:$H$96,8,FALSE))=TRUE,0,VLOOKUP($C70,'Caledon TT Feb 27 DM'!$A$17:$H$96,8,FALSE))</f>
        <v>0</v>
      </c>
      <c r="AD70" s="10">
        <f>IF(ISNA(VLOOKUP($C70,'Caledon TT Feb 28 DM'!$A$17:$H$93,8,FALSE))=TRUE,0,VLOOKUP($C70,'Caledon TT Feb 28 DM'!$A$17:$H$93,8,FALSE))</f>
        <v>0</v>
      </c>
      <c r="AE70" s="10">
        <f>IF(ISNA(VLOOKUP($C70,'Killington Nor-Am Mar 5 MO'!$A$17:$H$97,8,FALSE))=TRUE,0,VLOOKUP($C70,'Killington Nor-Am Mar 5 MO'!$A$17:$H$97,8,FALSE))</f>
        <v>0</v>
      </c>
      <c r="AF70" s="10">
        <f>IF(ISNA(VLOOKUP($C70,'Killington Nor-Am Mar 6 DM'!$A$17:$H$97,8,FALSE))=TRUE,0,VLOOKUP($C70,'Killington Nor-Am Mar 6 DM'!$A$17:$H$97,8,FALSE))</f>
        <v>0</v>
      </c>
      <c r="AG70" s="10">
        <f>IF(ISNA(VLOOKUP($C70,'VSC Nor-Am Feb 27 MO'!$A$17:$H$97,8,FALSE))=TRUE,0,VLOOKUP($C70,'VSC Nor-Am Feb 27 MO'!$A$17:$H$97,8,FALSE))</f>
        <v>0</v>
      </c>
      <c r="AH70" s="10">
        <f>IF(ISNA(VLOOKUP($C70,'VSC Nor-Am Feb 28 DM'!$A$17:$H$97,8,FALSE))=TRUE,0,VLOOKUP($C70,'VSC Nor-Am Feb 28 DM'!$A$17:$H$97,8,FALSE))</f>
        <v>0</v>
      </c>
      <c r="AI70" s="10">
        <f>IF(ISNA(VLOOKUP($C70,'Sr Nationals March 12 MO'!$A$17:$H$97,8,FALSE))=TRUE,0,VLOOKUP($C70,'Sr Nationals March 12 MO'!$A$17:$H$97,8,FALSE))</f>
        <v>0</v>
      </c>
      <c r="AJ70" s="10">
        <f>IF(ISNA(VLOOKUP($C70,'Sr Nationals March 13 DM'!$A$17:$H$97,8,FALSE))=TRUE,0,VLOOKUP($C70,'Sr Nationals March 13 DM'!$A$17:$H$97,8,FALSE))</f>
        <v>0</v>
      </c>
      <c r="AK70" s="10">
        <f>IF(ISNA(VLOOKUP($C70,'Jr Nationals March 18 MO'!$A$17:$H$97,8,FALSE))=TRUE,0,VLOOKUP($C70,'Jr Nationals March 18 MO'!$A$17:$H$97,8,FALSE))</f>
        <v>0</v>
      </c>
      <c r="AL70" s="10">
        <f>IF(ISNA(VLOOKUP($C70,Event29!$A$17:$H$97,8,FALSE))=TRUE,0,VLOOKUP($C70,Event29!$A$17:$H$97,8,FALSE))</f>
        <v>0</v>
      </c>
      <c r="AM70" s="10">
        <f>IF(ISNA(VLOOKUP($C70,Event30!$A$17:$H$96,8,FALSE))=TRUE,0,VLOOKUP($C70,Event30!$A$17:$H$96,8,FALSE))</f>
        <v>0</v>
      </c>
    </row>
    <row r="71" spans="1:39" ht="13.5" customHeight="1">
      <c r="A71" s="156"/>
      <c r="B71" s="156"/>
      <c r="C71" s="148"/>
      <c r="D71" s="139"/>
      <c r="E71" s="8">
        <f t="shared" si="12"/>
        <v>20</v>
      </c>
      <c r="F71" s="9">
        <f t="shared" si="8"/>
        <v>20</v>
      </c>
      <c r="G71" s="19">
        <f t="shared" si="9"/>
        <v>0</v>
      </c>
      <c r="H71" s="19">
        <f t="shared" si="10"/>
        <v>0</v>
      </c>
      <c r="I71" s="19">
        <f t="shared" si="11"/>
        <v>0</v>
      </c>
      <c r="J71" s="9">
        <f t="shared" si="13"/>
        <v>0</v>
      </c>
      <c r="K71" s="99"/>
      <c r="L71" s="10">
        <f>IF(ISNA(VLOOKUP($C71,'Canadian Selections Dec 19 - F'!$A$17:$H$69,8,FALSE))=TRUE,0,VLOOKUP($C71,'Canadian Selections Dec 19 - F'!$A$17:$H$69,8,FALSE))</f>
        <v>0</v>
      </c>
      <c r="M71" s="10">
        <f>IF(ISNA(VLOOKUP($C71,'Canadian Selections Dec 20 - F'!$A$17:$H$24,8,FALSE))=TRUE,0,VLOOKUP($C71,'Canadian Selections Dec 20 - F'!$A$17:$H$24,8,FALSE))</f>
        <v>0</v>
      </c>
      <c r="N71" s="26">
        <f>IF(ISNA(VLOOKUP($C71,'Le Massif Cnd. Series Jan 16 MO'!$A$17:$H$95,8,FALSE))=TRUE,0,VLOOKUP($C71,'Le Massif Cnd. Series Jan 16 MO'!$A$17:$H$95,8,FALSE))</f>
        <v>0</v>
      </c>
      <c r="O71" s="26">
        <f>IF(ISNA(VLOOKUP($C71,'Le Massif Cnd. Series Jan 17 DM'!$A$17:$H$100,8,FALSE))=TRUE,0,VLOOKUP($C71,'Le Massif Cnd. Series Jan 17 DM'!$A$17:$H$100,8,FALSE))</f>
        <v>0</v>
      </c>
      <c r="P71" s="10">
        <f>IF(ISNA(VLOOKUP($C71,'USSA Bristol Jan 16 MO'!$A$17:$H$100,8,FALSE))=TRUE,0,VLOOKUP($C71,'USSA Bristol Jan 16 MO'!$A$17:$H$100,8,FALSE))</f>
        <v>0</v>
      </c>
      <c r="Q71" s="10">
        <f>IF(ISNA(VLOOKUP($C71,'USSA Bristol Jan 17 DM'!$A$17:$H$100,8,FALSE))=TRUE,0,VLOOKUP($C71,'USSA Bristol Jan 17 DM'!$A$17:$H$100,8,FALSE))</f>
        <v>0</v>
      </c>
      <c r="R71" s="10">
        <f>IF(ISNA(VLOOKUP($C71,'Apex Cnd. Series Feb 6 MO'!$A$17:$H$98,8,FALSE))=TRUE,0,VLOOKUP($C71,'Apex Cnd. Series Feb 6 MO'!$A$17:$H$98,8,FALSE))</f>
        <v>0</v>
      </c>
      <c r="S71" s="10">
        <f>IF(ISNA(VLOOKUP($C71,'Apex Cnd. Series Feb 7 DM'!$A$17:$H$98,8,FALSE))=TRUE,0,VLOOKUP($C71,'Apex Cnd. Series Feb 7 DM'!$A$17:$H$98,8,FALSE))</f>
        <v>0</v>
      </c>
      <c r="T71" s="10">
        <f>IF(ISNA(VLOOKUP($C71,'Calabogie TT Feb 6 MO'!$A$17:$H$99,8,FALSE))=TRUE,0,VLOOKUP($C71,'Calabogie TT Feb 6 MO'!$A$17:$H$99,8,FALSE))</f>
        <v>0</v>
      </c>
      <c r="U71" s="10">
        <f>IF(ISNA(VLOOKUP($C71,'Calabogie TT Feb 7 MO'!$A$17:$H$100,8,FALSE))=TRUE,0,VLOOKUP($C71,'Calabogie TT Feb 7 MO'!$A$17:$H$100,8,FALSE))</f>
        <v>0</v>
      </c>
      <c r="V71" s="10">
        <f>IF(ISNA(VLOOKUP($C71,'Calgary Nor-Am Feb 13 MO'!$A$17:$H$97,8,FALSE))=TRUE,0,VLOOKUP($C71,'Calgary Nor-Am Feb 13 MO'!$A$17:$H$97,8,FALSE))</f>
        <v>0</v>
      </c>
      <c r="W71" s="10">
        <f>IF(ISNA(VLOOKUP($C71,'Calgary Nor-Am Feb 14 DM'!$A$17:$H$92,8,FALSE))=TRUE,0,VLOOKUP($C71,'Calgary Nor-Am Feb 14 DM'!$A$17:$H$92,8,FALSE))</f>
        <v>0</v>
      </c>
      <c r="X71" s="10">
        <f>IF(ISNA(VLOOKUP($C71,'Camp Fortune TT Feb 21 MO'!$A$17:$H$92,8,FALSE))=TRUE,0,VLOOKUP($C71,'Camp Fortune TT Feb 21 MO'!$A$17:$H$92,8,FALSE))</f>
        <v>0</v>
      </c>
      <c r="Y71" s="10">
        <f>IF(ISNA(VLOOKUP($C71,'Park City Nor-Am Feb 20 MO'!$A$17:$H$97,8,FALSE))=TRUE,0,VLOOKUP($C71,'Park City Nor-Am Feb 20 MO'!$A$17:$H$97,8,FALSE))</f>
        <v>0</v>
      </c>
      <c r="Z71" s="10">
        <f>IF(ISNA(VLOOKUP($C71,'Park City Nor-Am Feb 21 DM'!$A$17:$H$97,8,FALSE))=TRUE,0,VLOOKUP($C71,'Park City Nor-Am Feb 21 DM'!$A$17:$H$97,8,FALSE))</f>
        <v>0</v>
      </c>
      <c r="AA71" s="10">
        <f>IF(ISNA(VLOOKUP($C71,'Thunder Bay TT Jan 2016 MO'!$A$17:$H$97,8,FALSE))=TRUE,0,VLOOKUP($C71,'Thunder Bay TT Jan 2016 MO'!$A$17:$H$97,8,FALSE))</f>
        <v>0</v>
      </c>
      <c r="AB71" s="10">
        <f>IF(ISNA(VLOOKUP($C71,void!$A$17:$H$97,8,FALSE))=TRUE,0,VLOOKUP($C71,void!$A$17:$H$97,8,FALSE))</f>
        <v>0</v>
      </c>
      <c r="AC71" s="10">
        <f>IF(ISNA(VLOOKUP($C71,'Caledon TT Feb 27 DM'!$A$17:$H$96,8,FALSE))=TRUE,0,VLOOKUP($C71,'Caledon TT Feb 27 DM'!$A$17:$H$96,8,FALSE))</f>
        <v>0</v>
      </c>
      <c r="AD71" s="10">
        <f>IF(ISNA(VLOOKUP($C71,'Caledon TT Feb 28 DM'!$A$17:$H$93,8,FALSE))=TRUE,0,VLOOKUP($C71,'Caledon TT Feb 28 DM'!$A$17:$H$93,8,FALSE))</f>
        <v>0</v>
      </c>
      <c r="AE71" s="10">
        <f>IF(ISNA(VLOOKUP($C71,'Killington Nor-Am Mar 5 MO'!$A$17:$H$97,8,FALSE))=TRUE,0,VLOOKUP($C71,'Killington Nor-Am Mar 5 MO'!$A$17:$H$97,8,FALSE))</f>
        <v>0</v>
      </c>
      <c r="AF71" s="10">
        <f>IF(ISNA(VLOOKUP($C71,'Killington Nor-Am Mar 6 DM'!$A$17:$H$97,8,FALSE))=TRUE,0,VLOOKUP($C71,'Killington Nor-Am Mar 6 DM'!$A$17:$H$97,8,FALSE))</f>
        <v>0</v>
      </c>
      <c r="AG71" s="10">
        <f>IF(ISNA(VLOOKUP($C71,'VSC Nor-Am Feb 27 MO'!$A$17:$H$97,8,FALSE))=TRUE,0,VLOOKUP($C71,'VSC Nor-Am Feb 27 MO'!$A$17:$H$97,8,FALSE))</f>
        <v>0</v>
      </c>
      <c r="AH71" s="10">
        <f>IF(ISNA(VLOOKUP($C71,'VSC Nor-Am Feb 28 DM'!$A$17:$H$97,8,FALSE))=TRUE,0,VLOOKUP($C71,'VSC Nor-Am Feb 28 DM'!$A$17:$H$97,8,FALSE))</f>
        <v>0</v>
      </c>
      <c r="AI71" s="10">
        <f>IF(ISNA(VLOOKUP($C71,'Sr Nationals March 12 MO'!$A$17:$H$97,8,FALSE))=TRUE,0,VLOOKUP($C71,'Sr Nationals March 12 MO'!$A$17:$H$97,8,FALSE))</f>
        <v>0</v>
      </c>
      <c r="AJ71" s="10">
        <f>IF(ISNA(VLOOKUP($C71,'Sr Nationals March 13 DM'!$A$17:$H$97,8,FALSE))=TRUE,0,VLOOKUP($C71,'Sr Nationals March 13 DM'!$A$17:$H$97,8,FALSE))</f>
        <v>0</v>
      </c>
      <c r="AK71" s="10">
        <f>IF(ISNA(VLOOKUP($C71,'Jr Nationals March 18 MO'!$A$17:$H$97,8,FALSE))=TRUE,0,VLOOKUP($C71,'Jr Nationals March 18 MO'!$A$17:$H$97,8,FALSE))</f>
        <v>0</v>
      </c>
      <c r="AL71" s="10">
        <f>IF(ISNA(VLOOKUP($C71,Event29!$A$17:$H$97,8,FALSE))=TRUE,0,VLOOKUP($C71,Event29!$A$17:$H$97,8,FALSE))</f>
        <v>0</v>
      </c>
      <c r="AM71" s="10">
        <f>IF(ISNA(VLOOKUP($C71,Event30!$A$17:$H$96,8,FALSE))=TRUE,0,VLOOKUP($C71,Event30!$A$17:$H$96,8,FALSE))</f>
        <v>0</v>
      </c>
    </row>
    <row r="72" spans="1:39" ht="13.5" customHeight="1">
      <c r="A72" s="156"/>
      <c r="B72" s="156"/>
      <c r="C72" s="153"/>
      <c r="D72" s="139"/>
      <c r="E72" s="8">
        <f t="shared" si="12"/>
        <v>20</v>
      </c>
      <c r="F72" s="9">
        <f t="shared" si="8"/>
        <v>20</v>
      </c>
      <c r="G72" s="19">
        <f t="shared" si="9"/>
        <v>0</v>
      </c>
      <c r="H72" s="19">
        <f t="shared" si="10"/>
        <v>0</v>
      </c>
      <c r="I72" s="19">
        <f t="shared" si="11"/>
        <v>0</v>
      </c>
      <c r="J72" s="9">
        <f t="shared" si="13"/>
        <v>0</v>
      </c>
      <c r="K72" s="99"/>
      <c r="L72" s="10">
        <f>IF(ISNA(VLOOKUP($C72,'Canadian Selections Dec 19 - F'!$A$17:$H$69,8,FALSE))=TRUE,0,VLOOKUP($C72,'Canadian Selections Dec 19 - F'!$A$17:$H$69,8,FALSE))</f>
        <v>0</v>
      </c>
      <c r="M72" s="10">
        <f>IF(ISNA(VLOOKUP($C72,'Canadian Selections Dec 20 - F'!$A$17:$H$24,8,FALSE))=TRUE,0,VLOOKUP($C72,'Canadian Selections Dec 20 - F'!$A$17:$H$24,8,FALSE))</f>
        <v>0</v>
      </c>
      <c r="N72" s="26">
        <f>IF(ISNA(VLOOKUP($C72,'Le Massif Cnd. Series Jan 16 MO'!$A$17:$H$95,8,FALSE))=TRUE,0,VLOOKUP($C72,'Le Massif Cnd. Series Jan 16 MO'!$A$17:$H$95,8,FALSE))</f>
        <v>0</v>
      </c>
      <c r="O72" s="26">
        <f>IF(ISNA(VLOOKUP($C72,'Le Massif Cnd. Series Jan 17 DM'!$A$17:$H$100,8,FALSE))=TRUE,0,VLOOKUP($C72,'Le Massif Cnd. Series Jan 17 DM'!$A$17:$H$100,8,FALSE))</f>
        <v>0</v>
      </c>
      <c r="P72" s="10">
        <f>IF(ISNA(VLOOKUP($C72,'USSA Bristol Jan 16 MO'!$A$17:$H$100,8,FALSE))=TRUE,0,VLOOKUP($C72,'USSA Bristol Jan 16 MO'!$A$17:$H$100,8,FALSE))</f>
        <v>0</v>
      </c>
      <c r="Q72" s="10">
        <f>IF(ISNA(VLOOKUP($C72,'USSA Bristol Jan 17 DM'!$A$17:$H$100,8,FALSE))=TRUE,0,VLOOKUP($C72,'USSA Bristol Jan 17 DM'!$A$17:$H$100,8,FALSE))</f>
        <v>0</v>
      </c>
      <c r="R72" s="10">
        <f>IF(ISNA(VLOOKUP($C72,'Apex Cnd. Series Feb 6 MO'!$A$17:$H$98,8,FALSE))=TRUE,0,VLOOKUP($C72,'Apex Cnd. Series Feb 6 MO'!$A$17:$H$98,8,FALSE))</f>
        <v>0</v>
      </c>
      <c r="S72" s="10">
        <f>IF(ISNA(VLOOKUP($C72,'Apex Cnd. Series Feb 7 DM'!$A$17:$H$98,8,FALSE))=TRUE,0,VLOOKUP($C72,'Apex Cnd. Series Feb 7 DM'!$A$17:$H$98,8,FALSE))</f>
        <v>0</v>
      </c>
      <c r="T72" s="10">
        <f>IF(ISNA(VLOOKUP($C72,'Calabogie TT Feb 6 MO'!$A$17:$H$99,8,FALSE))=TRUE,0,VLOOKUP($C72,'Calabogie TT Feb 6 MO'!$A$17:$H$99,8,FALSE))</f>
        <v>0</v>
      </c>
      <c r="U72" s="10">
        <f>IF(ISNA(VLOOKUP($C72,'Calabogie TT Feb 7 MO'!$A$17:$H$100,8,FALSE))=TRUE,0,VLOOKUP($C72,'Calabogie TT Feb 7 MO'!$A$17:$H$100,8,FALSE))</f>
        <v>0</v>
      </c>
      <c r="V72" s="10">
        <f>IF(ISNA(VLOOKUP($C72,'Calgary Nor-Am Feb 13 MO'!$A$17:$H$97,8,FALSE))=TRUE,0,VLOOKUP($C72,'Calgary Nor-Am Feb 13 MO'!$A$17:$H$97,8,FALSE))</f>
        <v>0</v>
      </c>
      <c r="W72" s="10">
        <f>IF(ISNA(VLOOKUP($C72,'Calgary Nor-Am Feb 14 DM'!$A$17:$H$92,8,FALSE))=TRUE,0,VLOOKUP($C72,'Calgary Nor-Am Feb 14 DM'!$A$17:$H$92,8,FALSE))</f>
        <v>0</v>
      </c>
      <c r="X72" s="10">
        <f>IF(ISNA(VLOOKUP($C72,'Camp Fortune TT Feb 21 MO'!$A$17:$H$92,8,FALSE))=TRUE,0,VLOOKUP($C72,'Camp Fortune TT Feb 21 MO'!$A$17:$H$92,8,FALSE))</f>
        <v>0</v>
      </c>
      <c r="Y72" s="10">
        <f>IF(ISNA(VLOOKUP($C72,'Park City Nor-Am Feb 20 MO'!$A$17:$H$97,8,FALSE))=TRUE,0,VLOOKUP($C72,'Park City Nor-Am Feb 20 MO'!$A$17:$H$97,8,FALSE))</f>
        <v>0</v>
      </c>
      <c r="Z72" s="10">
        <f>IF(ISNA(VLOOKUP($C72,'Park City Nor-Am Feb 21 DM'!$A$17:$H$97,8,FALSE))=TRUE,0,VLOOKUP($C72,'Park City Nor-Am Feb 21 DM'!$A$17:$H$97,8,FALSE))</f>
        <v>0</v>
      </c>
      <c r="AA72" s="10">
        <f>IF(ISNA(VLOOKUP($C72,'Thunder Bay TT Jan 2016 MO'!$A$17:$H$97,8,FALSE))=TRUE,0,VLOOKUP($C72,'Thunder Bay TT Jan 2016 MO'!$A$17:$H$97,8,FALSE))</f>
        <v>0</v>
      </c>
      <c r="AB72" s="10">
        <f>IF(ISNA(VLOOKUP($C72,void!$A$17:$H$97,8,FALSE))=TRUE,0,VLOOKUP($C72,void!$A$17:$H$97,8,FALSE))</f>
        <v>0</v>
      </c>
      <c r="AC72" s="10">
        <f>IF(ISNA(VLOOKUP($C72,'Caledon TT Feb 27 DM'!$A$17:$H$96,8,FALSE))=TRUE,0,VLOOKUP($C72,'Caledon TT Feb 27 DM'!$A$17:$H$96,8,FALSE))</f>
        <v>0</v>
      </c>
      <c r="AD72" s="10">
        <f>IF(ISNA(VLOOKUP($C72,'Caledon TT Feb 28 DM'!$A$17:$H$93,8,FALSE))=TRUE,0,VLOOKUP($C72,'Caledon TT Feb 28 DM'!$A$17:$H$93,8,FALSE))</f>
        <v>0</v>
      </c>
      <c r="AE72" s="10">
        <f>IF(ISNA(VLOOKUP($C72,'Killington Nor-Am Mar 5 MO'!$A$17:$H$97,8,FALSE))=TRUE,0,VLOOKUP($C72,'Killington Nor-Am Mar 5 MO'!$A$17:$H$97,8,FALSE))</f>
        <v>0</v>
      </c>
      <c r="AF72" s="10">
        <f>IF(ISNA(VLOOKUP($C72,'Killington Nor-Am Mar 6 DM'!$A$17:$H$97,8,FALSE))=TRUE,0,VLOOKUP($C72,'Killington Nor-Am Mar 6 DM'!$A$17:$H$97,8,FALSE))</f>
        <v>0</v>
      </c>
      <c r="AG72" s="10">
        <f>IF(ISNA(VLOOKUP($C72,'VSC Nor-Am Feb 27 MO'!$A$17:$H$97,8,FALSE))=TRUE,0,VLOOKUP($C72,'VSC Nor-Am Feb 27 MO'!$A$17:$H$97,8,FALSE))</f>
        <v>0</v>
      </c>
      <c r="AH72" s="10">
        <f>IF(ISNA(VLOOKUP($C72,'VSC Nor-Am Feb 28 DM'!$A$17:$H$97,8,FALSE))=TRUE,0,VLOOKUP($C72,'VSC Nor-Am Feb 28 DM'!$A$17:$H$97,8,FALSE))</f>
        <v>0</v>
      </c>
      <c r="AI72" s="10">
        <f>IF(ISNA(VLOOKUP($C72,'Sr Nationals March 12 MO'!$A$17:$H$97,8,FALSE))=TRUE,0,VLOOKUP($C72,'Sr Nationals March 12 MO'!$A$17:$H$97,8,FALSE))</f>
        <v>0</v>
      </c>
      <c r="AJ72" s="10">
        <f>IF(ISNA(VLOOKUP($C72,'Sr Nationals March 13 DM'!$A$17:$H$97,8,FALSE))=TRUE,0,VLOOKUP($C72,'Sr Nationals March 13 DM'!$A$17:$H$97,8,FALSE))</f>
        <v>0</v>
      </c>
      <c r="AK72" s="10">
        <f>IF(ISNA(VLOOKUP($C72,'Jr Nationals March 18 MO'!$A$17:$H$97,8,FALSE))=TRUE,0,VLOOKUP($C72,'Jr Nationals March 18 MO'!$A$17:$H$97,8,FALSE))</f>
        <v>0</v>
      </c>
      <c r="AL72" s="10">
        <f>IF(ISNA(VLOOKUP($C72,Event29!$A$17:$H$97,8,FALSE))=TRUE,0,VLOOKUP($C72,Event29!$A$17:$H$97,8,FALSE))</f>
        <v>0</v>
      </c>
      <c r="AM72" s="10">
        <f>IF(ISNA(VLOOKUP($C72,Event30!$A$17:$H$96,8,FALSE))=TRUE,0,VLOOKUP($C72,Event30!$A$17:$H$96,8,FALSE))</f>
        <v>0</v>
      </c>
    </row>
    <row r="73" spans="1:39" ht="13.5" customHeight="1">
      <c r="A73" s="156"/>
      <c r="B73" s="156"/>
      <c r="C73" s="153"/>
      <c r="D73" s="139"/>
      <c r="E73" s="8">
        <f t="shared" si="12"/>
        <v>20</v>
      </c>
      <c r="F73" s="9">
        <f t="shared" si="8"/>
        <v>20</v>
      </c>
      <c r="G73" s="19">
        <f t="shared" si="9"/>
        <v>0</v>
      </c>
      <c r="H73" s="19">
        <f t="shared" si="10"/>
        <v>0</v>
      </c>
      <c r="I73" s="19">
        <f t="shared" si="11"/>
        <v>0</v>
      </c>
      <c r="J73" s="9">
        <f t="shared" si="13"/>
        <v>0</v>
      </c>
      <c r="K73" s="99"/>
      <c r="L73" s="10">
        <f>IF(ISNA(VLOOKUP($C73,'Canadian Selections Dec 19 - F'!$A$17:$H$69,8,FALSE))=TRUE,0,VLOOKUP($C73,'Canadian Selections Dec 19 - F'!$A$17:$H$69,8,FALSE))</f>
        <v>0</v>
      </c>
      <c r="M73" s="10">
        <f>IF(ISNA(VLOOKUP($C73,'Canadian Selections Dec 20 - F'!$A$17:$H$24,8,FALSE))=TRUE,0,VLOOKUP($C73,'Canadian Selections Dec 20 - F'!$A$17:$H$24,8,FALSE))</f>
        <v>0</v>
      </c>
      <c r="N73" s="26">
        <f>IF(ISNA(VLOOKUP($C73,'Le Massif Cnd. Series Jan 16 MO'!$A$17:$H$95,8,FALSE))=TRUE,0,VLOOKUP($C73,'Le Massif Cnd. Series Jan 16 MO'!$A$17:$H$95,8,FALSE))</f>
        <v>0</v>
      </c>
      <c r="O73" s="26">
        <f>IF(ISNA(VLOOKUP($C73,'Le Massif Cnd. Series Jan 17 DM'!$A$17:$H$100,8,FALSE))=TRUE,0,VLOOKUP($C73,'Le Massif Cnd. Series Jan 17 DM'!$A$17:$H$100,8,FALSE))</f>
        <v>0</v>
      </c>
      <c r="P73" s="10">
        <f>IF(ISNA(VLOOKUP($C73,'USSA Bristol Jan 16 MO'!$A$17:$H$100,8,FALSE))=TRUE,0,VLOOKUP($C73,'USSA Bristol Jan 16 MO'!$A$17:$H$100,8,FALSE))</f>
        <v>0</v>
      </c>
      <c r="Q73" s="10">
        <f>IF(ISNA(VLOOKUP($C73,'USSA Bristol Jan 17 DM'!$A$17:$H$100,8,FALSE))=TRUE,0,VLOOKUP($C73,'USSA Bristol Jan 17 DM'!$A$17:$H$100,8,FALSE))</f>
        <v>0</v>
      </c>
      <c r="R73" s="10">
        <f>IF(ISNA(VLOOKUP($C73,'Apex Cnd. Series Feb 6 MO'!$A$17:$H$98,8,FALSE))=TRUE,0,VLOOKUP($C73,'Apex Cnd. Series Feb 6 MO'!$A$17:$H$98,8,FALSE))</f>
        <v>0</v>
      </c>
      <c r="S73" s="10">
        <f>IF(ISNA(VLOOKUP($C73,'Apex Cnd. Series Feb 7 DM'!$A$17:$H$98,8,FALSE))=TRUE,0,VLOOKUP($C73,'Apex Cnd. Series Feb 7 DM'!$A$17:$H$98,8,FALSE))</f>
        <v>0</v>
      </c>
      <c r="T73" s="10">
        <f>IF(ISNA(VLOOKUP($C73,'Calabogie TT Feb 6 MO'!$A$17:$H$99,8,FALSE))=TRUE,0,VLOOKUP($C73,'Calabogie TT Feb 6 MO'!$A$17:$H$99,8,FALSE))</f>
        <v>0</v>
      </c>
      <c r="U73" s="10">
        <f>IF(ISNA(VLOOKUP($C73,'Calabogie TT Feb 7 MO'!$A$17:$H$100,8,FALSE))=TRUE,0,VLOOKUP($C73,'Calabogie TT Feb 7 MO'!$A$17:$H$100,8,FALSE))</f>
        <v>0</v>
      </c>
      <c r="V73" s="10">
        <f>IF(ISNA(VLOOKUP($C73,'Calgary Nor-Am Feb 13 MO'!$A$17:$H$97,8,FALSE))=TRUE,0,VLOOKUP($C73,'Calgary Nor-Am Feb 13 MO'!$A$17:$H$97,8,FALSE))</f>
        <v>0</v>
      </c>
      <c r="W73" s="10">
        <f>IF(ISNA(VLOOKUP($C73,'Calgary Nor-Am Feb 14 DM'!$A$17:$H$92,8,FALSE))=TRUE,0,VLOOKUP($C73,'Calgary Nor-Am Feb 14 DM'!$A$17:$H$92,8,FALSE))</f>
        <v>0</v>
      </c>
      <c r="X73" s="10">
        <f>IF(ISNA(VLOOKUP($C73,'Camp Fortune TT Feb 21 MO'!$A$17:$H$92,8,FALSE))=TRUE,0,VLOOKUP($C73,'Camp Fortune TT Feb 21 MO'!$A$17:$H$92,8,FALSE))</f>
        <v>0</v>
      </c>
      <c r="Y73" s="10">
        <f>IF(ISNA(VLOOKUP($C73,'Park City Nor-Am Feb 20 MO'!$A$17:$H$97,8,FALSE))=TRUE,0,VLOOKUP($C73,'Park City Nor-Am Feb 20 MO'!$A$17:$H$97,8,FALSE))</f>
        <v>0</v>
      </c>
      <c r="Z73" s="10">
        <f>IF(ISNA(VLOOKUP($C73,'Park City Nor-Am Feb 21 DM'!$A$17:$H$97,8,FALSE))=TRUE,0,VLOOKUP($C73,'Park City Nor-Am Feb 21 DM'!$A$17:$H$97,8,FALSE))</f>
        <v>0</v>
      </c>
      <c r="AA73" s="10">
        <f>IF(ISNA(VLOOKUP($C73,'Thunder Bay TT Jan 2016 MO'!$A$17:$H$97,8,FALSE))=TRUE,0,VLOOKUP($C73,'Thunder Bay TT Jan 2016 MO'!$A$17:$H$97,8,FALSE))</f>
        <v>0</v>
      </c>
      <c r="AB73" s="10">
        <f>IF(ISNA(VLOOKUP($C73,void!$A$17:$H$97,8,FALSE))=TRUE,0,VLOOKUP($C73,void!$A$17:$H$97,8,FALSE))</f>
        <v>0</v>
      </c>
      <c r="AC73" s="10">
        <f>IF(ISNA(VLOOKUP($C73,'Caledon TT Feb 27 DM'!$A$17:$H$96,8,FALSE))=TRUE,0,VLOOKUP($C73,'Caledon TT Feb 27 DM'!$A$17:$H$96,8,FALSE))</f>
        <v>0</v>
      </c>
      <c r="AD73" s="10">
        <f>IF(ISNA(VLOOKUP($C73,'Caledon TT Feb 28 DM'!$A$17:$H$93,8,FALSE))=TRUE,0,VLOOKUP($C73,'Caledon TT Feb 28 DM'!$A$17:$H$93,8,FALSE))</f>
        <v>0</v>
      </c>
      <c r="AE73" s="10">
        <f>IF(ISNA(VLOOKUP($C73,'Killington Nor-Am Mar 5 MO'!$A$17:$H$97,8,FALSE))=TRUE,0,VLOOKUP($C73,'Killington Nor-Am Mar 5 MO'!$A$17:$H$97,8,FALSE))</f>
        <v>0</v>
      </c>
      <c r="AF73" s="10">
        <f>IF(ISNA(VLOOKUP($C73,'Killington Nor-Am Mar 6 DM'!$A$17:$H$97,8,FALSE))=TRUE,0,VLOOKUP($C73,'Killington Nor-Am Mar 6 DM'!$A$17:$H$97,8,FALSE))</f>
        <v>0</v>
      </c>
      <c r="AG73" s="10">
        <f>IF(ISNA(VLOOKUP($C73,'VSC Nor-Am Feb 27 MO'!$A$17:$H$97,8,FALSE))=TRUE,0,VLOOKUP($C73,'VSC Nor-Am Feb 27 MO'!$A$17:$H$97,8,FALSE))</f>
        <v>0</v>
      </c>
      <c r="AH73" s="10">
        <f>IF(ISNA(VLOOKUP($C73,'VSC Nor-Am Feb 28 DM'!$A$17:$H$97,8,FALSE))=TRUE,0,VLOOKUP($C73,'VSC Nor-Am Feb 28 DM'!$A$17:$H$97,8,FALSE))</f>
        <v>0</v>
      </c>
      <c r="AI73" s="10">
        <f>IF(ISNA(VLOOKUP($C73,'Sr Nationals March 12 MO'!$A$17:$H$97,8,FALSE))=TRUE,0,VLOOKUP($C73,'Sr Nationals March 12 MO'!$A$17:$H$97,8,FALSE))</f>
        <v>0</v>
      </c>
      <c r="AJ73" s="10">
        <f>IF(ISNA(VLOOKUP($C73,'Sr Nationals March 13 DM'!$A$17:$H$97,8,FALSE))=TRUE,0,VLOOKUP($C73,'Sr Nationals March 13 DM'!$A$17:$H$97,8,FALSE))</f>
        <v>0</v>
      </c>
      <c r="AK73" s="10">
        <f>IF(ISNA(VLOOKUP($C73,'Jr Nationals March 18 MO'!$A$17:$H$97,8,FALSE))=TRUE,0,VLOOKUP($C73,'Jr Nationals March 18 MO'!$A$17:$H$97,8,FALSE))</f>
        <v>0</v>
      </c>
      <c r="AL73" s="10">
        <f>IF(ISNA(VLOOKUP($C73,Event29!$A$17:$H$97,8,FALSE))=TRUE,0,VLOOKUP($C73,Event29!$A$17:$H$97,8,FALSE))</f>
        <v>0</v>
      </c>
      <c r="AM73" s="10">
        <f>IF(ISNA(VLOOKUP($C73,Event30!$A$17:$H$96,8,FALSE))=TRUE,0,VLOOKUP($C73,Event30!$A$17:$H$96,8,FALSE))</f>
        <v>0</v>
      </c>
    </row>
    <row r="74" spans="7:12" ht="19.5" customHeight="1">
      <c r="G74" s="7"/>
      <c r="H74" s="7"/>
      <c r="L74" s="3"/>
    </row>
    <row r="75" spans="7:8" ht="19.5" customHeight="1">
      <c r="G75" s="7"/>
      <c r="H75" s="7"/>
    </row>
    <row r="76" spans="7:8" ht="19.5" customHeight="1">
      <c r="G76" s="7"/>
      <c r="H76" s="7"/>
    </row>
    <row r="77" ht="19.5" customHeight="1">
      <c r="G77" s="7"/>
    </row>
    <row r="78" ht="19.5" customHeight="1">
      <c r="G78" s="7"/>
    </row>
    <row r="79" ht="19.5" customHeight="1">
      <c r="G79" s="7"/>
    </row>
    <row r="80" ht="19.5" customHeight="1">
      <c r="G80" s="7"/>
    </row>
    <row r="81" ht="19.5" customHeight="1">
      <c r="G81" s="7"/>
    </row>
    <row r="82" ht="19.5" customHeight="1">
      <c r="G82" s="7"/>
    </row>
    <row r="83" ht="19.5" customHeight="1">
      <c r="G83" s="7"/>
    </row>
    <row r="84" ht="19.5" customHeight="1">
      <c r="G84" s="7"/>
    </row>
    <row r="85" ht="19.5" customHeight="1">
      <c r="G85" s="7"/>
    </row>
    <row r="86" ht="19.5" customHeight="1">
      <c r="G86" s="7"/>
    </row>
    <row r="87" ht="19.5" customHeight="1">
      <c r="G87" s="7"/>
    </row>
    <row r="88" ht="19.5" customHeight="1">
      <c r="G88" s="7"/>
    </row>
    <row r="89" ht="19.5" customHeight="1">
      <c r="G89" s="7"/>
    </row>
    <row r="90" ht="19.5" customHeight="1">
      <c r="G90" s="7"/>
    </row>
    <row r="91" ht="19.5" customHeight="1">
      <c r="G91" s="7"/>
    </row>
    <row r="92" ht="19.5" customHeight="1">
      <c r="G92" s="7"/>
    </row>
    <row r="93" ht="19.5" customHeight="1">
      <c r="G93" s="7"/>
    </row>
    <row r="94" ht="19.5" customHeight="1">
      <c r="G94" s="7"/>
    </row>
    <row r="95" ht="19.5" customHeight="1">
      <c r="G95" s="7"/>
    </row>
    <row r="96" ht="19.5" customHeight="1">
      <c r="G96" s="7"/>
    </row>
    <row r="97" ht="19.5" customHeight="1">
      <c r="G97" s="7"/>
    </row>
    <row r="98" ht="19.5" customHeight="1">
      <c r="G98" s="7"/>
    </row>
    <row r="99" ht="19.5" customHeight="1">
      <c r="G99" s="7"/>
    </row>
    <row r="100" ht="19.5" customHeight="1">
      <c r="G100" s="7"/>
    </row>
  </sheetData>
  <sheetProtection/>
  <mergeCells count="1">
    <mergeCell ref="F3:J3"/>
  </mergeCells>
  <printOptions/>
  <pageMargins left="0.35433070866141736" right="0.15748031496062992" top="0.15748031496062992" bottom="0.1968503937007874" header="0.03937007874015748" footer="0.03937007874015748"/>
  <pageSetup firstPageNumber="1" useFirstPageNumber="1" orientation="landscape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5">
      <selection activeCell="C17" sqref="C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3"/>
      <c r="C3" s="103"/>
      <c r="D3" s="103"/>
      <c r="E3" s="103"/>
      <c r="F3" s="103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97" t="s">
        <v>67</v>
      </c>
      <c r="C8" s="197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97" t="s">
        <v>68</v>
      </c>
      <c r="C9" s="197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40945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39</v>
      </c>
      <c r="B11" s="197" t="s">
        <v>62</v>
      </c>
      <c r="C11" s="198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204" t="s">
        <v>50</v>
      </c>
      <c r="C12" s="205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0.75</v>
      </c>
      <c r="C14" s="33"/>
      <c r="D14" s="34">
        <v>0</v>
      </c>
      <c r="E14" s="33"/>
      <c r="F14" s="34">
        <v>0.8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67.42</v>
      </c>
      <c r="C15" s="36"/>
      <c r="D15" s="37">
        <v>1</v>
      </c>
      <c r="E15" s="36"/>
      <c r="F15" s="37">
        <v>30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21</v>
      </c>
    </row>
    <row r="17" spans="1:9" ht="13.5">
      <c r="A17" s="122" t="s">
        <v>69</v>
      </c>
      <c r="B17" s="117">
        <v>50.57</v>
      </c>
      <c r="C17" s="118">
        <f>B17/B$15*1000*B$14</f>
        <v>562.5556214773064</v>
      </c>
      <c r="D17" s="119">
        <v>0</v>
      </c>
      <c r="E17" s="118">
        <v>0</v>
      </c>
      <c r="F17" s="119">
        <v>26.04</v>
      </c>
      <c r="G17" s="118">
        <f aca="true" t="shared" si="0" ref="G17:G33">F17/F$15*1000*F$14</f>
        <v>694.4000000000001</v>
      </c>
      <c r="H17" s="120">
        <v>694</v>
      </c>
      <c r="I17" s="121">
        <v>8</v>
      </c>
    </row>
    <row r="18" spans="1:9" ht="13.5">
      <c r="A18" s="122" t="s">
        <v>51</v>
      </c>
      <c r="B18" s="117">
        <v>59.36</v>
      </c>
      <c r="C18" s="118">
        <f>B18/B$15*1000*B$14</f>
        <v>660.3381785820231</v>
      </c>
      <c r="D18" s="119">
        <v>0</v>
      </c>
      <c r="E18" s="118">
        <v>0</v>
      </c>
      <c r="F18" s="119">
        <v>30</v>
      </c>
      <c r="G18" s="118">
        <f t="shared" si="0"/>
        <v>800</v>
      </c>
      <c r="H18" s="120">
        <v>800</v>
      </c>
      <c r="I18" s="121">
        <v>1</v>
      </c>
    </row>
    <row r="19" spans="1:9" ht="13.5">
      <c r="A19" s="122" t="s">
        <v>52</v>
      </c>
      <c r="B19" s="117">
        <v>50.89</v>
      </c>
      <c r="C19" s="118">
        <f>B19/B$15*1000*B$14</f>
        <v>566.1153960249184</v>
      </c>
      <c r="D19" s="119">
        <v>0</v>
      </c>
      <c r="E19" s="118">
        <v>0</v>
      </c>
      <c r="F19" s="119">
        <v>23.78</v>
      </c>
      <c r="G19" s="118">
        <f t="shared" si="0"/>
        <v>634.1333333333334</v>
      </c>
      <c r="H19" s="120">
        <v>634</v>
      </c>
      <c r="I19" s="121">
        <v>14</v>
      </c>
    </row>
    <row r="20" spans="1:9" ht="13.5">
      <c r="A20" s="122"/>
      <c r="B20" s="117">
        <v>0</v>
      </c>
      <c r="C20" s="118">
        <f>B20/B$15*1000*B$14</f>
        <v>0</v>
      </c>
      <c r="D20" s="119">
        <v>0</v>
      </c>
      <c r="E20" s="118">
        <v>0</v>
      </c>
      <c r="F20" s="119">
        <v>0</v>
      </c>
      <c r="G20" s="118">
        <f t="shared" si="0"/>
        <v>0</v>
      </c>
      <c r="H20" s="120">
        <v>0</v>
      </c>
      <c r="I20" s="121"/>
    </row>
    <row r="21" spans="1:9" ht="13.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118">
        <f t="shared" si="0"/>
        <v>0</v>
      </c>
      <c r="H21" s="120">
        <v>0</v>
      </c>
      <c r="I21" s="121"/>
    </row>
    <row r="22" spans="1:9" ht="13.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f t="shared" si="0"/>
        <v>0</v>
      </c>
      <c r="H22" s="120">
        <v>0</v>
      </c>
      <c r="I22" s="121"/>
    </row>
    <row r="23" spans="1:9" ht="13.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f t="shared" si="0"/>
        <v>0</v>
      </c>
      <c r="H23" s="120">
        <v>0</v>
      </c>
      <c r="I23" s="121"/>
    </row>
    <row r="24" spans="1:9" ht="13.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f t="shared" si="0"/>
        <v>0</v>
      </c>
      <c r="H24" s="120"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f t="shared" si="0"/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f t="shared" si="0"/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f t="shared" si="0"/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f t="shared" si="0"/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f t="shared" si="0"/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f t="shared" si="0"/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f t="shared" si="0"/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f t="shared" si="0"/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f t="shared" si="0"/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3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4"/>
      <c r="B45" s="119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4">
      <selection activeCell="H31" sqref="H31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3"/>
      <c r="C3" s="103"/>
      <c r="D3" s="103"/>
      <c r="E3" s="103"/>
      <c r="F3" s="103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75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76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 t="s">
        <v>77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39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44.83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10</v>
      </c>
    </row>
    <row r="17" spans="1:9" ht="13.5">
      <c r="A17" s="116" t="s">
        <v>78</v>
      </c>
      <c r="B17" s="117">
        <v>0</v>
      </c>
      <c r="C17" s="118">
        <v>0</v>
      </c>
      <c r="D17" s="119">
        <v>0</v>
      </c>
      <c r="E17" s="118">
        <v>0</v>
      </c>
      <c r="F17" s="119">
        <v>13.92</v>
      </c>
      <c r="G17" s="118">
        <f>F17/F$15*1000*F$14</f>
        <v>155.25317867499444</v>
      </c>
      <c r="H17" s="120">
        <f>LARGE((C17,E17,G17),1)</f>
        <v>155.25317867499444</v>
      </c>
      <c r="I17" s="121">
        <v>5</v>
      </c>
    </row>
    <row r="18" spans="1:9" ht="13.5">
      <c r="A18" s="122" t="s">
        <v>79</v>
      </c>
      <c r="B18" s="117">
        <v>0</v>
      </c>
      <c r="C18" s="118">
        <v>0</v>
      </c>
      <c r="D18" s="119">
        <v>0</v>
      </c>
      <c r="E18" s="118">
        <v>0</v>
      </c>
      <c r="F18" s="119">
        <v>31.91</v>
      </c>
      <c r="G18" s="118">
        <f>F18/F$15*1000*F$14</f>
        <v>355.90006691947355</v>
      </c>
      <c r="H18" s="120">
        <f>LARGE((C18,E18,G18),1)</f>
        <v>355.90006691947355</v>
      </c>
      <c r="I18" s="121">
        <v>2</v>
      </c>
    </row>
    <row r="19" spans="1:9" ht="13.5">
      <c r="A19" s="122" t="s">
        <v>80</v>
      </c>
      <c r="B19" s="117">
        <v>0</v>
      </c>
      <c r="C19" s="118">
        <v>0</v>
      </c>
      <c r="D19" s="119">
        <v>0</v>
      </c>
      <c r="E19" s="118">
        <v>0</v>
      </c>
      <c r="F19" s="119">
        <v>14.33</v>
      </c>
      <c r="G19" s="118">
        <f aca="true" t="shared" si="0" ref="G19:G29">F19/F$15*1000*F$14</f>
        <v>159.82600936872632</v>
      </c>
      <c r="H19" s="120">
        <f>LARGE((C19,E19,G19),1)</f>
        <v>159.82600936872632</v>
      </c>
      <c r="I19" s="121">
        <v>4</v>
      </c>
    </row>
    <row r="20" spans="1:9" ht="13.5">
      <c r="A20" s="122" t="s">
        <v>81</v>
      </c>
      <c r="B20" s="117">
        <v>0</v>
      </c>
      <c r="C20" s="118">
        <v>0</v>
      </c>
      <c r="D20" s="119">
        <v>0</v>
      </c>
      <c r="E20" s="118">
        <v>0</v>
      </c>
      <c r="F20" s="119">
        <v>13.58</v>
      </c>
      <c r="G20" s="118">
        <f t="shared" si="0"/>
        <v>151.46107517287533</v>
      </c>
      <c r="H20" s="120">
        <f>LARGE((C20,E20,G20),1)</f>
        <v>151.46107517287533</v>
      </c>
      <c r="I20" s="121">
        <v>6</v>
      </c>
    </row>
    <row r="21" spans="1:9" ht="13.5">
      <c r="A21" s="122" t="s">
        <v>82</v>
      </c>
      <c r="B21" s="117">
        <v>0</v>
      </c>
      <c r="C21" s="118">
        <v>0</v>
      </c>
      <c r="D21" s="119">
        <v>0</v>
      </c>
      <c r="E21" s="118">
        <v>0</v>
      </c>
      <c r="F21" s="119">
        <v>11.33</v>
      </c>
      <c r="G21" s="118">
        <f t="shared" si="0"/>
        <v>126.36627258532235</v>
      </c>
      <c r="H21" s="120">
        <f>LARGE((C21,E21,G21),1)</f>
        <v>126.36627258532235</v>
      </c>
      <c r="I21" s="121">
        <v>7</v>
      </c>
    </row>
    <row r="22" spans="1:9" ht="13.5">
      <c r="A22" s="122" t="s">
        <v>83</v>
      </c>
      <c r="B22" s="117">
        <v>0</v>
      </c>
      <c r="C22" s="118">
        <v>0</v>
      </c>
      <c r="D22" s="119">
        <v>0</v>
      </c>
      <c r="E22" s="118">
        <v>0</v>
      </c>
      <c r="F22" s="119">
        <v>8.23</v>
      </c>
      <c r="G22" s="118">
        <f t="shared" si="0"/>
        <v>91.79121124247156</v>
      </c>
      <c r="H22" s="120">
        <f>LARGE((C22,E22,G22),1)</f>
        <v>91.79121124247156</v>
      </c>
      <c r="I22" s="121">
        <v>9</v>
      </c>
    </row>
    <row r="23" spans="1:9" ht="13.5">
      <c r="A23" s="122" t="s">
        <v>84</v>
      </c>
      <c r="B23" s="117">
        <v>0</v>
      </c>
      <c r="C23" s="118">
        <v>0</v>
      </c>
      <c r="D23" s="119">
        <v>0</v>
      </c>
      <c r="E23" s="118">
        <v>0</v>
      </c>
      <c r="F23" s="119">
        <v>6.99</v>
      </c>
      <c r="G23" s="118">
        <f t="shared" si="0"/>
        <v>77.96118670533126</v>
      </c>
      <c r="H23" s="120">
        <f>LARGE((C23,E23,G23),1)</f>
        <v>77.96118670533126</v>
      </c>
      <c r="I23" s="121">
        <v>10</v>
      </c>
    </row>
    <row r="24" spans="1:9" ht="13.5">
      <c r="A24" s="122" t="s">
        <v>65</v>
      </c>
      <c r="B24" s="117">
        <v>0</v>
      </c>
      <c r="C24" s="118">
        <v>0</v>
      </c>
      <c r="D24" s="119">
        <v>0</v>
      </c>
      <c r="E24" s="118">
        <v>0</v>
      </c>
      <c r="F24" s="119">
        <v>44.83</v>
      </c>
      <c r="G24" s="118">
        <f>F24/F$15*1000*F$14</f>
        <v>500</v>
      </c>
      <c r="H24" s="120">
        <f>LARGE((C24,E24,G24),1)</f>
        <v>500</v>
      </c>
      <c r="I24" s="121">
        <v>1</v>
      </c>
    </row>
    <row r="25" spans="1:9" ht="13.5">
      <c r="A25" s="122" t="s">
        <v>85</v>
      </c>
      <c r="B25" s="117">
        <v>0</v>
      </c>
      <c r="C25" s="118">
        <v>0</v>
      </c>
      <c r="D25" s="119">
        <v>0</v>
      </c>
      <c r="E25" s="118">
        <v>0</v>
      </c>
      <c r="F25" s="119">
        <v>8.95</v>
      </c>
      <c r="G25" s="118">
        <f t="shared" si="0"/>
        <v>99.82154807048852</v>
      </c>
      <c r="H25" s="120">
        <f>LARGE((C25,E25,G25),1)</f>
        <v>99.82154807048852</v>
      </c>
      <c r="I25" s="121">
        <v>8</v>
      </c>
    </row>
    <row r="26" spans="1:9" ht="13.5">
      <c r="A26" s="122" t="s">
        <v>86</v>
      </c>
      <c r="B26" s="117">
        <v>0</v>
      </c>
      <c r="C26" s="118">
        <v>0</v>
      </c>
      <c r="D26" s="119">
        <v>0</v>
      </c>
      <c r="E26" s="118">
        <v>0</v>
      </c>
      <c r="F26" s="119">
        <v>23.05</v>
      </c>
      <c r="G26" s="118">
        <f>F26/F$15*1000*F$14</f>
        <v>257.0823109524872</v>
      </c>
      <c r="H26" s="120">
        <f>LARGE((C26,E26,G26),1)</f>
        <v>257.0823109524872</v>
      </c>
      <c r="I26" s="121">
        <v>3</v>
      </c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f t="shared" si="0"/>
        <v>0</v>
      </c>
      <c r="H27" s="120">
        <f>LARGE((C27,E27,G27),1)</f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f t="shared" si="0"/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f t="shared" si="0"/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5">
      <selection activeCell="C17" sqref="C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3"/>
      <c r="C3" s="103"/>
      <c r="D3" s="103"/>
      <c r="E3" s="103"/>
      <c r="F3" s="103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97" t="s">
        <v>75</v>
      </c>
      <c r="C8" s="197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97" t="s">
        <v>76</v>
      </c>
      <c r="C9" s="197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 t="s">
        <v>91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39</v>
      </c>
      <c r="B11" s="197" t="s">
        <v>48</v>
      </c>
      <c r="C11" s="198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206" t="s">
        <v>50</v>
      </c>
      <c r="C12" s="207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45.9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6</v>
      </c>
    </row>
    <row r="17" spans="1:9" ht="13.5">
      <c r="A17" s="116" t="s">
        <v>79</v>
      </c>
      <c r="B17" s="117">
        <v>0</v>
      </c>
      <c r="C17" s="118">
        <v>0</v>
      </c>
      <c r="D17" s="119">
        <v>0</v>
      </c>
      <c r="E17" s="118">
        <v>0</v>
      </c>
      <c r="F17" s="119">
        <v>30.14</v>
      </c>
      <c r="G17" s="118">
        <f>F17/F$15*1000*F$14</f>
        <v>328.322440087146</v>
      </c>
      <c r="H17" s="120">
        <f>LARGE((C17,E17,G17),1)</f>
        <v>328.322440087146</v>
      </c>
      <c r="I17" s="121">
        <v>2</v>
      </c>
    </row>
    <row r="18" spans="1:9" ht="13.5">
      <c r="A18" s="122" t="s">
        <v>81</v>
      </c>
      <c r="B18" s="117">
        <v>0</v>
      </c>
      <c r="C18" s="118">
        <v>0</v>
      </c>
      <c r="D18" s="119">
        <v>0</v>
      </c>
      <c r="E18" s="118">
        <v>0</v>
      </c>
      <c r="F18" s="119">
        <v>14.24</v>
      </c>
      <c r="G18" s="118">
        <f aca="true" t="shared" si="0" ref="G18:G29">F18/F$15*1000*F$14</f>
        <v>155.11982570806103</v>
      </c>
      <c r="H18" s="120">
        <f>LARGE((C18,E18,G18),1)</f>
        <v>155.11982570806103</v>
      </c>
      <c r="I18" s="121">
        <v>4</v>
      </c>
    </row>
    <row r="19" spans="1:9" ht="13.5">
      <c r="A19" s="122" t="s">
        <v>82</v>
      </c>
      <c r="B19" s="117">
        <v>0</v>
      </c>
      <c r="C19" s="118">
        <v>0</v>
      </c>
      <c r="D19" s="119">
        <v>0</v>
      </c>
      <c r="E19" s="118">
        <v>0</v>
      </c>
      <c r="F19" s="119">
        <v>8.48</v>
      </c>
      <c r="G19" s="118">
        <f t="shared" si="0"/>
        <v>92.37472766884532</v>
      </c>
      <c r="H19" s="120">
        <f>LARGE((C19,E19,G19),1)</f>
        <v>92.37472766884532</v>
      </c>
      <c r="I19" s="121">
        <v>5</v>
      </c>
    </row>
    <row r="20" spans="1:9" ht="13.5">
      <c r="A20" s="122" t="s">
        <v>83</v>
      </c>
      <c r="B20" s="117">
        <v>0</v>
      </c>
      <c r="C20" s="118">
        <v>0</v>
      </c>
      <c r="D20" s="119">
        <v>0</v>
      </c>
      <c r="E20" s="118">
        <v>0</v>
      </c>
      <c r="F20" s="119">
        <v>6.06</v>
      </c>
      <c r="G20" s="118">
        <f t="shared" si="0"/>
        <v>66.01307189542484</v>
      </c>
      <c r="H20" s="120">
        <f>LARGE((C20,E20,G20),1)</f>
        <v>66.01307189542484</v>
      </c>
      <c r="I20" s="121">
        <v>6</v>
      </c>
    </row>
    <row r="21" spans="1:9" ht="13.5">
      <c r="A21" s="122" t="s">
        <v>65</v>
      </c>
      <c r="B21" s="117">
        <v>0</v>
      </c>
      <c r="C21" s="118">
        <v>0</v>
      </c>
      <c r="D21" s="119">
        <v>0</v>
      </c>
      <c r="E21" s="118">
        <v>0</v>
      </c>
      <c r="F21" s="119">
        <v>45.9</v>
      </c>
      <c r="G21" s="118">
        <f t="shared" si="0"/>
        <v>500</v>
      </c>
      <c r="H21" s="120">
        <f>LARGE((C21,E21,G21),1)</f>
        <v>500</v>
      </c>
      <c r="I21" s="121">
        <v>1</v>
      </c>
    </row>
    <row r="22" spans="1:9" ht="13.5">
      <c r="A22" s="122" t="s">
        <v>86</v>
      </c>
      <c r="B22" s="117">
        <v>0</v>
      </c>
      <c r="C22" s="118">
        <v>0</v>
      </c>
      <c r="D22" s="119">
        <v>0</v>
      </c>
      <c r="E22" s="118">
        <v>0</v>
      </c>
      <c r="F22" s="119">
        <v>27.68</v>
      </c>
      <c r="G22" s="118">
        <f t="shared" si="0"/>
        <v>301.525054466231</v>
      </c>
      <c r="H22" s="120">
        <f>LARGE((C22,E22,G22),1)</f>
        <v>301.525054466231</v>
      </c>
      <c r="I22" s="121">
        <v>3</v>
      </c>
    </row>
    <row r="23" spans="1:9" ht="13.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f t="shared" si="0"/>
        <v>0</v>
      </c>
      <c r="H23" s="120">
        <f>LARGE((C23,E23,G23),1)</f>
        <v>0</v>
      </c>
      <c r="I23" s="121"/>
    </row>
    <row r="24" spans="1:9" ht="13.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f t="shared" si="0"/>
        <v>0</v>
      </c>
      <c r="H24" s="120">
        <f>LARGE((C24,E24,G24),1)</f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f t="shared" si="0"/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f t="shared" si="0"/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f t="shared" si="0"/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f t="shared" si="0"/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f t="shared" si="0"/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3">
      <selection activeCell="C17" sqref="C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95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96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40951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14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10" ht="15" customHeight="1">
      <c r="A14" s="107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10" t="s">
        <v>21</v>
      </c>
      <c r="I14" s="111" t="s">
        <v>30</v>
      </c>
      <c r="J14" s="40"/>
    </row>
    <row r="15" spans="1:10" ht="15" customHeight="1">
      <c r="A15" s="107" t="s">
        <v>17</v>
      </c>
      <c r="B15" s="35">
        <v>75.23</v>
      </c>
      <c r="C15" s="36"/>
      <c r="D15" s="37">
        <v>1</v>
      </c>
      <c r="E15" s="36"/>
      <c r="F15" s="37">
        <v>1</v>
      </c>
      <c r="G15" s="36"/>
      <c r="H15" s="110" t="s">
        <v>22</v>
      </c>
      <c r="I15" s="111" t="s">
        <v>31</v>
      </c>
      <c r="J15" s="40"/>
    </row>
    <row r="16" spans="1:10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45</v>
      </c>
      <c r="J16" s="40"/>
    </row>
    <row r="17" spans="1:9" ht="13.5">
      <c r="A17" s="116" t="s">
        <v>51</v>
      </c>
      <c r="B17" s="117">
        <v>13.07</v>
      </c>
      <c r="C17" s="118">
        <f>B17/B$15*1000*B$14</f>
        <v>217.16735344942177</v>
      </c>
      <c r="D17" s="119">
        <v>0</v>
      </c>
      <c r="E17" s="118">
        <v>0</v>
      </c>
      <c r="F17" s="119">
        <v>0</v>
      </c>
      <c r="G17" s="118">
        <f>F17/F$15*1000*F$14</f>
        <v>0</v>
      </c>
      <c r="H17" s="120">
        <f>LARGE((C17,E17,G17),1)</f>
        <v>217.16735344942177</v>
      </c>
      <c r="I17" s="121">
        <v>37</v>
      </c>
    </row>
    <row r="18" spans="1:9" ht="13.5">
      <c r="A18" s="122" t="s">
        <v>69</v>
      </c>
      <c r="B18" s="117">
        <v>10.58</v>
      </c>
      <c r="C18" s="118">
        <f>B18/B$15*1000*B$14</f>
        <v>175.79423102485714</v>
      </c>
      <c r="D18" s="119">
        <v>0</v>
      </c>
      <c r="E18" s="118">
        <v>0</v>
      </c>
      <c r="F18" s="119">
        <v>0</v>
      </c>
      <c r="G18" s="118">
        <f aca="true" t="shared" si="0" ref="G18:G30">F18/F$15*1000*F$14</f>
        <v>0</v>
      </c>
      <c r="H18" s="120">
        <f>LARGE((C18,E18,G18),1)</f>
        <v>175.79423102485714</v>
      </c>
      <c r="I18" s="121">
        <v>38</v>
      </c>
    </row>
    <row r="19" spans="1:9" ht="13.5">
      <c r="A19" s="122"/>
      <c r="B19" s="117">
        <v>0</v>
      </c>
      <c r="C19" s="118">
        <f aca="true" t="shared" si="1" ref="C19:C31">B19/B$15*1000*B$14</f>
        <v>0</v>
      </c>
      <c r="D19" s="119">
        <v>0</v>
      </c>
      <c r="E19" s="118">
        <v>0</v>
      </c>
      <c r="F19" s="119">
        <v>0</v>
      </c>
      <c r="G19" s="118">
        <f t="shared" si="0"/>
        <v>0</v>
      </c>
      <c r="H19" s="120">
        <f>LARGE((C19,E19,G19),1)</f>
        <v>0</v>
      </c>
      <c r="I19" s="121"/>
    </row>
    <row r="20" spans="1:9" ht="13.5">
      <c r="A20" s="122"/>
      <c r="B20" s="117">
        <v>0</v>
      </c>
      <c r="C20" s="118">
        <f t="shared" si="1"/>
        <v>0</v>
      </c>
      <c r="D20" s="119">
        <v>0</v>
      </c>
      <c r="E20" s="118">
        <v>0</v>
      </c>
      <c r="F20" s="119">
        <v>0</v>
      </c>
      <c r="G20" s="118">
        <f t="shared" si="0"/>
        <v>0</v>
      </c>
      <c r="H20" s="120">
        <f>LARGE((C20,E20,G20),1)</f>
        <v>0</v>
      </c>
      <c r="I20" s="121"/>
    </row>
    <row r="21" spans="1:9" ht="13.5">
      <c r="A21" s="122"/>
      <c r="B21" s="117">
        <v>0</v>
      </c>
      <c r="C21" s="118">
        <f t="shared" si="1"/>
        <v>0</v>
      </c>
      <c r="D21" s="119">
        <v>0</v>
      </c>
      <c r="E21" s="118">
        <v>0</v>
      </c>
      <c r="F21" s="119">
        <v>0</v>
      </c>
      <c r="G21" s="118">
        <f t="shared" si="0"/>
        <v>0</v>
      </c>
      <c r="H21" s="120">
        <f>LARGE((C21,E21,G21),1)</f>
        <v>0</v>
      </c>
      <c r="I21" s="121"/>
    </row>
    <row r="22" spans="1:9" ht="13.5">
      <c r="A22" s="122"/>
      <c r="B22" s="117">
        <v>0</v>
      </c>
      <c r="C22" s="118">
        <f t="shared" si="1"/>
        <v>0</v>
      </c>
      <c r="D22" s="119">
        <v>0</v>
      </c>
      <c r="E22" s="118">
        <v>0</v>
      </c>
      <c r="F22" s="119">
        <v>0</v>
      </c>
      <c r="G22" s="118">
        <f t="shared" si="0"/>
        <v>0</v>
      </c>
      <c r="H22" s="120">
        <f>LARGE((C22,E22,G22),1)</f>
        <v>0</v>
      </c>
      <c r="I22" s="121"/>
    </row>
    <row r="23" spans="1:9" ht="13.5">
      <c r="A23" s="122"/>
      <c r="B23" s="117">
        <v>0</v>
      </c>
      <c r="C23" s="118">
        <f t="shared" si="1"/>
        <v>0</v>
      </c>
      <c r="D23" s="119">
        <v>0</v>
      </c>
      <c r="E23" s="118">
        <v>0</v>
      </c>
      <c r="F23" s="119">
        <v>0</v>
      </c>
      <c r="G23" s="118">
        <f t="shared" si="0"/>
        <v>0</v>
      </c>
      <c r="H23" s="120">
        <f>LARGE((C23,E23,G23),1)</f>
        <v>0</v>
      </c>
      <c r="I23" s="121"/>
    </row>
    <row r="24" spans="1:9" ht="13.5">
      <c r="A24" s="122"/>
      <c r="B24" s="117">
        <v>0</v>
      </c>
      <c r="C24" s="118">
        <f t="shared" si="1"/>
        <v>0</v>
      </c>
      <c r="D24" s="119">
        <v>0</v>
      </c>
      <c r="E24" s="118">
        <v>0</v>
      </c>
      <c r="F24" s="119">
        <v>0</v>
      </c>
      <c r="G24" s="118">
        <f t="shared" si="0"/>
        <v>0</v>
      </c>
      <c r="H24" s="120">
        <f>LARGE((C24,E24,G24),1)</f>
        <v>0</v>
      </c>
      <c r="I24" s="121"/>
    </row>
    <row r="25" spans="1:9" ht="13.5">
      <c r="A25" s="122"/>
      <c r="B25" s="117">
        <v>0</v>
      </c>
      <c r="C25" s="118">
        <f t="shared" si="1"/>
        <v>0</v>
      </c>
      <c r="D25" s="119">
        <v>0</v>
      </c>
      <c r="E25" s="118">
        <v>0</v>
      </c>
      <c r="F25" s="119">
        <v>0</v>
      </c>
      <c r="G25" s="118">
        <f t="shared" si="0"/>
        <v>0</v>
      </c>
      <c r="H25" s="120">
        <v>0</v>
      </c>
      <c r="I25" s="121"/>
    </row>
    <row r="26" spans="1:9" ht="13.5">
      <c r="A26" s="122"/>
      <c r="B26" s="117">
        <v>0</v>
      </c>
      <c r="C26" s="118">
        <f t="shared" si="1"/>
        <v>0</v>
      </c>
      <c r="D26" s="119">
        <v>0</v>
      </c>
      <c r="E26" s="118">
        <v>0</v>
      </c>
      <c r="F26" s="119">
        <v>0</v>
      </c>
      <c r="G26" s="118">
        <f t="shared" si="0"/>
        <v>0</v>
      </c>
      <c r="H26" s="120">
        <v>0</v>
      </c>
      <c r="I26" s="121"/>
    </row>
    <row r="27" spans="1:9" ht="13.5">
      <c r="A27" s="122"/>
      <c r="B27" s="117">
        <v>0</v>
      </c>
      <c r="C27" s="118">
        <f t="shared" si="1"/>
        <v>0</v>
      </c>
      <c r="D27" s="119">
        <v>0</v>
      </c>
      <c r="E27" s="118">
        <v>0</v>
      </c>
      <c r="F27" s="119">
        <v>0</v>
      </c>
      <c r="G27" s="118">
        <f t="shared" si="0"/>
        <v>0</v>
      </c>
      <c r="H27" s="120">
        <v>0</v>
      </c>
      <c r="I27" s="121"/>
    </row>
    <row r="28" spans="1:9" ht="13.5">
      <c r="A28" s="122"/>
      <c r="B28" s="117">
        <v>0</v>
      </c>
      <c r="C28" s="118">
        <f t="shared" si="1"/>
        <v>0</v>
      </c>
      <c r="D28" s="119">
        <v>0</v>
      </c>
      <c r="E28" s="118">
        <v>0</v>
      </c>
      <c r="F28" s="119">
        <v>0</v>
      </c>
      <c r="G28" s="118">
        <f t="shared" si="0"/>
        <v>0</v>
      </c>
      <c r="H28" s="120">
        <v>0</v>
      </c>
      <c r="I28" s="121"/>
    </row>
    <row r="29" spans="1:9" ht="13.5">
      <c r="A29" s="122"/>
      <c r="B29" s="117">
        <v>0</v>
      </c>
      <c r="C29" s="118">
        <f t="shared" si="1"/>
        <v>0</v>
      </c>
      <c r="D29" s="119">
        <v>0</v>
      </c>
      <c r="E29" s="118">
        <v>0</v>
      </c>
      <c r="F29" s="119">
        <v>0</v>
      </c>
      <c r="G29" s="118">
        <f t="shared" si="0"/>
        <v>0</v>
      </c>
      <c r="H29" s="120">
        <v>0</v>
      </c>
      <c r="I29" s="121"/>
    </row>
    <row r="30" spans="1:9" ht="13.5">
      <c r="A30" s="122"/>
      <c r="B30" s="117">
        <v>0</v>
      </c>
      <c r="C30" s="118">
        <f t="shared" si="1"/>
        <v>0</v>
      </c>
      <c r="D30" s="119">
        <v>0</v>
      </c>
      <c r="E30" s="118">
        <v>0</v>
      </c>
      <c r="F30" s="119">
        <v>0</v>
      </c>
      <c r="G30" s="118">
        <f t="shared" si="0"/>
        <v>0</v>
      </c>
      <c r="H30" s="120">
        <v>0</v>
      </c>
      <c r="I30" s="121"/>
    </row>
    <row r="31" spans="1:9" ht="13.5">
      <c r="A31" s="122"/>
      <c r="B31" s="117">
        <v>0</v>
      </c>
      <c r="C31" s="118">
        <f t="shared" si="1"/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G17" sqref="G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97" t="s">
        <v>95</v>
      </c>
      <c r="C8" s="197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97" t="s">
        <v>96</v>
      </c>
      <c r="C9" s="197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40952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14</v>
      </c>
      <c r="B11" s="197" t="s">
        <v>62</v>
      </c>
      <c r="C11" s="198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209" t="s">
        <v>50</v>
      </c>
      <c r="C12" s="210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</v>
      </c>
      <c r="C14" s="33"/>
      <c r="D14" s="34">
        <v>0</v>
      </c>
      <c r="E14" s="33"/>
      <c r="F14" s="34">
        <v>1.3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30</v>
      </c>
      <c r="G15" s="36"/>
      <c r="H15" s="110" t="s">
        <v>22</v>
      </c>
      <c r="I15" s="111" t="s">
        <v>31</v>
      </c>
    </row>
    <row r="16" spans="1:10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40</v>
      </c>
      <c r="J16" s="40"/>
    </row>
    <row r="17" spans="1:9" ht="13.5">
      <c r="A17" s="116" t="s">
        <v>51</v>
      </c>
      <c r="B17" s="117">
        <v>0</v>
      </c>
      <c r="C17" s="118">
        <f>B17/B$15*1000*B$14</f>
        <v>0</v>
      </c>
      <c r="D17" s="119">
        <v>0</v>
      </c>
      <c r="E17" s="118">
        <v>0</v>
      </c>
      <c r="F17" s="119">
        <v>28.81</v>
      </c>
      <c r="G17" s="118">
        <f>F17/F$15*1000*F$14</f>
        <v>1248.4333333333332</v>
      </c>
      <c r="H17" s="120">
        <f>LARGE((C17,E17,G17),1)</f>
        <v>1248.4333333333332</v>
      </c>
      <c r="I17" s="121">
        <v>3</v>
      </c>
    </row>
    <row r="18" spans="1:9" ht="13.5">
      <c r="A18" s="122" t="s">
        <v>69</v>
      </c>
      <c r="B18" s="117">
        <v>0</v>
      </c>
      <c r="C18" s="118">
        <f aca="true" t="shared" si="0" ref="C18:C26">B18/B$15*1000*B$14</f>
        <v>0</v>
      </c>
      <c r="D18" s="119">
        <v>0</v>
      </c>
      <c r="E18" s="118">
        <v>0</v>
      </c>
      <c r="F18" s="119">
        <v>12.48</v>
      </c>
      <c r="G18" s="118">
        <f>F18/F$15*1000*F$14</f>
        <v>540.8000000000001</v>
      </c>
      <c r="H18" s="120">
        <f>LARGE((C18,E18,G18),1)</f>
        <v>540.8000000000001</v>
      </c>
      <c r="I18" s="121">
        <v>31</v>
      </c>
    </row>
    <row r="19" spans="1:9" ht="13.5">
      <c r="A19" s="122"/>
      <c r="B19" s="117">
        <v>0</v>
      </c>
      <c r="C19" s="118">
        <f t="shared" si="0"/>
        <v>0</v>
      </c>
      <c r="D19" s="119">
        <v>0</v>
      </c>
      <c r="E19" s="118">
        <v>0</v>
      </c>
      <c r="F19" s="119">
        <v>0</v>
      </c>
      <c r="G19" s="118">
        <f aca="true" t="shared" si="1" ref="G19:G26">F19/F$15*1000*F$14</f>
        <v>0</v>
      </c>
      <c r="H19" s="120">
        <f>LARGE((C19,E19,G19),1)</f>
        <v>0</v>
      </c>
      <c r="I19" s="121"/>
    </row>
    <row r="20" spans="1:9" ht="13.5">
      <c r="A20" s="122"/>
      <c r="B20" s="117">
        <v>0</v>
      </c>
      <c r="C20" s="118">
        <f t="shared" si="0"/>
        <v>0</v>
      </c>
      <c r="D20" s="119">
        <v>0</v>
      </c>
      <c r="E20" s="118">
        <v>0</v>
      </c>
      <c r="F20" s="119">
        <v>0</v>
      </c>
      <c r="G20" s="118">
        <f t="shared" si="1"/>
        <v>0</v>
      </c>
      <c r="H20" s="120">
        <f>LARGE((C20,E20,G20),1)</f>
        <v>0</v>
      </c>
      <c r="I20" s="121"/>
    </row>
    <row r="21" spans="1:9" ht="13.5">
      <c r="A21" s="122"/>
      <c r="B21" s="117">
        <v>0</v>
      </c>
      <c r="C21" s="118">
        <f t="shared" si="0"/>
        <v>0</v>
      </c>
      <c r="D21" s="119">
        <v>0</v>
      </c>
      <c r="E21" s="118">
        <v>0</v>
      </c>
      <c r="F21" s="119">
        <v>0</v>
      </c>
      <c r="G21" s="118">
        <f t="shared" si="1"/>
        <v>0</v>
      </c>
      <c r="H21" s="120">
        <f>LARGE((C21,E21,G21),1)</f>
        <v>0</v>
      </c>
      <c r="I21" s="121"/>
    </row>
    <row r="22" spans="1:9" ht="13.5">
      <c r="A22" s="122"/>
      <c r="B22" s="117">
        <v>0</v>
      </c>
      <c r="C22" s="118">
        <f t="shared" si="0"/>
        <v>0</v>
      </c>
      <c r="D22" s="119">
        <v>0</v>
      </c>
      <c r="E22" s="118">
        <v>0</v>
      </c>
      <c r="F22" s="119">
        <v>0</v>
      </c>
      <c r="G22" s="118">
        <f t="shared" si="1"/>
        <v>0</v>
      </c>
      <c r="H22" s="120">
        <f>LARGE((C22,E22,G22),1)</f>
        <v>0</v>
      </c>
      <c r="I22" s="121"/>
    </row>
    <row r="23" spans="1:9" ht="13.5">
      <c r="A23" s="122"/>
      <c r="B23" s="117">
        <v>0</v>
      </c>
      <c r="C23" s="118">
        <f t="shared" si="0"/>
        <v>0</v>
      </c>
      <c r="D23" s="119">
        <v>0</v>
      </c>
      <c r="E23" s="118">
        <v>0</v>
      </c>
      <c r="F23" s="119">
        <v>0</v>
      </c>
      <c r="G23" s="118">
        <f t="shared" si="1"/>
        <v>0</v>
      </c>
      <c r="H23" s="120">
        <v>0</v>
      </c>
      <c r="I23" s="121"/>
    </row>
    <row r="24" spans="1:9" ht="13.5">
      <c r="A24" s="122"/>
      <c r="B24" s="117">
        <v>0</v>
      </c>
      <c r="C24" s="118">
        <f t="shared" si="0"/>
        <v>0</v>
      </c>
      <c r="D24" s="119">
        <v>0</v>
      </c>
      <c r="E24" s="118">
        <v>0</v>
      </c>
      <c r="F24" s="119">
        <v>0</v>
      </c>
      <c r="G24" s="118">
        <f t="shared" si="1"/>
        <v>0</v>
      </c>
      <c r="H24" s="120">
        <v>0</v>
      </c>
      <c r="I24" s="121"/>
    </row>
    <row r="25" spans="1:9" ht="13.5">
      <c r="A25" s="122"/>
      <c r="B25" s="117">
        <v>0</v>
      </c>
      <c r="C25" s="118">
        <f t="shared" si="0"/>
        <v>0</v>
      </c>
      <c r="D25" s="119">
        <v>0</v>
      </c>
      <c r="E25" s="118">
        <v>0</v>
      </c>
      <c r="F25" s="119">
        <v>0</v>
      </c>
      <c r="G25" s="118">
        <f t="shared" si="1"/>
        <v>0</v>
      </c>
      <c r="H25" s="120">
        <v>0</v>
      </c>
      <c r="I25" s="121"/>
    </row>
    <row r="26" spans="1:9" ht="13.5">
      <c r="A26" s="122"/>
      <c r="B26" s="117">
        <v>0</v>
      </c>
      <c r="C26" s="118">
        <f t="shared" si="0"/>
        <v>0</v>
      </c>
      <c r="D26" s="119">
        <v>0</v>
      </c>
      <c r="E26" s="118">
        <v>0</v>
      </c>
      <c r="F26" s="119">
        <v>0</v>
      </c>
      <c r="G26" s="118">
        <f t="shared" si="1"/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H17" sqref="H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75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100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40959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14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63.98</v>
      </c>
      <c r="G15" s="36"/>
      <c r="H15" s="110" t="s">
        <v>22</v>
      </c>
      <c r="I15" s="111" t="s">
        <v>31</v>
      </c>
    </row>
    <row r="16" spans="1:10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12</v>
      </c>
      <c r="J16" s="40"/>
    </row>
    <row r="17" spans="1:9" ht="13.5">
      <c r="A17" s="116" t="s">
        <v>69</v>
      </c>
      <c r="B17" s="117">
        <v>0</v>
      </c>
      <c r="C17" s="118">
        <v>0</v>
      </c>
      <c r="D17" s="119">
        <v>0</v>
      </c>
      <c r="E17" s="118">
        <v>0</v>
      </c>
      <c r="F17" s="119">
        <v>63.98</v>
      </c>
      <c r="G17" s="118">
        <f aca="true" t="shared" si="0" ref="G17:G28">F17/F$15*1000*F$14</f>
        <v>500</v>
      </c>
      <c r="H17" s="120">
        <f>LARGE((C17,E17,G17),1)</f>
        <v>500</v>
      </c>
      <c r="I17" s="121">
        <v>1</v>
      </c>
    </row>
    <row r="18" spans="1:9" ht="13.5">
      <c r="A18" s="122" t="s">
        <v>65</v>
      </c>
      <c r="B18" s="117">
        <v>0</v>
      </c>
      <c r="C18" s="118">
        <v>0</v>
      </c>
      <c r="D18" s="119">
        <v>0</v>
      </c>
      <c r="E18" s="118">
        <v>0</v>
      </c>
      <c r="F18" s="119">
        <v>60.39</v>
      </c>
      <c r="G18" s="118">
        <f t="shared" si="0"/>
        <v>471.9443576117537</v>
      </c>
      <c r="H18" s="120">
        <f>LARGE((C18,E18,G18),1)</f>
        <v>471.9443576117537</v>
      </c>
      <c r="I18" s="121">
        <v>2</v>
      </c>
    </row>
    <row r="19" spans="1:9" ht="13.5">
      <c r="A19" s="122" t="s">
        <v>79</v>
      </c>
      <c r="B19" s="117">
        <v>0</v>
      </c>
      <c r="C19" s="118">
        <v>0</v>
      </c>
      <c r="D19" s="119">
        <v>0</v>
      </c>
      <c r="E19" s="118">
        <v>0</v>
      </c>
      <c r="F19" s="119">
        <v>41.65</v>
      </c>
      <c r="G19" s="118">
        <f t="shared" si="0"/>
        <v>325.492341356674</v>
      </c>
      <c r="H19" s="120">
        <f>LARGE((C19,E19,G19),1)</f>
        <v>325.492341356674</v>
      </c>
      <c r="I19" s="121">
        <v>3</v>
      </c>
    </row>
    <row r="20" spans="1:9" ht="13.5">
      <c r="A20" s="122" t="s">
        <v>83</v>
      </c>
      <c r="B20" s="117">
        <v>0</v>
      </c>
      <c r="C20" s="118">
        <v>0</v>
      </c>
      <c r="D20" s="119">
        <v>0</v>
      </c>
      <c r="E20" s="118">
        <v>0</v>
      </c>
      <c r="F20" s="119">
        <v>31.4</v>
      </c>
      <c r="G20" s="118">
        <f t="shared" si="0"/>
        <v>245.38918412003753</v>
      </c>
      <c r="H20" s="120">
        <f>LARGE((C20,E20,G20),1)</f>
        <v>245.38918412003753</v>
      </c>
      <c r="I20" s="121">
        <v>4</v>
      </c>
    </row>
    <row r="21" spans="1:9" ht="13.5">
      <c r="A21" s="122" t="s">
        <v>86</v>
      </c>
      <c r="B21" s="117">
        <v>0</v>
      </c>
      <c r="C21" s="118">
        <v>0</v>
      </c>
      <c r="D21" s="119">
        <v>0</v>
      </c>
      <c r="E21" s="118">
        <v>0</v>
      </c>
      <c r="F21" s="119">
        <v>27.26</v>
      </c>
      <c r="G21" s="118">
        <f t="shared" si="0"/>
        <v>213.03532353860584</v>
      </c>
      <c r="H21" s="120">
        <f>LARGE((C21,E21,G21),1)</f>
        <v>213.03532353860584</v>
      </c>
      <c r="I21" s="121">
        <v>5</v>
      </c>
    </row>
    <row r="22" spans="1:9" ht="13.5">
      <c r="A22" s="122" t="s">
        <v>80</v>
      </c>
      <c r="B22" s="117">
        <v>0</v>
      </c>
      <c r="C22" s="118">
        <v>0</v>
      </c>
      <c r="D22" s="119">
        <v>0</v>
      </c>
      <c r="E22" s="118">
        <v>0</v>
      </c>
      <c r="F22" s="119">
        <v>27.22</v>
      </c>
      <c r="G22" s="118">
        <f t="shared" si="0"/>
        <v>212.7227258518287</v>
      </c>
      <c r="H22" s="120">
        <f>LARGE((C22,E22,G22),1)</f>
        <v>212.7227258518287</v>
      </c>
      <c r="I22" s="121">
        <v>6</v>
      </c>
    </row>
    <row r="23" spans="1:9" ht="13.5">
      <c r="A23" s="122" t="s">
        <v>78</v>
      </c>
      <c r="B23" s="117">
        <v>0</v>
      </c>
      <c r="C23" s="118">
        <v>0</v>
      </c>
      <c r="D23" s="119">
        <v>0</v>
      </c>
      <c r="E23" s="118">
        <v>0</v>
      </c>
      <c r="F23" s="119">
        <v>16.81</v>
      </c>
      <c r="G23" s="118">
        <f t="shared" si="0"/>
        <v>131.36917786808377</v>
      </c>
      <c r="H23" s="120">
        <f>LARGE((C23,E23,G23),1)</f>
        <v>131.36917786808377</v>
      </c>
      <c r="I23" s="121">
        <v>7</v>
      </c>
    </row>
    <row r="24" spans="1:9" ht="13.5">
      <c r="A24" s="122" t="s">
        <v>81</v>
      </c>
      <c r="B24" s="117">
        <v>0</v>
      </c>
      <c r="C24" s="118">
        <v>0</v>
      </c>
      <c r="D24" s="119">
        <v>0</v>
      </c>
      <c r="E24" s="118">
        <v>0</v>
      </c>
      <c r="F24" s="119">
        <v>11.01</v>
      </c>
      <c r="G24" s="118">
        <f t="shared" si="0"/>
        <v>86.0425132854017</v>
      </c>
      <c r="H24" s="120">
        <f>LARGE((C24,E24,G24),1)</f>
        <v>86.0425132854017</v>
      </c>
      <c r="I24" s="121">
        <v>8</v>
      </c>
    </row>
    <row r="25" spans="1:9" ht="13.5">
      <c r="A25" s="122" t="s">
        <v>102</v>
      </c>
      <c r="B25" s="117">
        <v>0</v>
      </c>
      <c r="C25" s="118">
        <v>0</v>
      </c>
      <c r="D25" s="119">
        <v>0</v>
      </c>
      <c r="E25" s="118">
        <v>0</v>
      </c>
      <c r="F25" s="119">
        <v>9.45</v>
      </c>
      <c r="G25" s="118">
        <f t="shared" si="0"/>
        <v>73.85120350109409</v>
      </c>
      <c r="H25" s="120">
        <f>LARGE((C25,E25,G25),1)</f>
        <v>73.85120350109409</v>
      </c>
      <c r="I25" s="121">
        <v>9</v>
      </c>
    </row>
    <row r="26" spans="1:9" ht="13.5">
      <c r="A26" s="122" t="s">
        <v>82</v>
      </c>
      <c r="B26" s="117">
        <v>0</v>
      </c>
      <c r="C26" s="118">
        <v>0</v>
      </c>
      <c r="D26" s="119">
        <v>0</v>
      </c>
      <c r="E26" s="118">
        <v>0</v>
      </c>
      <c r="F26" s="119">
        <v>3.92</v>
      </c>
      <c r="G26" s="118">
        <f t="shared" si="0"/>
        <v>30.634573304157552</v>
      </c>
      <c r="H26" s="120">
        <f>LARGE((C26,E26,G26),1)</f>
        <v>30.634573304157552</v>
      </c>
      <c r="I26" s="121">
        <v>10</v>
      </c>
    </row>
    <row r="27" spans="1:9" ht="13.5">
      <c r="A27" s="122" t="s">
        <v>103</v>
      </c>
      <c r="B27" s="117">
        <v>0</v>
      </c>
      <c r="C27" s="118">
        <v>0</v>
      </c>
      <c r="D27" s="119">
        <v>0</v>
      </c>
      <c r="E27" s="118">
        <v>0</v>
      </c>
      <c r="F27" s="119">
        <v>2.37</v>
      </c>
      <c r="G27" s="118">
        <f t="shared" si="0"/>
        <v>18.521412941544234</v>
      </c>
      <c r="H27" s="120">
        <f>LARGE((C27,E27,G27),1)</f>
        <v>18.521412941544234</v>
      </c>
      <c r="I27" s="121">
        <v>11</v>
      </c>
    </row>
    <row r="28" spans="1:9" ht="13.5">
      <c r="A28" s="122" t="s">
        <v>101</v>
      </c>
      <c r="B28" s="117">
        <v>0</v>
      </c>
      <c r="C28" s="118">
        <v>0</v>
      </c>
      <c r="D28" s="119">
        <v>0</v>
      </c>
      <c r="E28" s="118">
        <v>0</v>
      </c>
      <c r="F28" s="119">
        <v>1.31</v>
      </c>
      <c r="G28" s="118">
        <f t="shared" si="0"/>
        <v>10.23757424195061</v>
      </c>
      <c r="H28" s="120">
        <f>LARGE((C28,E28,G28),1)</f>
        <v>10.23757424195061</v>
      </c>
      <c r="I28" s="121">
        <v>12</v>
      </c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f aca="true" t="shared" si="1" ref="G29:G37">F29/F$15*1000*F$14</f>
        <v>0</v>
      </c>
      <c r="H29" s="120">
        <f>LARGE((C29,E29,G29),1)</f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f t="shared" si="1"/>
        <v>0</v>
      </c>
      <c r="H30" s="120">
        <f>LARGE((C30,E30,G30),1)</f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f t="shared" si="1"/>
        <v>0</v>
      </c>
      <c r="H31" s="120">
        <f>LARGE((C31,E31,G31),1)</f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f t="shared" si="1"/>
        <v>0</v>
      </c>
      <c r="H32" s="120">
        <f>LARGE((C32,E32,G32),1)</f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f t="shared" si="1"/>
        <v>0</v>
      </c>
      <c r="H33" s="120">
        <f>LARGE((C33,E33,G33),1)</f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f t="shared" si="1"/>
        <v>0</v>
      </c>
      <c r="H34" s="120">
        <f>LARGE((C34,E34,G34),1)</f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f t="shared" si="1"/>
        <v>0</v>
      </c>
      <c r="H35" s="120">
        <f>LARGE((C35,E35,G35),1)</f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f t="shared" si="1"/>
        <v>0</v>
      </c>
      <c r="H36" s="120">
        <f>LARGE((C36,E36,G36),1)</f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f t="shared" si="1"/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5">
      <selection activeCell="A17" sqref="A17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8.296875" style="41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9" ht="15">
      <c r="A8" s="104" t="s">
        <v>13</v>
      </c>
      <c r="B8" s="105" t="s">
        <v>106</v>
      </c>
      <c r="C8" s="105"/>
      <c r="D8" s="105"/>
      <c r="E8" s="105"/>
      <c r="F8" s="100"/>
      <c r="G8" s="100"/>
      <c r="H8" s="100"/>
      <c r="I8" s="102"/>
    </row>
    <row r="9" spans="1:9" ht="15">
      <c r="A9" s="104" t="s">
        <v>0</v>
      </c>
      <c r="B9" s="105" t="s">
        <v>107</v>
      </c>
      <c r="C9" s="105"/>
      <c r="D9" s="105"/>
      <c r="E9" s="105"/>
      <c r="F9" s="100"/>
      <c r="G9" s="100"/>
      <c r="H9" s="100"/>
      <c r="I9" s="102"/>
    </row>
    <row r="10" spans="1:9" ht="15">
      <c r="A10" s="104" t="s">
        <v>16</v>
      </c>
      <c r="B10" s="263">
        <v>40958</v>
      </c>
      <c r="C10" s="263"/>
      <c r="D10" s="106"/>
      <c r="E10" s="106"/>
      <c r="F10" s="28"/>
      <c r="G10" s="28"/>
      <c r="H10" s="28"/>
      <c r="I10" s="102"/>
    </row>
    <row r="11" spans="1:9" ht="15">
      <c r="A11" s="104" t="s">
        <v>14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>
      <c r="A14" s="107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10" t="s">
        <v>21</v>
      </c>
      <c r="I14" s="111" t="s">
        <v>30</v>
      </c>
    </row>
    <row r="15" spans="1:9" ht="15">
      <c r="A15" s="107" t="s">
        <v>17</v>
      </c>
      <c r="B15" s="35">
        <v>78.43</v>
      </c>
      <c r="C15" s="36"/>
      <c r="D15" s="37">
        <v>1</v>
      </c>
      <c r="E15" s="36"/>
      <c r="F15" s="37">
        <v>1</v>
      </c>
      <c r="G15" s="36"/>
      <c r="H15" s="110" t="s">
        <v>22</v>
      </c>
      <c r="I15" s="111" t="s">
        <v>31</v>
      </c>
    </row>
    <row r="16" spans="1:9" ht="1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47</v>
      </c>
    </row>
    <row r="17" spans="1:9" ht="15">
      <c r="A17" s="116" t="s">
        <v>51</v>
      </c>
      <c r="B17" s="117">
        <v>64.04</v>
      </c>
      <c r="C17" s="118">
        <f aca="true" t="shared" si="0" ref="C17:C23">B17/B$15*1000*B$14</f>
        <v>1020.6553614688257</v>
      </c>
      <c r="D17" s="119">
        <v>0</v>
      </c>
      <c r="E17" s="118">
        <v>0</v>
      </c>
      <c r="F17" s="119">
        <v>0</v>
      </c>
      <c r="G17" s="118">
        <v>0</v>
      </c>
      <c r="H17" s="120">
        <f>LARGE((C17,E17,G17),1)</f>
        <v>1020.6553614688257</v>
      </c>
      <c r="I17" s="121">
        <v>17</v>
      </c>
    </row>
    <row r="18" spans="1:9" ht="15">
      <c r="A18" s="122"/>
      <c r="B18" s="117">
        <v>0</v>
      </c>
      <c r="C18" s="118">
        <f t="shared" si="0"/>
        <v>0</v>
      </c>
      <c r="D18" s="119">
        <v>0</v>
      </c>
      <c r="E18" s="118">
        <v>0</v>
      </c>
      <c r="F18" s="119">
        <v>0</v>
      </c>
      <c r="G18" s="118">
        <v>0</v>
      </c>
      <c r="H18" s="120">
        <f>LARGE((C18,E18,G18),1)</f>
        <v>0</v>
      </c>
      <c r="I18" s="121"/>
    </row>
    <row r="19" spans="1:9" ht="15">
      <c r="A19" s="122"/>
      <c r="B19" s="117">
        <v>0</v>
      </c>
      <c r="C19" s="118">
        <f t="shared" si="0"/>
        <v>0</v>
      </c>
      <c r="D19" s="119">
        <v>0</v>
      </c>
      <c r="E19" s="118">
        <v>0</v>
      </c>
      <c r="F19" s="119">
        <v>0</v>
      </c>
      <c r="G19" s="118">
        <v>0</v>
      </c>
      <c r="H19" s="120">
        <f>LARGE((C19,E19,G19),1)</f>
        <v>0</v>
      </c>
      <c r="I19" s="121"/>
    </row>
    <row r="20" spans="1:9" ht="15">
      <c r="A20" s="122"/>
      <c r="B20" s="117">
        <v>0</v>
      </c>
      <c r="C20" s="118">
        <f t="shared" si="0"/>
        <v>0</v>
      </c>
      <c r="D20" s="119">
        <v>0</v>
      </c>
      <c r="E20" s="118">
        <v>0</v>
      </c>
      <c r="F20" s="119">
        <v>0</v>
      </c>
      <c r="G20" s="118">
        <v>0</v>
      </c>
      <c r="H20" s="120">
        <f>LARGE((C20,E20,G20),1)</f>
        <v>0</v>
      </c>
      <c r="I20" s="121"/>
    </row>
    <row r="21" spans="1:9" ht="15">
      <c r="A21" s="122"/>
      <c r="B21" s="117">
        <v>0</v>
      </c>
      <c r="C21" s="118">
        <f t="shared" si="0"/>
        <v>0</v>
      </c>
      <c r="D21" s="119">
        <v>0</v>
      </c>
      <c r="E21" s="118">
        <v>0</v>
      </c>
      <c r="F21" s="119">
        <v>0</v>
      </c>
      <c r="G21" s="118">
        <v>0</v>
      </c>
      <c r="H21" s="120">
        <f>LARGE((C21,E21,G21),1)</f>
        <v>0</v>
      </c>
      <c r="I21" s="121"/>
    </row>
    <row r="22" spans="1:9" ht="15">
      <c r="A22" s="122"/>
      <c r="B22" s="117">
        <v>0</v>
      </c>
      <c r="C22" s="118">
        <f t="shared" si="0"/>
        <v>0</v>
      </c>
      <c r="D22" s="119">
        <v>0</v>
      </c>
      <c r="E22" s="118">
        <v>0</v>
      </c>
      <c r="F22" s="119">
        <v>0</v>
      </c>
      <c r="G22" s="118">
        <v>0</v>
      </c>
      <c r="H22" s="120">
        <f>LARGE((C22,E22,G22),1)</f>
        <v>0</v>
      </c>
      <c r="I22" s="121"/>
    </row>
    <row r="23" spans="1:9" ht="15">
      <c r="A23" s="122"/>
      <c r="B23" s="117">
        <v>0</v>
      </c>
      <c r="C23" s="118">
        <f t="shared" si="0"/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f>LARGE((C23,E23,G23),1)</f>
        <v>0</v>
      </c>
      <c r="I23" s="121"/>
    </row>
    <row r="24" spans="1:9" ht="1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f>LARGE((C24,E24,G24),1)</f>
        <v>0</v>
      </c>
      <c r="I24" s="121"/>
    </row>
    <row r="25" spans="1:9" ht="1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f>LARGE((C25,E25,G25),1)</f>
        <v>0</v>
      </c>
      <c r="I25" s="121"/>
    </row>
    <row r="26" spans="1:9" ht="1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6">
      <selection activeCell="B18" sqref="B18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8.296875" style="41" customWidth="1"/>
    <col min="11" max="11" width="14.796875" style="0" customWidth="1"/>
    <col min="12" max="12" width="14.19921875" style="0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9" ht="15">
      <c r="A8" s="104" t="s">
        <v>13</v>
      </c>
      <c r="B8" s="105" t="s">
        <v>106</v>
      </c>
      <c r="C8" s="105"/>
      <c r="D8" s="105"/>
      <c r="E8" s="105"/>
      <c r="F8" s="100"/>
      <c r="G8" s="100"/>
      <c r="H8" s="100"/>
      <c r="I8" s="102"/>
    </row>
    <row r="9" spans="1:9" ht="15">
      <c r="A9" s="104" t="s">
        <v>0</v>
      </c>
      <c r="B9" s="105" t="s">
        <v>107</v>
      </c>
      <c r="C9" s="105"/>
      <c r="D9" s="105"/>
      <c r="E9" s="105"/>
      <c r="F9" s="100"/>
      <c r="G9" s="100"/>
      <c r="H9" s="100"/>
      <c r="I9" s="102"/>
    </row>
    <row r="10" spans="1:9" ht="15">
      <c r="A10" s="104" t="s">
        <v>16</v>
      </c>
      <c r="B10" s="263">
        <v>40959</v>
      </c>
      <c r="C10" s="263"/>
      <c r="D10" s="106"/>
      <c r="E10" s="106"/>
      <c r="F10" s="28"/>
      <c r="G10" s="28"/>
      <c r="H10" s="28"/>
      <c r="I10" s="102"/>
    </row>
    <row r="11" spans="1:9" ht="15">
      <c r="A11" s="104" t="s">
        <v>14</v>
      </c>
      <c r="B11" s="105" t="s">
        <v>61</v>
      </c>
      <c r="C11" s="106"/>
      <c r="D11" s="101"/>
      <c r="E11" s="101"/>
      <c r="F11" s="101"/>
      <c r="G11" s="101"/>
      <c r="H11" s="101"/>
      <c r="I11" s="102"/>
    </row>
    <row r="12" spans="1:9" ht="15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>
      <c r="A14" s="107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10" t="s">
        <v>21</v>
      </c>
      <c r="I14" s="111" t="s">
        <v>30</v>
      </c>
    </row>
    <row r="15" spans="1:9" ht="15">
      <c r="A15" s="107" t="s">
        <v>17</v>
      </c>
      <c r="B15" s="35">
        <v>30</v>
      </c>
      <c r="C15" s="36"/>
      <c r="D15" s="37">
        <v>1</v>
      </c>
      <c r="E15" s="36"/>
      <c r="F15" s="37">
        <v>30</v>
      </c>
      <c r="G15" s="36"/>
      <c r="H15" s="110" t="s">
        <v>22</v>
      </c>
      <c r="I15" s="111" t="s">
        <v>31</v>
      </c>
    </row>
    <row r="16" spans="1:9" ht="1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46</v>
      </c>
    </row>
    <row r="17" spans="1:9" ht="15">
      <c r="A17" s="116" t="s">
        <v>51</v>
      </c>
      <c r="B17" s="138">
        <v>0</v>
      </c>
      <c r="C17" s="118">
        <f>B17/B$15*1000*B$14</f>
        <v>0</v>
      </c>
      <c r="D17" s="119">
        <v>0</v>
      </c>
      <c r="E17" s="118">
        <v>0</v>
      </c>
      <c r="F17" s="138">
        <v>12.48</v>
      </c>
      <c r="G17" s="118">
        <f aca="true" t="shared" si="0" ref="G17:G22">F17/F$15*1000*F$14</f>
        <v>540.8000000000001</v>
      </c>
      <c r="H17" s="120">
        <f>LARGE((C17,E17,G17),1)</f>
        <v>540.8000000000001</v>
      </c>
      <c r="I17" s="121">
        <v>24</v>
      </c>
    </row>
    <row r="18" spans="1:9" ht="15">
      <c r="A18" s="122"/>
      <c r="B18" s="117">
        <v>0</v>
      </c>
      <c r="C18" s="118">
        <v>0</v>
      </c>
      <c r="D18" s="119">
        <v>0</v>
      </c>
      <c r="E18" s="118">
        <v>0</v>
      </c>
      <c r="F18" s="119">
        <v>0</v>
      </c>
      <c r="G18" s="118">
        <f t="shared" si="0"/>
        <v>0</v>
      </c>
      <c r="H18" s="120">
        <f>LARGE((C18,E18,G18),1)</f>
        <v>0</v>
      </c>
      <c r="I18" s="121"/>
    </row>
    <row r="19" spans="1:9" ht="15">
      <c r="A19" s="122"/>
      <c r="B19" s="117">
        <v>0</v>
      </c>
      <c r="C19" s="118">
        <v>0</v>
      </c>
      <c r="D19" s="119">
        <v>0</v>
      </c>
      <c r="E19" s="118">
        <v>0</v>
      </c>
      <c r="F19" s="119">
        <v>0</v>
      </c>
      <c r="G19" s="118">
        <f t="shared" si="0"/>
        <v>0</v>
      </c>
      <c r="H19" s="120">
        <f>LARGE((C19,E19,G19),1)</f>
        <v>0</v>
      </c>
      <c r="I19" s="121"/>
    </row>
    <row r="20" spans="1:9" ht="15">
      <c r="A20" s="122"/>
      <c r="B20" s="117">
        <v>0</v>
      </c>
      <c r="C20" s="118">
        <v>0</v>
      </c>
      <c r="D20" s="119">
        <v>0</v>
      </c>
      <c r="E20" s="118">
        <v>0</v>
      </c>
      <c r="F20" s="119">
        <v>0</v>
      </c>
      <c r="G20" s="118">
        <f t="shared" si="0"/>
        <v>0</v>
      </c>
      <c r="H20" s="120">
        <f>LARGE((C20,E20,G20),1)</f>
        <v>0</v>
      </c>
      <c r="I20" s="121"/>
    </row>
    <row r="21" spans="1:9" ht="1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118">
        <f t="shared" si="0"/>
        <v>0</v>
      </c>
      <c r="H21" s="120">
        <f>LARGE((C21,E21,G21),1)</f>
        <v>0</v>
      </c>
      <c r="I21" s="121"/>
    </row>
    <row r="22" spans="1:9" ht="1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f t="shared" si="0"/>
        <v>0</v>
      </c>
      <c r="H22" s="120">
        <f>LARGE((C22,E22,G22),1)</f>
        <v>0</v>
      </c>
      <c r="I22" s="121"/>
    </row>
    <row r="23" spans="1:9" ht="1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f>LARGE((C23,E23,G23),1)</f>
        <v>0</v>
      </c>
      <c r="I23" s="121"/>
    </row>
    <row r="24" spans="1:9" ht="1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v>0</v>
      </c>
      <c r="I24" s="121"/>
    </row>
    <row r="25" spans="1:9" ht="1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L33" sqref="L33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75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132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40908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14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10" t="s">
        <v>21</v>
      </c>
      <c r="I14" s="111" t="s">
        <v>30</v>
      </c>
    </row>
    <row r="15" spans="1:11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54.4</v>
      </c>
      <c r="G15" s="36"/>
      <c r="H15" s="110" t="s">
        <v>22</v>
      </c>
      <c r="I15" s="111" t="s">
        <v>31</v>
      </c>
      <c r="J15"/>
      <c r="K15"/>
    </row>
    <row r="16" spans="1:11" ht="1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1</v>
      </c>
      <c r="J16"/>
      <c r="K16"/>
    </row>
    <row r="17" spans="1:11" ht="15">
      <c r="A17" s="116" t="s">
        <v>133</v>
      </c>
      <c r="B17" s="117">
        <v>0</v>
      </c>
      <c r="C17" s="118">
        <f>B17/B$15*1000*B$14</f>
        <v>0</v>
      </c>
      <c r="D17" s="119">
        <v>0</v>
      </c>
      <c r="E17" s="118">
        <v>0</v>
      </c>
      <c r="F17" s="119">
        <v>54.4</v>
      </c>
      <c r="G17" s="118">
        <f aca="true" t="shared" si="0" ref="G17:G27">F17/F$15*1000*F$14</f>
        <v>500</v>
      </c>
      <c r="H17" s="231">
        <f>LARGE((C17,E17,G17),1)</f>
        <v>500</v>
      </c>
      <c r="I17" s="121">
        <v>1</v>
      </c>
      <c r="J17"/>
      <c r="K17"/>
    </row>
    <row r="18" spans="1:11" ht="15">
      <c r="A18" s="122"/>
      <c r="B18" s="117">
        <v>0</v>
      </c>
      <c r="C18" s="118">
        <f>B18/B$15*1000*B$14</f>
        <v>0</v>
      </c>
      <c r="D18" s="119">
        <v>0</v>
      </c>
      <c r="E18" s="118">
        <v>0</v>
      </c>
      <c r="F18" s="119">
        <v>0</v>
      </c>
      <c r="G18" s="118">
        <f t="shared" si="0"/>
        <v>0</v>
      </c>
      <c r="H18" s="231">
        <f>LARGE((C18,E18,G18),1)</f>
        <v>0</v>
      </c>
      <c r="I18" s="121"/>
      <c r="J18"/>
      <c r="K18"/>
    </row>
    <row r="19" spans="1:9" ht="13.5">
      <c r="A19" s="122"/>
      <c r="B19" s="117">
        <v>0</v>
      </c>
      <c r="C19" s="118">
        <f>B19/B$15*1000*B$14</f>
        <v>0</v>
      </c>
      <c r="D19" s="119">
        <v>0</v>
      </c>
      <c r="E19" s="118">
        <v>0</v>
      </c>
      <c r="F19" s="119">
        <v>0</v>
      </c>
      <c r="G19" s="118">
        <f t="shared" si="0"/>
        <v>0</v>
      </c>
      <c r="H19" s="231">
        <f>LARGE((C19,E19,G19),1)</f>
        <v>0</v>
      </c>
      <c r="I19" s="121"/>
    </row>
    <row r="20" spans="1:9" ht="13.5">
      <c r="A20" s="122"/>
      <c r="B20" s="117">
        <v>0</v>
      </c>
      <c r="C20" s="118">
        <v>0</v>
      </c>
      <c r="D20" s="119">
        <v>0</v>
      </c>
      <c r="E20" s="118">
        <v>0</v>
      </c>
      <c r="F20" s="119">
        <v>0</v>
      </c>
      <c r="G20" s="118">
        <f t="shared" si="0"/>
        <v>0</v>
      </c>
      <c r="H20" s="231">
        <f>LARGE((C20,E20,G20),1)</f>
        <v>0</v>
      </c>
      <c r="I20" s="121"/>
    </row>
    <row r="21" spans="1:9" ht="13.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118">
        <f t="shared" si="0"/>
        <v>0</v>
      </c>
      <c r="H21" s="231">
        <f>LARGE((C21,E21,G21),1)</f>
        <v>0</v>
      </c>
      <c r="I21" s="121"/>
    </row>
    <row r="22" spans="1:9" ht="13.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f t="shared" si="0"/>
        <v>0</v>
      </c>
      <c r="H22" s="231">
        <f>LARGE((C22,E22,G22),1)</f>
        <v>0</v>
      </c>
      <c r="I22" s="121"/>
    </row>
    <row r="23" spans="1:9" ht="13.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f t="shared" si="0"/>
        <v>0</v>
      </c>
      <c r="H23" s="231">
        <f>LARGE((C23,E23,G23),1)</f>
        <v>0</v>
      </c>
      <c r="I23" s="121"/>
    </row>
    <row r="24" spans="1:9" ht="13.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f t="shared" si="0"/>
        <v>0</v>
      </c>
      <c r="H24" s="231">
        <f>LARGE((C24,E24,G24),1)</f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f t="shared" si="0"/>
        <v>0</v>
      </c>
      <c r="H25" s="231">
        <f>LARGE((C25,E25,G25),1)</f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f t="shared" si="0"/>
        <v>0</v>
      </c>
      <c r="H26" s="231">
        <f>LARGE((C26,E26,G26),1)</f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f t="shared" si="0"/>
        <v>0</v>
      </c>
      <c r="H27" s="231">
        <f>LARGE((C27,E27,G27),1)</f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231">
        <f>LARGE((C28,E28,G28),1)</f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B13" sqref="B13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97"/>
      <c r="C8" s="197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97"/>
      <c r="C9" s="197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/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14</v>
      </c>
      <c r="B11" s="197"/>
      <c r="C11" s="198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211"/>
      <c r="C12" s="212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30</v>
      </c>
      <c r="G15" s="36"/>
      <c r="H15" s="110" t="s">
        <v>22</v>
      </c>
      <c r="I15" s="111" t="s">
        <v>31</v>
      </c>
    </row>
    <row r="16" spans="1:10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40</v>
      </c>
      <c r="J16" s="40"/>
    </row>
    <row r="17" spans="1:9" ht="13.5">
      <c r="A17" s="116"/>
      <c r="B17" s="117">
        <v>0</v>
      </c>
      <c r="C17" s="118">
        <v>0</v>
      </c>
      <c r="D17" s="119">
        <v>0</v>
      </c>
      <c r="E17" s="118">
        <v>0</v>
      </c>
      <c r="F17" s="119">
        <v>0</v>
      </c>
      <c r="G17" s="118">
        <f>F17/F$15*1000*F$14</f>
        <v>0</v>
      </c>
      <c r="H17" s="231">
        <f>LARGE((C17,E17,G17),1)</f>
        <v>0</v>
      </c>
      <c r="I17" s="121"/>
    </row>
    <row r="18" spans="1:9" ht="13.5">
      <c r="A18" s="235"/>
      <c r="B18" s="117">
        <v>0</v>
      </c>
      <c r="C18" s="118">
        <v>0</v>
      </c>
      <c r="D18" s="119">
        <v>0</v>
      </c>
      <c r="E18" s="118">
        <v>0</v>
      </c>
      <c r="F18" s="119">
        <v>0</v>
      </c>
      <c r="G18" s="118">
        <f>F18/F$15*1000*F$14</f>
        <v>0</v>
      </c>
      <c r="H18" s="231">
        <f>LARGE((C18,E18,G18),1)</f>
        <v>0</v>
      </c>
      <c r="I18" s="121"/>
    </row>
    <row r="19" spans="1:9" ht="13.5">
      <c r="A19" s="122"/>
      <c r="B19" s="117">
        <v>0</v>
      </c>
      <c r="C19" s="118">
        <v>0</v>
      </c>
      <c r="D19" s="119">
        <v>0</v>
      </c>
      <c r="E19" s="118">
        <v>0</v>
      </c>
      <c r="F19" s="119">
        <v>0</v>
      </c>
      <c r="G19" s="118">
        <f>F19/F$15*1000*F$14</f>
        <v>0</v>
      </c>
      <c r="H19" s="231">
        <f>LARGE((C19,E19,G19),1)</f>
        <v>0</v>
      </c>
      <c r="I19" s="121"/>
    </row>
    <row r="20" spans="1:9" ht="13.5">
      <c r="A20" s="122"/>
      <c r="B20" s="117">
        <v>0</v>
      </c>
      <c r="C20" s="118">
        <v>0</v>
      </c>
      <c r="D20" s="119">
        <v>0</v>
      </c>
      <c r="E20" s="118">
        <v>0</v>
      </c>
      <c r="F20" s="119">
        <v>0</v>
      </c>
      <c r="G20" s="118">
        <v>0</v>
      </c>
      <c r="H20" s="231">
        <f>LARGE((C20,E20,G20),1)</f>
        <v>0</v>
      </c>
      <c r="I20" s="121"/>
    </row>
    <row r="21" spans="1:9" ht="13.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118">
        <v>0</v>
      </c>
      <c r="H21" s="231">
        <f>LARGE((C21,E21,G21),1)</f>
        <v>0</v>
      </c>
      <c r="I21" s="121"/>
    </row>
    <row r="22" spans="1:9" ht="13.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v>0</v>
      </c>
      <c r="H22" s="231">
        <f>LARGE((C22,E22,G22),1)</f>
        <v>0</v>
      </c>
      <c r="I22" s="121"/>
    </row>
    <row r="23" spans="1:9" ht="13.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v>0</v>
      </c>
      <c r="I23" s="121"/>
    </row>
    <row r="24" spans="1:9" ht="13.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zoomScalePageLayoutView="0" workbookViewId="0" topLeftCell="A4">
      <selection activeCell="C45" sqref="C45"/>
    </sheetView>
  </sheetViews>
  <sheetFormatPr defaultColWidth="10.69921875" defaultRowHeight="14.25"/>
  <cols>
    <col min="1" max="2" width="10.5" style="3" customWidth="1"/>
    <col min="3" max="3" width="15.5" style="83" customWidth="1"/>
    <col min="4" max="4" width="4" style="83" customWidth="1"/>
    <col min="5" max="32" width="4.296875" style="84" customWidth="1"/>
    <col min="33" max="16384" width="10.69921875" style="84" customWidth="1"/>
  </cols>
  <sheetData>
    <row r="1" spans="3:30" ht="13.5" thickBot="1">
      <c r="C1" s="80"/>
      <c r="D1" s="80"/>
      <c r="E1" s="81">
        <v>2015</v>
      </c>
      <c r="G1" s="81">
        <v>2016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2" ht="37.5" customHeight="1" thickBot="1">
      <c r="A2" s="91"/>
      <c r="B2" s="91"/>
      <c r="C2" s="85"/>
      <c r="D2" s="85"/>
      <c r="E2" s="190" t="s">
        <v>53</v>
      </c>
      <c r="F2" s="190" t="s">
        <v>53</v>
      </c>
      <c r="G2" s="200" t="s">
        <v>58</v>
      </c>
      <c r="H2" s="200" t="s">
        <v>58</v>
      </c>
      <c r="I2" s="129" t="s">
        <v>63</v>
      </c>
      <c r="J2" s="129" t="s">
        <v>63</v>
      </c>
      <c r="K2" s="130" t="s">
        <v>70</v>
      </c>
      <c r="L2" s="128" t="s">
        <v>70</v>
      </c>
      <c r="M2" s="129" t="s">
        <v>75</v>
      </c>
      <c r="N2" s="129" t="s">
        <v>75</v>
      </c>
      <c r="O2" s="129" t="s">
        <v>95</v>
      </c>
      <c r="P2" s="129" t="s">
        <v>95</v>
      </c>
      <c r="Q2" s="128" t="s">
        <v>75</v>
      </c>
      <c r="R2" s="129" t="s">
        <v>106</v>
      </c>
      <c r="S2" s="129" t="s">
        <v>106</v>
      </c>
      <c r="T2" s="129" t="s">
        <v>75</v>
      </c>
      <c r="U2" s="129" t="s">
        <v>131</v>
      </c>
      <c r="V2" s="128" t="s">
        <v>75</v>
      </c>
      <c r="W2" s="128" t="s">
        <v>75</v>
      </c>
      <c r="X2" s="128" t="s">
        <v>117</v>
      </c>
      <c r="Y2" s="128" t="s">
        <v>117</v>
      </c>
      <c r="Z2" s="130" t="s">
        <v>122</v>
      </c>
      <c r="AA2" s="130" t="s">
        <v>122</v>
      </c>
      <c r="AB2" s="129" t="s">
        <v>124</v>
      </c>
      <c r="AC2" s="128" t="s">
        <v>124</v>
      </c>
      <c r="AD2" s="129" t="s">
        <v>128</v>
      </c>
      <c r="AE2" s="128" t="s">
        <v>41</v>
      </c>
      <c r="AF2" s="130" t="s">
        <v>42</v>
      </c>
    </row>
    <row r="3" spans="1:32" s="86" customFormat="1" ht="27" customHeight="1">
      <c r="A3" s="131"/>
      <c r="B3" s="132"/>
      <c r="C3" s="132" t="s">
        <v>27</v>
      </c>
      <c r="D3" s="132"/>
      <c r="E3" s="136" t="s">
        <v>47</v>
      </c>
      <c r="F3" s="136" t="s">
        <v>47</v>
      </c>
      <c r="G3" s="126" t="s">
        <v>57</v>
      </c>
      <c r="H3" s="126" t="s">
        <v>57</v>
      </c>
      <c r="I3" s="136" t="s">
        <v>66</v>
      </c>
      <c r="J3" s="136" t="s">
        <v>66</v>
      </c>
      <c r="K3" s="126" t="s">
        <v>47</v>
      </c>
      <c r="L3" s="136" t="s">
        <v>47</v>
      </c>
      <c r="M3" s="208" t="s">
        <v>87</v>
      </c>
      <c r="N3" s="208" t="s">
        <v>87</v>
      </c>
      <c r="O3" s="125" t="s">
        <v>97</v>
      </c>
      <c r="P3" s="125" t="s">
        <v>97</v>
      </c>
      <c r="Q3" s="127" t="s">
        <v>100</v>
      </c>
      <c r="R3" s="126" t="s">
        <v>107</v>
      </c>
      <c r="S3" s="126" t="s">
        <v>107</v>
      </c>
      <c r="T3" s="127" t="s">
        <v>132</v>
      </c>
      <c r="U3" s="127"/>
      <c r="V3" s="126" t="s">
        <v>110</v>
      </c>
      <c r="W3" s="126" t="s">
        <v>110</v>
      </c>
      <c r="X3" s="126" t="s">
        <v>118</v>
      </c>
      <c r="Y3" s="126" t="s">
        <v>118</v>
      </c>
      <c r="Z3" s="127" t="s">
        <v>123</v>
      </c>
      <c r="AA3" s="127" t="s">
        <v>123</v>
      </c>
      <c r="AB3" s="127" t="s">
        <v>100</v>
      </c>
      <c r="AC3" s="127" t="s">
        <v>100</v>
      </c>
      <c r="AD3" s="136" t="s">
        <v>129</v>
      </c>
      <c r="AE3" s="136"/>
      <c r="AF3" s="136"/>
    </row>
    <row r="4" spans="1:32" ht="13.5">
      <c r="A4" s="160"/>
      <c r="B4" s="161"/>
      <c r="C4" s="143"/>
      <c r="D4" s="175"/>
      <c r="E4" s="146">
        <v>40895</v>
      </c>
      <c r="F4" s="146">
        <v>40896</v>
      </c>
      <c r="G4" s="14" t="s">
        <v>59</v>
      </c>
      <c r="H4" s="14" t="s">
        <v>60</v>
      </c>
      <c r="I4" s="146">
        <v>40923</v>
      </c>
      <c r="J4" s="146">
        <v>40924</v>
      </c>
      <c r="K4" s="14" t="s">
        <v>71</v>
      </c>
      <c r="L4" s="146">
        <v>40945</v>
      </c>
      <c r="M4" s="14" t="s">
        <v>71</v>
      </c>
      <c r="N4" s="14" t="s">
        <v>72</v>
      </c>
      <c r="O4" s="22" t="s">
        <v>98</v>
      </c>
      <c r="P4" s="22" t="s">
        <v>99</v>
      </c>
      <c r="Q4" s="14" t="s">
        <v>104</v>
      </c>
      <c r="R4" s="14" t="s">
        <v>108</v>
      </c>
      <c r="S4" s="14" t="s">
        <v>104</v>
      </c>
      <c r="T4" s="14" t="s">
        <v>134</v>
      </c>
      <c r="U4" s="14"/>
      <c r="V4" s="14" t="s">
        <v>115</v>
      </c>
      <c r="W4" s="14" t="s">
        <v>116</v>
      </c>
      <c r="X4" s="14" t="s">
        <v>120</v>
      </c>
      <c r="Y4" s="14" t="s">
        <v>121</v>
      </c>
      <c r="Z4" s="14" t="s">
        <v>115</v>
      </c>
      <c r="AA4" s="14" t="s">
        <v>116</v>
      </c>
      <c r="AB4" s="14" t="s">
        <v>125</v>
      </c>
      <c r="AC4" s="14" t="s">
        <v>126</v>
      </c>
      <c r="AD4" s="146">
        <v>40985</v>
      </c>
      <c r="AE4" s="89"/>
      <c r="AF4" s="89"/>
    </row>
    <row r="5" spans="1:32" ht="15" thickBot="1">
      <c r="A5" s="160"/>
      <c r="B5" s="161"/>
      <c r="C5" s="143"/>
      <c r="D5" s="175"/>
      <c r="E5" s="147" t="s">
        <v>48</v>
      </c>
      <c r="F5" s="147" t="s">
        <v>48</v>
      </c>
      <c r="G5" s="15" t="s">
        <v>48</v>
      </c>
      <c r="H5" s="15" t="s">
        <v>61</v>
      </c>
      <c r="I5" s="135" t="s">
        <v>48</v>
      </c>
      <c r="J5" s="135" t="s">
        <v>61</v>
      </c>
      <c r="K5" s="15" t="s">
        <v>48</v>
      </c>
      <c r="L5" s="135" t="s">
        <v>61</v>
      </c>
      <c r="M5" s="15" t="s">
        <v>48</v>
      </c>
      <c r="N5" s="15" t="s">
        <v>48</v>
      </c>
      <c r="O5" s="23" t="s">
        <v>48</v>
      </c>
      <c r="P5" s="23" t="s">
        <v>61</v>
      </c>
      <c r="Q5" s="15" t="s">
        <v>48</v>
      </c>
      <c r="R5" s="15" t="s">
        <v>48</v>
      </c>
      <c r="S5" s="15" t="s">
        <v>61</v>
      </c>
      <c r="T5" s="15" t="s">
        <v>48</v>
      </c>
      <c r="U5" s="15"/>
      <c r="V5" s="15" t="s">
        <v>113</v>
      </c>
      <c r="W5" s="15" t="s">
        <v>114</v>
      </c>
      <c r="X5" s="15" t="s">
        <v>113</v>
      </c>
      <c r="Y5" s="15" t="s">
        <v>114</v>
      </c>
      <c r="Z5" s="15" t="s">
        <v>113</v>
      </c>
      <c r="AA5" s="15" t="s">
        <v>114</v>
      </c>
      <c r="AB5" s="15" t="s">
        <v>113</v>
      </c>
      <c r="AC5" s="15" t="s">
        <v>114</v>
      </c>
      <c r="AD5" s="135" t="s">
        <v>113</v>
      </c>
      <c r="AE5" s="135"/>
      <c r="AF5" s="135"/>
    </row>
    <row r="6" spans="1:32" ht="13.5">
      <c r="A6" s="160"/>
      <c r="B6" s="161"/>
      <c r="C6" s="143"/>
      <c r="D6" s="145"/>
      <c r="E6" s="134" t="s">
        <v>28</v>
      </c>
      <c r="F6" s="134" t="s">
        <v>28</v>
      </c>
      <c r="G6" s="134" t="s">
        <v>28</v>
      </c>
      <c r="H6" s="134" t="s">
        <v>28</v>
      </c>
      <c r="I6" s="134" t="s">
        <v>28</v>
      </c>
      <c r="J6" s="134" t="s">
        <v>28</v>
      </c>
      <c r="K6" s="134" t="s">
        <v>28</v>
      </c>
      <c r="L6" s="134" t="s">
        <v>28</v>
      </c>
      <c r="M6" s="134" t="s">
        <v>28</v>
      </c>
      <c r="N6" s="134" t="s">
        <v>28</v>
      </c>
      <c r="O6" s="134" t="s">
        <v>28</v>
      </c>
      <c r="P6" s="134" t="s">
        <v>28</v>
      </c>
      <c r="Q6" s="134" t="s">
        <v>28</v>
      </c>
      <c r="R6" s="134" t="s">
        <v>28</v>
      </c>
      <c r="S6" s="134" t="s">
        <v>28</v>
      </c>
      <c r="T6" s="134" t="s">
        <v>28</v>
      </c>
      <c r="U6" s="134" t="s">
        <v>28</v>
      </c>
      <c r="V6" s="134" t="s">
        <v>28</v>
      </c>
      <c r="W6" s="134" t="s">
        <v>28</v>
      </c>
      <c r="X6" s="134" t="s">
        <v>28</v>
      </c>
      <c r="Y6" s="134" t="s">
        <v>28</v>
      </c>
      <c r="Z6" s="134" t="s">
        <v>28</v>
      </c>
      <c r="AA6" s="134" t="s">
        <v>28</v>
      </c>
      <c r="AB6" s="134" t="s">
        <v>28</v>
      </c>
      <c r="AC6" s="134" t="s">
        <v>28</v>
      </c>
      <c r="AD6" s="134" t="s">
        <v>28</v>
      </c>
      <c r="AE6" s="134" t="s">
        <v>28</v>
      </c>
      <c r="AF6" s="134" t="s">
        <v>28</v>
      </c>
    </row>
    <row r="7" spans="1:32" s="27" customFormat="1" ht="13.5">
      <c r="A7" s="157" t="s">
        <v>45</v>
      </c>
      <c r="B7" s="159" t="s">
        <v>44</v>
      </c>
      <c r="C7" s="145" t="s">
        <v>12</v>
      </c>
      <c r="D7" s="144" t="s">
        <v>33</v>
      </c>
      <c r="E7" s="93">
        <f>'Canadian Selections Dec 19 - F'!I16</f>
        <v>27</v>
      </c>
      <c r="F7" s="93">
        <f>'Canadian Selections Dec 20 - F'!I16</f>
        <v>27</v>
      </c>
      <c r="G7" s="93">
        <f>'Le Massif Cnd. Series Jan 16 MO'!I16</f>
        <v>21</v>
      </c>
      <c r="H7" s="93">
        <f>'Le Massif Cnd. Series Jan 17 DM'!I16</f>
        <v>21</v>
      </c>
      <c r="I7" s="93">
        <f>'USSA Bristol Jan 16 MO'!I16</f>
        <v>30</v>
      </c>
      <c r="J7" s="93">
        <f>'USSA Bristol Jan 17 DM'!I16</f>
        <v>30</v>
      </c>
      <c r="K7" s="93">
        <v>29</v>
      </c>
      <c r="L7" s="93">
        <f>'Apex Cnd. Series Feb 7 DM'!I16</f>
        <v>21</v>
      </c>
      <c r="M7" s="93">
        <f>'Calabogie TT Feb 6 MO'!I16</f>
        <v>10</v>
      </c>
      <c r="N7" s="93">
        <f>'Calabogie TT Feb 7 MO'!I16</f>
        <v>6</v>
      </c>
      <c r="O7" s="93">
        <f>'Calgary Nor-Am Feb 13 MO'!I16</f>
        <v>45</v>
      </c>
      <c r="P7" s="93">
        <f>'Calgary Nor-Am Feb 14 DM'!I16</f>
        <v>40</v>
      </c>
      <c r="Q7" s="93">
        <f>'Camp Fortune TT Feb 21 MO'!I16</f>
        <v>12</v>
      </c>
      <c r="R7" s="93">
        <f>'Park City Nor-Am Feb 20 MO'!I16</f>
        <v>47</v>
      </c>
      <c r="S7" s="93">
        <f>'Park City Nor-Am Feb 21 DM'!I16</f>
        <v>46</v>
      </c>
      <c r="T7" s="93">
        <f>'Thunder Bay TT Jan 2016 MO'!I16</f>
        <v>1</v>
      </c>
      <c r="U7" s="93">
        <f>void!I16</f>
        <v>40</v>
      </c>
      <c r="V7" s="93">
        <f>'Caledon TT Feb 27 DM'!I16</f>
        <v>10</v>
      </c>
      <c r="W7" s="93">
        <f>'Caledon TT Feb 28 DM'!I16</f>
        <v>7</v>
      </c>
      <c r="X7" s="93">
        <f>'Killington Nor-Am Mar 5 MO'!I16</f>
        <v>40</v>
      </c>
      <c r="Y7" s="93">
        <f>'Killington Nor-Am Mar 6 DM'!I16</f>
        <v>37</v>
      </c>
      <c r="Z7" s="93">
        <f>'VSC Nor-Am Feb 27 MO'!I16</f>
        <v>42</v>
      </c>
      <c r="AA7" s="93">
        <f>'VSC Nor-Am Feb 28 DM'!I16</f>
        <v>41</v>
      </c>
      <c r="AB7" s="93">
        <f>'Sr Nationals March 12 MO'!I16</f>
        <v>25</v>
      </c>
      <c r="AC7" s="93">
        <f>'Sr Nationals March 13 DM'!I16</f>
        <v>25</v>
      </c>
      <c r="AD7" s="93">
        <f>'Jr Nationals March 18 MO'!I16</f>
        <v>34</v>
      </c>
      <c r="AE7" s="93">
        <f>Event29!I16</f>
        <v>1</v>
      </c>
      <c r="AF7" s="93">
        <f>Event30!I16</f>
        <v>1</v>
      </c>
    </row>
    <row r="8" spans="1:32" ht="15">
      <c r="A8" s="187" t="s">
        <v>49</v>
      </c>
      <c r="B8" s="187" t="s">
        <v>54</v>
      </c>
      <c r="C8" s="240" t="s">
        <v>51</v>
      </c>
      <c r="D8" s="92">
        <f>IF(ISNA(VLOOKUP($C8,'RPA Caclulations'!$C$6:$K$90,3,FALSE))=TRUE,"0",VLOOKUP($C8,'RPA Caclulations'!$C$6:$K$90,3,FALSE))</f>
        <v>1</v>
      </c>
      <c r="E8" s="87">
        <f>IF(ISNA(VLOOKUP($C8,'Canadian Selections Dec 19 - F'!$A$17:$I$69,9,FALSE))=TRUE,"0",VLOOKUP($C8,'Canadian Selections Dec 19 - F'!$A$17:$I$69,9,FALSE))</f>
        <v>10</v>
      </c>
      <c r="F8" s="88">
        <f>IF(ISNA(VLOOKUP($C8,'Canadian Selections Dec 20 - F'!$A$17:$I$19,9,FALSE))=TRUE,0,VLOOKUP($C8,'Canadian Selections Dec 20 - F'!$A$17:$I$19,9,FALSE))</f>
        <v>3</v>
      </c>
      <c r="G8" s="220">
        <f>IF(ISNA(VLOOKUP($C8,'Le Massif Cnd. Series Jan 16 MO'!$A$17:$I$95,9,FALSE))=TRUE,0,VLOOKUP($C8,'Le Massif Cnd. Series Jan 16 MO'!$A$17:$I$95,9,FALSE))</f>
        <v>1</v>
      </c>
      <c r="H8" s="220">
        <f>IF(ISNA(VLOOKUP($C8,'Le Massif Cnd. Series Jan 17 DM'!$A$17:$I$97,9,FALSE))=TRUE,0,VLOOKUP($C8,'Le Massif Cnd. Series Jan 17 DM'!$A$17:$I$97,9,FALSE))</f>
        <v>1</v>
      </c>
      <c r="I8" s="220">
        <f>IF(ISNA(VLOOKUP($C8,'USSA Bristol Jan 16 MO'!$A$17:$I$100,9,FALSE))=TRUE,0,VLOOKUP($C8,'USSA Bristol Jan 16 MO'!$A$17:$I$100,9,FALSE))</f>
        <v>0</v>
      </c>
      <c r="J8" s="220">
        <f>IF(ISNA(VLOOKUP($C8,'USSA Bristol Jan 17 DM'!$A$17:$I$100,9,FALSE))=TRUE,0,VLOOKUP($C8,'USSA Bristol Jan 17 DM'!$A$17:$I$100,9,FALSE))</f>
        <v>0</v>
      </c>
      <c r="K8" s="220">
        <f>IF(ISNA(VLOOKUP($C8,'Apex Cnd. Series Feb 6 MO'!$A$17:$I$98,9,FALSE))=TRUE,0,VLOOKUP($C8,'Apex Cnd. Series Feb 6 MO'!$A$17:$I$98,9,FALSE))</f>
        <v>16</v>
      </c>
      <c r="L8" s="220">
        <f>IF(ISNA(VLOOKUP($C8,'Apex Cnd. Series Feb 7 DM'!$A$17:$I$98,9,FALSE))=TRUE,0,VLOOKUP($C8,'Apex Cnd. Series Feb 7 DM'!$A$17:$I$98,9,FALSE))</f>
        <v>1</v>
      </c>
      <c r="M8" s="220">
        <f>IF(ISNA(VLOOKUP($C8,'Calabogie TT Feb 6 MO'!$A$17:$I$99,9,FALSE))=TRUE,0,VLOOKUP($C8,'Calabogie TT Feb 6 MO'!$A$17:$I$99,9,FALSE))</f>
        <v>0</v>
      </c>
      <c r="N8" s="88">
        <f>IF(ISNA(VLOOKUP($C8,'Calabogie TT Feb 7 MO'!$A$17:$I$99,9,FALSE))=TRUE,0,VLOOKUP($C8,'Calabogie TT Feb 7 MO'!$A$17:$I$99,9,FALSE))</f>
        <v>0</v>
      </c>
      <c r="O8" s="88">
        <f>IF(ISNA(VLOOKUP($C8,'Calgary Nor-Am Feb 13 MO'!$A$17:$I$99,9,FALSE))=TRUE,0,VLOOKUP($C8,'Calgary Nor-Am Feb 13 MO'!$A$17:$I$99,9,FALSE))</f>
        <v>37</v>
      </c>
      <c r="P8" s="88">
        <f>IF(ISNA(VLOOKUP($C8,'Calgary Nor-Am Feb 14 DM'!$A$17:$I$99,9,FALSE))=TRUE,0,VLOOKUP($C8,'Calgary Nor-Am Feb 14 DM'!$A$17:$I$99,9,FALSE))</f>
        <v>3</v>
      </c>
      <c r="Q8" s="88">
        <f>IF(ISNA(VLOOKUP($C8,'Camp Fortune TT Feb 21 MO'!$A$17:$I$99,9,FALSE))=TRUE,0,VLOOKUP($C8,'Camp Fortune TT Feb 21 MO'!$A$17:$I$99,9,FALSE))</f>
        <v>0</v>
      </c>
      <c r="R8" s="88">
        <f>IF(ISNA(VLOOKUP($C8,'Park City Nor-Am Feb 20 MO'!$A$17:$I$99,9,FALSE))=TRUE,0,VLOOKUP($C8,'Park City Nor-Am Feb 20 MO'!$A$17:$I$99,9,FALSE))</f>
        <v>17</v>
      </c>
      <c r="S8" s="87">
        <f>IF(ISNA(VLOOKUP($C8,'Park City Nor-Am Feb 21 DM'!$A$17:$I$99,9,FALSE))=TRUE,0,VLOOKUP($C8,'Park City Nor-Am Feb 21 DM'!$A$17:$I$99,9,FALSE))</f>
        <v>24</v>
      </c>
      <c r="T8" s="88">
        <f>IF(ISNA(VLOOKUP($C8,'Thunder Bay TT Jan 2016 MO'!$A$17:$I$99,9,FALSE))=TRUE,0,VLOOKUP($C8,'Thunder Bay TT Jan 2016 MO'!$A$17:$I$99,9,FALSE))</f>
        <v>0</v>
      </c>
      <c r="U8" s="88">
        <f>IF(ISNA(VLOOKUP($C8,void!$A$17:$I$99,9,FALSE))=TRUE,0,VLOOKUP($C8,void!$A$17:$I$99,9,FALSE))</f>
        <v>0</v>
      </c>
      <c r="V8" s="88">
        <f>IF(ISNA(VLOOKUP($C8,'Caledon TT Feb 27 DM'!$A$17:$I$98,9,FALSE))=TRUE,0,VLOOKUP($C8,'Caledon TT Feb 27 DM'!$A$17:$I$98,9,FALSE))</f>
        <v>0</v>
      </c>
      <c r="W8" s="88">
        <f>IF(ISNA(VLOOKUP($C8,'Caledon TT Feb 28 DM'!$A$17:$I$95,9,FALSE))=TRUE,0,VLOOKUP($C8,'Caledon TT Feb 28 DM'!$A$17:$I$95,9,FALSE))</f>
        <v>0</v>
      </c>
      <c r="X8" s="88">
        <f>IF(ISNA(VLOOKUP($C8,'Killington Nor-Am Mar 5 MO'!$A$17:$I$99,9,FALSE))=TRUE,0,VLOOKUP($C8,'Killington Nor-Am Mar 5 MO'!$A$17:$I$99,9,FALSE))</f>
        <v>19</v>
      </c>
      <c r="Y8" s="88">
        <f>IF(ISNA(VLOOKUP($C8,'Killington Nor-Am Mar 6 DM'!$A$17:$I$99,9,FALSE))=TRUE,0,VLOOKUP($C8,'Killington Nor-Am Mar 6 DM'!$A$17:$I$99,9,FALSE))</f>
        <v>9</v>
      </c>
      <c r="Z8" s="88">
        <f>IF(ISNA(VLOOKUP($C8,'VSC Nor-Am Feb 27 MO'!$A$17:$I$99,9,FALSE))=TRUE,0,VLOOKUP($C8,'VSC Nor-Am Feb 27 MO'!$A$17:$I$99,9,FALSE))</f>
        <v>12</v>
      </c>
      <c r="AA8" s="88">
        <f>IF(ISNA(VLOOKUP($C8,'VSC Nor-Am Feb 28 DM'!$A$17:$I$99,9,FALSE))=TRUE,0,VLOOKUP($C8,'VSC Nor-Am Feb 28 DM'!$A$17:$I$99,9,FALSE))</f>
        <v>20</v>
      </c>
      <c r="AB8" s="88">
        <f>IF(ISNA(VLOOKUP($C8,'Sr Nationals March 12 MO'!$A$17:$I$99,9,FALSE))=TRUE,0,VLOOKUP($C8,'Sr Nationals March 12 MO'!$A$17:$I$99,9,FALSE))</f>
        <v>7</v>
      </c>
      <c r="AC8" s="88">
        <f>IF(ISNA(VLOOKUP($C8,'Sr Nationals March 13 DM'!$A$17:$I$99,9,FALSE))=TRUE,0,VLOOKUP($C8,'Sr Nationals March 13 DM'!$A$17:$I$99,9,FALSE))</f>
        <v>13</v>
      </c>
      <c r="AD8" s="88">
        <f>IF(ISNA(VLOOKUP($C8,'Jr Nationals March 18 MO'!$A$17:$I$99,9,FALSE))=TRUE,0,VLOOKUP($C8,'Jr Nationals March 18 MO'!$A$17:$I$99,9,FALSE))</f>
        <v>1</v>
      </c>
      <c r="AE8" s="88">
        <f>IF(ISNA(VLOOKUP($C8,Event29!$A$17:$I$99,9,FALSE))=TRUE,0,VLOOKUP($C8,Event29!$A$17:$I$99,9,FALSE))</f>
        <v>0</v>
      </c>
      <c r="AF8" s="88">
        <f>IF(ISNA(VLOOKUP($C8,Event30!$A$17:$I$99,9,FALSE))=TRUE,0,VLOOKUP($C8,Event30!$A$17:$I$99,9,FALSE))</f>
        <v>0</v>
      </c>
    </row>
    <row r="9" spans="1:32" ht="15">
      <c r="A9" s="187" t="s">
        <v>74</v>
      </c>
      <c r="B9" s="187" t="s">
        <v>73</v>
      </c>
      <c r="C9" s="241" t="s">
        <v>69</v>
      </c>
      <c r="D9" s="92">
        <f>IF(ISNA(VLOOKUP($C9,'RPA Caclulations'!$C$6:$K$90,3,FALSE))=TRUE,"0",VLOOKUP($C9,'RPA Caclulations'!$C$6:$K$90,3,FALSE))</f>
        <v>2</v>
      </c>
      <c r="E9" s="87" t="str">
        <f>IF(ISNA(VLOOKUP($C9,'Canadian Selections Dec 19 - F'!$A$17:$I$69,9,FALSE))=TRUE,"0",VLOOKUP($C9,'Canadian Selections Dec 19 - F'!$A$17:$I$69,9,FALSE))</f>
        <v>0</v>
      </c>
      <c r="F9" s="88">
        <f>IF(ISNA(VLOOKUP($C9,'Canadian Selections Dec 20 - F'!$A$17:$I$19,9,FALSE))=TRUE,0,VLOOKUP($C9,'Canadian Selections Dec 20 - F'!$A$17:$I$19,9,FALSE))</f>
        <v>0</v>
      </c>
      <c r="G9" s="220">
        <f>IF(ISNA(VLOOKUP($C9,'Le Massif Cnd. Series Jan 16 MO'!$A$17:$I$95,9,FALSE))=TRUE,0,VLOOKUP($C9,'Le Massif Cnd. Series Jan 16 MO'!$A$17:$I$95,9,FALSE))</f>
        <v>12</v>
      </c>
      <c r="H9" s="220">
        <f>IF(ISNA(VLOOKUP($C9,'Le Massif Cnd. Series Jan 17 DM'!$A$17:$I$97,9,FALSE))=TRUE,0,VLOOKUP($C9,'Le Massif Cnd. Series Jan 17 DM'!$A$17:$I$97,9,FALSE))</f>
        <v>8</v>
      </c>
      <c r="I9" s="220">
        <f>IF(ISNA(VLOOKUP($C9,'USSA Bristol Jan 16 MO'!$A$17:$I$100,9,FALSE))=TRUE,0,VLOOKUP($C9,'USSA Bristol Jan 16 MO'!$A$17:$I$100,9,FALSE))</f>
        <v>0</v>
      </c>
      <c r="J9" s="220">
        <f>IF(ISNA(VLOOKUP($C9,'USSA Bristol Jan 17 DM'!$A$17:$I$100,9,FALSE))=TRUE,0,VLOOKUP($C9,'USSA Bristol Jan 17 DM'!$A$17:$I$100,9,FALSE))</f>
        <v>0</v>
      </c>
      <c r="K9" s="220">
        <f>IF(ISNA(VLOOKUP($C9,'Apex Cnd. Series Feb 6 MO'!$A$17:$I$98,9,FALSE))=TRUE,0,VLOOKUP($C9,'Apex Cnd. Series Feb 6 MO'!$A$17:$I$98,9,FALSE))</f>
        <v>3</v>
      </c>
      <c r="L9" s="220">
        <f>IF(ISNA(VLOOKUP($C9,'Apex Cnd. Series Feb 7 DM'!$A$17:$I$98,9,FALSE))=TRUE,0,VLOOKUP($C9,'Apex Cnd. Series Feb 7 DM'!$A$17:$I$98,9,FALSE))</f>
        <v>8</v>
      </c>
      <c r="M9" s="220">
        <f>IF(ISNA(VLOOKUP($C9,'Calabogie TT Feb 6 MO'!$A$17:$I$99,9,FALSE))=TRUE,0,VLOOKUP($C9,'Calabogie TT Feb 6 MO'!$A$17:$I$99,9,FALSE))</f>
        <v>0</v>
      </c>
      <c r="N9" s="88">
        <f>IF(ISNA(VLOOKUP($C9,'Calabogie TT Feb 7 MO'!$A$17:$I$99,9,FALSE))=TRUE,0,VLOOKUP($C9,'Calabogie TT Feb 7 MO'!$A$17:$I$99,9,FALSE))</f>
        <v>0</v>
      </c>
      <c r="O9" s="88">
        <f>IF(ISNA(VLOOKUP($C9,'Calgary Nor-Am Feb 13 MO'!$A$17:$I$99,9,FALSE))=TRUE,0,VLOOKUP($C9,'Calgary Nor-Am Feb 13 MO'!$A$17:$I$99,9,FALSE))</f>
        <v>38</v>
      </c>
      <c r="P9" s="88">
        <f>IF(ISNA(VLOOKUP($C9,'Calgary Nor-Am Feb 14 DM'!$A$17:$I$99,9,FALSE))=TRUE,0,VLOOKUP($C9,'Calgary Nor-Am Feb 14 DM'!$A$17:$I$99,9,FALSE))</f>
        <v>31</v>
      </c>
      <c r="Q9" s="88">
        <f>IF(ISNA(VLOOKUP($C9,'Camp Fortune TT Feb 21 MO'!$A$17:$I$99,9,FALSE))=TRUE,0,VLOOKUP($C9,'Camp Fortune TT Feb 21 MO'!$A$17:$I$99,9,FALSE))</f>
        <v>1</v>
      </c>
      <c r="R9" s="88">
        <f>IF(ISNA(VLOOKUP($C9,'Park City Nor-Am Feb 20 MO'!$A$17:$I$99,9,FALSE))=TRUE,0,VLOOKUP($C9,'Park City Nor-Am Feb 20 MO'!$A$17:$I$99,9,FALSE))</f>
        <v>0</v>
      </c>
      <c r="S9" s="87">
        <f>IF(ISNA(VLOOKUP($C9,'Park City Nor-Am Feb 21 DM'!$A$17:$I$99,9,FALSE))=TRUE,0,VLOOKUP($C9,'Park City Nor-Am Feb 21 DM'!$A$17:$I$99,9,FALSE))</f>
        <v>0</v>
      </c>
      <c r="T9" s="88">
        <f>IF(ISNA(VLOOKUP($C9,'Thunder Bay TT Jan 2016 MO'!$A$17:$I$99,9,FALSE))=TRUE,0,VLOOKUP($C9,'Thunder Bay TT Jan 2016 MO'!$A$17:$I$99,9,FALSE))</f>
        <v>0</v>
      </c>
      <c r="U9" s="88">
        <f>IF(ISNA(VLOOKUP($C9,void!$A$17:$I$99,9,FALSE))=TRUE,0,VLOOKUP($C9,void!$A$17:$I$99,9,FALSE))</f>
        <v>0</v>
      </c>
      <c r="V9" s="88">
        <f>IF(ISNA(VLOOKUP($C9,'Caledon TT Feb 27 DM'!$A$17:$I$98,9,FALSE))=TRUE,0,VLOOKUP($C9,'Caledon TT Feb 27 DM'!$A$17:$I$98,9,FALSE))</f>
        <v>0</v>
      </c>
      <c r="W9" s="88">
        <f>IF(ISNA(VLOOKUP($C9,'Caledon TT Feb 28 DM'!$A$17:$I$95,9,FALSE))=TRUE,0,VLOOKUP($C9,'Caledon TT Feb 28 DM'!$A$17:$I$95,9,FALSE))</f>
        <v>0</v>
      </c>
      <c r="X9" s="88" t="str">
        <f>IF(ISNA(VLOOKUP($C9,'Killington Nor-Am Mar 5 MO'!$A$17:$I$99,9,FALSE))=TRUE,0,VLOOKUP($C9,'Killington Nor-Am Mar 5 MO'!$A$17:$I$99,9,FALSE))</f>
        <v>DNF</v>
      </c>
      <c r="Y9" s="88">
        <f>IF(ISNA(VLOOKUP($C9,'Killington Nor-Am Mar 6 DM'!$A$17:$I$99,9,FALSE))=TRUE,0,VLOOKUP($C9,'Killington Nor-Am Mar 6 DM'!$A$17:$I$99,9,FALSE))</f>
        <v>0</v>
      </c>
      <c r="Z9" s="88">
        <f>IF(ISNA(VLOOKUP($C9,'VSC Nor-Am Feb 27 MO'!$A$17:$I$99,9,FALSE))=TRUE,0,VLOOKUP($C9,'VSC Nor-Am Feb 27 MO'!$A$17:$I$99,9,FALSE))</f>
        <v>35</v>
      </c>
      <c r="AA9" s="88">
        <f>IF(ISNA(VLOOKUP($C9,'VSC Nor-Am Feb 28 DM'!$A$17:$I$99,9,FALSE))=TRUE,0,VLOOKUP($C9,'VSC Nor-Am Feb 28 DM'!$A$17:$I$99,9,FALSE))</f>
        <v>33</v>
      </c>
      <c r="AB9" s="88">
        <f>IF(ISNA(VLOOKUP($C9,'Sr Nationals March 12 MO'!$A$17:$I$99,9,FALSE))=TRUE,0,VLOOKUP($C9,'Sr Nationals March 12 MO'!$A$17:$I$99,9,FALSE))</f>
        <v>10</v>
      </c>
      <c r="AC9" s="88">
        <f>IF(ISNA(VLOOKUP($C9,'Sr Nationals March 13 DM'!$A$17:$I$99,9,FALSE))=TRUE,0,VLOOKUP($C9,'Sr Nationals March 13 DM'!$A$17:$I$99,9,FALSE))</f>
        <v>9</v>
      </c>
      <c r="AD9" s="88">
        <f>IF(ISNA(VLOOKUP($C9,'Jr Nationals March 18 MO'!$A$17:$I$99,9,FALSE))=TRUE,0,VLOOKUP($C9,'Jr Nationals March 18 MO'!$A$17:$I$99,9,FALSE))</f>
        <v>3</v>
      </c>
      <c r="AE9" s="88">
        <f>IF(ISNA(VLOOKUP($C9,Event29!$A$17:$I$99,9,FALSE))=TRUE,0,VLOOKUP($C9,Event29!$A$17:$I$99,9,FALSE))</f>
        <v>0</v>
      </c>
      <c r="AF9" s="88">
        <f>IF(ISNA(VLOOKUP($C9,Event30!$A$17:$I$99,9,FALSE))=TRUE,0,VLOOKUP($C9,Event30!$A$17:$I$99,9,FALSE))</f>
        <v>0</v>
      </c>
    </row>
    <row r="10" spans="1:32" ht="15">
      <c r="A10" s="187" t="s">
        <v>49</v>
      </c>
      <c r="B10" s="187" t="s">
        <v>55</v>
      </c>
      <c r="C10" s="242" t="s">
        <v>52</v>
      </c>
      <c r="D10" s="92">
        <f>IF(ISNA(VLOOKUP($C10,'RPA Caclulations'!$C$6:$K$90,3,FALSE))=TRUE,"0",VLOOKUP($C10,'RPA Caclulations'!$C$6:$K$90,3,FALSE))</f>
        <v>3</v>
      </c>
      <c r="E10" s="87">
        <f>IF(ISNA(VLOOKUP($C10,'Canadian Selections Dec 19 - F'!$A$17:$I$69,9,FALSE))=TRUE,"0",VLOOKUP($C10,'Canadian Selections Dec 19 - F'!$A$17:$I$69,9,FALSE))</f>
        <v>22</v>
      </c>
      <c r="F10" s="88">
        <f>IF(ISNA(VLOOKUP($C10,'Canadian Selections Dec 20 - F'!$A$17:$I$19,9,FALSE))=TRUE,0,VLOOKUP($C10,'Canadian Selections Dec 20 - F'!$A$17:$I$19,9,FALSE))</f>
        <v>21</v>
      </c>
      <c r="G10" s="220">
        <f>IF(ISNA(VLOOKUP($C10,'Le Massif Cnd. Series Jan 16 MO'!$A$17:$I$95,9,FALSE))=TRUE,0,VLOOKUP($C10,'Le Massif Cnd. Series Jan 16 MO'!$A$17:$I$95,9,FALSE))</f>
        <v>20</v>
      </c>
      <c r="H10" s="220">
        <f>IF(ISNA(VLOOKUP($C10,'Le Massif Cnd. Series Jan 17 DM'!$A$17:$I$97,9,FALSE))=TRUE,0,VLOOKUP($C10,'Le Massif Cnd. Series Jan 17 DM'!$A$17:$I$97,9,FALSE))</f>
        <v>18</v>
      </c>
      <c r="I10" s="220">
        <f>IF(ISNA(VLOOKUP($C10,'USSA Bristol Jan 16 MO'!$A$17:$I$100,9,FALSE))=TRUE,0,VLOOKUP($C10,'USSA Bristol Jan 16 MO'!$A$17:$I$100,9,FALSE))</f>
        <v>0</v>
      </c>
      <c r="J10" s="220">
        <f>IF(ISNA(VLOOKUP($C10,'USSA Bristol Jan 17 DM'!$A$17:$I$100,9,FALSE))=TRUE,0,VLOOKUP($C10,'USSA Bristol Jan 17 DM'!$A$17:$I$100,9,FALSE))</f>
        <v>0</v>
      </c>
      <c r="K10" s="220">
        <f>IF(ISNA(VLOOKUP($C10,'Apex Cnd. Series Feb 6 MO'!$A$17:$I$98,9,FALSE))=TRUE,0,VLOOKUP($C10,'Apex Cnd. Series Feb 6 MO'!$A$17:$I$98,9,FALSE))</f>
        <v>21</v>
      </c>
      <c r="L10" s="220">
        <f>IF(ISNA(VLOOKUP($C10,'Apex Cnd. Series Feb 7 DM'!$A$17:$I$98,9,FALSE))=TRUE,0,VLOOKUP($C10,'Apex Cnd. Series Feb 7 DM'!$A$17:$I$98,9,FALSE))</f>
        <v>14</v>
      </c>
      <c r="M10" s="220">
        <f>IF(ISNA(VLOOKUP($C10,'Calabogie TT Feb 6 MO'!$A$17:$I$99,9,FALSE))=TRUE,0,VLOOKUP($C10,'Calabogie TT Feb 6 MO'!$A$17:$I$99,9,FALSE))</f>
        <v>0</v>
      </c>
      <c r="N10" s="88">
        <f>IF(ISNA(VLOOKUP($C10,'Calabogie TT Feb 7 MO'!$A$17:$I$99,9,FALSE))=TRUE,0,VLOOKUP($C10,'Calabogie TT Feb 7 MO'!$A$17:$I$99,9,FALSE))</f>
        <v>0</v>
      </c>
      <c r="O10" s="88">
        <f>IF(ISNA(VLOOKUP($C10,'Calgary Nor-Am Feb 13 MO'!$A$17:$I$99,9,FALSE))=TRUE,0,VLOOKUP($C10,'Calgary Nor-Am Feb 13 MO'!$A$17:$I$99,9,FALSE))</f>
        <v>0</v>
      </c>
      <c r="P10" s="88">
        <f>IF(ISNA(VLOOKUP($C10,'Calgary Nor-Am Feb 14 DM'!$A$17:$I$99,9,FALSE))=TRUE,0,VLOOKUP($C10,'Calgary Nor-Am Feb 14 DM'!$A$17:$I$99,9,FALSE))</f>
        <v>0</v>
      </c>
      <c r="Q10" s="88">
        <f>IF(ISNA(VLOOKUP($C10,'Camp Fortune TT Feb 21 MO'!$A$17:$I$99,9,FALSE))=TRUE,0,VLOOKUP($C10,'Camp Fortune TT Feb 21 MO'!$A$17:$I$99,9,FALSE))</f>
        <v>0</v>
      </c>
      <c r="R10" s="88">
        <f>IF(ISNA(VLOOKUP($C10,'Park City Nor-Am Feb 20 MO'!$A$17:$I$99,9,FALSE))=TRUE,0,VLOOKUP($C10,'Park City Nor-Am Feb 20 MO'!$A$17:$I$99,9,FALSE))</f>
        <v>0</v>
      </c>
      <c r="S10" s="87">
        <f>IF(ISNA(VLOOKUP($C10,'Park City Nor-Am Feb 21 DM'!$A$17:$I$99,9,FALSE))=TRUE,0,VLOOKUP($C10,'Park City Nor-Am Feb 21 DM'!$A$17:$I$99,9,FALSE))</f>
        <v>0</v>
      </c>
      <c r="T10" s="88">
        <f>IF(ISNA(VLOOKUP($C10,'Thunder Bay TT Jan 2016 MO'!$A$17:$I$99,9,FALSE))=TRUE,0,VLOOKUP($C10,'Thunder Bay TT Jan 2016 MO'!$A$17:$I$99,9,FALSE))</f>
        <v>0</v>
      </c>
      <c r="U10" s="88">
        <f>IF(ISNA(VLOOKUP($C10,void!$A$17:$I$99,9,FALSE))=TRUE,0,VLOOKUP($C10,void!$A$17:$I$99,9,FALSE))</f>
        <v>0</v>
      </c>
      <c r="V10" s="88">
        <f>IF(ISNA(VLOOKUP($C10,'Caledon TT Feb 27 DM'!$A$17:$I$98,9,FALSE))=TRUE,0,VLOOKUP($C10,'Caledon TT Feb 27 DM'!$A$17:$I$98,9,FALSE))</f>
        <v>0</v>
      </c>
      <c r="W10" s="88">
        <f>IF(ISNA(VLOOKUP($C10,'Caledon TT Feb 28 DM'!$A$17:$I$95,9,FALSE))=TRUE,0,VLOOKUP($C10,'Caledon TT Feb 28 DM'!$A$17:$I$95,9,FALSE))</f>
        <v>0</v>
      </c>
      <c r="X10" s="88">
        <f>IF(ISNA(VLOOKUP($C10,'Killington Nor-Am Mar 5 MO'!$A$17:$I$99,9,FALSE))=TRUE,0,VLOOKUP($C10,'Killington Nor-Am Mar 5 MO'!$A$17:$I$99,9,FALSE))</f>
        <v>0</v>
      </c>
      <c r="Y10" s="88">
        <f>IF(ISNA(VLOOKUP($C10,'Killington Nor-Am Mar 6 DM'!$A$17:$I$99,9,FALSE))=TRUE,0,VLOOKUP($C10,'Killington Nor-Am Mar 6 DM'!$A$17:$I$99,9,FALSE))</f>
        <v>0</v>
      </c>
      <c r="Z10" s="88">
        <f>IF(ISNA(VLOOKUP($C10,'VSC Nor-Am Feb 27 MO'!$A$17:$I$99,9,FALSE))=TRUE,0,VLOOKUP($C10,'VSC Nor-Am Feb 27 MO'!$A$17:$I$99,9,FALSE))</f>
        <v>0</v>
      </c>
      <c r="AA10" s="88">
        <f>IF(ISNA(VLOOKUP($C10,'VSC Nor-Am Feb 28 DM'!$A$17:$I$99,9,FALSE))=TRUE,0,VLOOKUP($C10,'VSC Nor-Am Feb 28 DM'!$A$17:$I$99,9,FALSE))</f>
        <v>0</v>
      </c>
      <c r="AB10" s="88">
        <f>IF(ISNA(VLOOKUP($C10,'Sr Nationals March 12 MO'!$A$17:$I$99,9,FALSE))=TRUE,0,VLOOKUP($C10,'Sr Nationals March 12 MO'!$A$17:$I$99,9,FALSE))</f>
        <v>23</v>
      </c>
      <c r="AC10" s="88">
        <f>IF(ISNA(VLOOKUP($C10,'Sr Nationals March 13 DM'!$A$17:$I$99,9,FALSE))=TRUE,0,VLOOKUP($C10,'Sr Nationals March 13 DM'!$A$17:$I$99,9,FALSE))</f>
        <v>18</v>
      </c>
      <c r="AD10" s="88">
        <f>IF(ISNA(VLOOKUP($C10,'Jr Nationals March 18 MO'!$A$17:$I$99,9,FALSE))=TRUE,0,VLOOKUP($C10,'Jr Nationals March 18 MO'!$A$17:$I$99,9,FALSE))</f>
        <v>0</v>
      </c>
      <c r="AE10" s="88">
        <f>IF(ISNA(VLOOKUP($C10,Event29!$A$17:$I$99,9,FALSE))=TRUE,0,VLOOKUP($C10,Event29!$A$17:$I$99,9,FALSE))</f>
        <v>0</v>
      </c>
      <c r="AF10" s="88">
        <f>IF(ISNA(VLOOKUP($C10,Event30!$A$17:$I$99,9,FALSE))=TRUE,0,VLOOKUP($C10,Event30!$A$17:$I$99,9,FALSE))</f>
        <v>0</v>
      </c>
    </row>
    <row r="11" spans="1:32" ht="15">
      <c r="A11" s="187" t="s">
        <v>92</v>
      </c>
      <c r="B11" s="187" t="s">
        <v>90</v>
      </c>
      <c r="C11" s="243" t="s">
        <v>65</v>
      </c>
      <c r="D11" s="92">
        <f>IF(ISNA(VLOOKUP($C11,'RPA Caclulations'!$C$6:$K$90,3,FALSE))=TRUE,"0",VLOOKUP($C11,'RPA Caclulations'!$C$6:$K$90,3,FALSE))</f>
        <v>4</v>
      </c>
      <c r="E11" s="87" t="str">
        <f>IF(ISNA(VLOOKUP($C11,'Canadian Selections Dec 19 - F'!$A$17:$I$69,9,FALSE))=TRUE,"0",VLOOKUP($C11,'Canadian Selections Dec 19 - F'!$A$17:$I$69,9,FALSE))</f>
        <v>0</v>
      </c>
      <c r="F11" s="88">
        <f>IF(ISNA(VLOOKUP($C11,'Canadian Selections Dec 20 - F'!$A$17:$I$19,9,FALSE))=TRUE,0,VLOOKUP($C11,'Canadian Selections Dec 20 - F'!$A$17:$I$19,9,FALSE))</f>
        <v>0</v>
      </c>
      <c r="G11" s="88">
        <f>IF(ISNA(VLOOKUP($C11,'Le Massif Cnd. Series Jan 16 MO'!$A$17:$I$95,9,FALSE))=TRUE,0,VLOOKUP($C11,'Le Massif Cnd. Series Jan 16 MO'!$A$17:$I$95,9,FALSE))</f>
        <v>0</v>
      </c>
      <c r="H11" s="88">
        <f>IF(ISNA(VLOOKUP($C11,'Le Massif Cnd. Series Jan 17 DM'!$A$17:$I$97,9,FALSE))=TRUE,0,VLOOKUP($C11,'Le Massif Cnd. Series Jan 17 DM'!$A$17:$I$97,9,FALSE))</f>
        <v>0</v>
      </c>
      <c r="I11" s="88">
        <f>IF(ISNA(VLOOKUP($C11,'USSA Bristol Jan 16 MO'!$A$17:$I$100,9,FALSE))=TRUE,0,VLOOKUP($C11,'USSA Bristol Jan 16 MO'!$A$17:$I$100,9,FALSE))</f>
        <v>9</v>
      </c>
      <c r="J11" s="88">
        <f>IF(ISNA(VLOOKUP($C11,'USSA Bristol Jan 17 DM'!$A$17:$I$100,9,FALSE))=TRUE,0,VLOOKUP($C11,'USSA Bristol Jan 17 DM'!$A$17:$I$100,9,FALSE))</f>
        <v>16</v>
      </c>
      <c r="K11" s="88">
        <f>IF(ISNA(VLOOKUP($C11,'Apex Cnd. Series Feb 6 MO'!$A$17:$I$98,9,FALSE))=TRUE,0,VLOOKUP($C11,'Apex Cnd. Series Feb 6 MO'!$A$17:$I$98,9,FALSE))</f>
        <v>0</v>
      </c>
      <c r="L11" s="88">
        <f>IF(ISNA(VLOOKUP($C11,'Apex Cnd. Series Feb 7 DM'!$A$17:$I$98,9,FALSE))=TRUE,0,VLOOKUP($C11,'Apex Cnd. Series Feb 7 DM'!$A$17:$I$98,9,FALSE))</f>
        <v>0</v>
      </c>
      <c r="M11" s="88">
        <f>IF(ISNA(VLOOKUP($C11,'Calabogie TT Feb 6 MO'!$A$17:$I$99,9,FALSE))=TRUE,0,VLOOKUP($C11,'Calabogie TT Feb 6 MO'!$A$17:$I$99,9,FALSE))</f>
        <v>1</v>
      </c>
      <c r="N11" s="88">
        <f>IF(ISNA(VLOOKUP($C11,'Calabogie TT Feb 7 MO'!$A$17:$I$99,9,FALSE))=TRUE,0,VLOOKUP($C11,'Calabogie TT Feb 7 MO'!$A$17:$I$99,9,FALSE))</f>
        <v>1</v>
      </c>
      <c r="O11" s="88">
        <f>IF(ISNA(VLOOKUP($C11,'Calgary Nor-Am Feb 13 MO'!$A$17:$I$99,9,FALSE))=TRUE,0,VLOOKUP($C11,'Calgary Nor-Am Feb 13 MO'!$A$17:$I$99,9,FALSE))</f>
        <v>0</v>
      </c>
      <c r="P11" s="88">
        <f>IF(ISNA(VLOOKUP($C11,'Calgary Nor-Am Feb 14 DM'!$A$17:$I$99,9,FALSE))=TRUE,0,VLOOKUP($C11,'Calgary Nor-Am Feb 14 DM'!$A$17:$I$99,9,FALSE))</f>
        <v>0</v>
      </c>
      <c r="Q11" s="88">
        <f>IF(ISNA(VLOOKUP($C11,'Camp Fortune TT Feb 21 MO'!$A$17:$I$99,9,FALSE))=TRUE,0,VLOOKUP($C11,'Camp Fortune TT Feb 21 MO'!$A$17:$I$99,9,FALSE))</f>
        <v>2</v>
      </c>
      <c r="R11" s="88">
        <f>IF(ISNA(VLOOKUP($C11,'Park City Nor-Am Feb 20 MO'!$A$17:$I$99,9,FALSE))=TRUE,0,VLOOKUP($C11,'Park City Nor-Am Feb 20 MO'!$A$17:$I$99,9,FALSE))</f>
        <v>0</v>
      </c>
      <c r="S11" s="87">
        <f>IF(ISNA(VLOOKUP($C11,'Park City Nor-Am Feb 21 DM'!$A$17:$I$99,9,FALSE))=TRUE,0,VLOOKUP($C11,'Park City Nor-Am Feb 21 DM'!$A$17:$I$99,9,FALSE))</f>
        <v>0</v>
      </c>
      <c r="T11" s="88">
        <f>IF(ISNA(VLOOKUP($C11,'Thunder Bay TT Jan 2016 MO'!$A$17:$I$99,9,FALSE))=TRUE,0,VLOOKUP($C11,'Thunder Bay TT Jan 2016 MO'!$A$17:$I$99,9,FALSE))</f>
        <v>0</v>
      </c>
      <c r="U11" s="88">
        <f>IF(ISNA(VLOOKUP($C11,void!$A$17:$I$99,9,FALSE))=TRUE,0,VLOOKUP($C11,void!$A$17:$I$99,9,FALSE))</f>
        <v>0</v>
      </c>
      <c r="V11" s="88">
        <f>IF(ISNA(VLOOKUP($C11,'Caledon TT Feb 27 DM'!$A$17:$I$98,9,FALSE))=TRUE,0,VLOOKUP($C11,'Caledon TT Feb 27 DM'!$A$17:$I$98,9,FALSE))</f>
        <v>1</v>
      </c>
      <c r="W11" s="88">
        <f>IF(ISNA(VLOOKUP($C11,'Caledon TT Feb 28 DM'!$A$17:$I$95,9,FALSE))=TRUE,0,VLOOKUP($C11,'Caledon TT Feb 28 DM'!$A$17:$I$95,9,FALSE))</f>
        <v>1</v>
      </c>
      <c r="X11" s="88">
        <f>IF(ISNA(VLOOKUP($C11,'Killington Nor-Am Mar 5 MO'!$A$17:$I$99,9,FALSE))=TRUE,0,VLOOKUP($C11,'Killington Nor-Am Mar 5 MO'!$A$17:$I$99,9,FALSE))</f>
        <v>0</v>
      </c>
      <c r="Y11" s="88">
        <f>IF(ISNA(VLOOKUP($C11,'Killington Nor-Am Mar 6 DM'!$A$17:$I$99,9,FALSE))=TRUE,0,VLOOKUP($C11,'Killington Nor-Am Mar 6 DM'!$A$17:$I$99,9,FALSE))</f>
        <v>0</v>
      </c>
      <c r="Z11" s="88">
        <f>IF(ISNA(VLOOKUP($C11,'VSC Nor-Am Feb 27 MO'!$A$17:$I$99,9,FALSE))=TRUE,0,VLOOKUP($C11,'VSC Nor-Am Feb 27 MO'!$A$17:$I$99,9,FALSE))</f>
        <v>0</v>
      </c>
      <c r="AA11" s="88">
        <f>IF(ISNA(VLOOKUP($C11,'VSC Nor-Am Feb 28 DM'!$A$17:$I$99,9,FALSE))=TRUE,0,VLOOKUP($C11,'VSC Nor-Am Feb 28 DM'!$A$17:$I$99,9,FALSE))</f>
        <v>0</v>
      </c>
      <c r="AB11" s="88">
        <f>IF(ISNA(VLOOKUP($C11,'Sr Nationals March 12 MO'!$A$17:$I$99,9,FALSE))=TRUE,0,VLOOKUP($C11,'Sr Nationals March 12 MO'!$A$17:$I$99,9,FALSE))</f>
        <v>0</v>
      </c>
      <c r="AC11" s="88">
        <f>IF(ISNA(VLOOKUP($C11,'Sr Nationals March 13 DM'!$A$17:$I$99,9,FALSE))=TRUE,0,VLOOKUP($C11,'Sr Nationals March 13 DM'!$A$17:$I$99,9,FALSE))</f>
        <v>0</v>
      </c>
      <c r="AD11" s="88">
        <f>IF(ISNA(VLOOKUP($C11,'Jr Nationals March 18 MO'!$A$17:$I$99,9,FALSE))=TRUE,0,VLOOKUP($C11,'Jr Nationals March 18 MO'!$A$17:$I$99,9,FALSE))</f>
        <v>10</v>
      </c>
      <c r="AE11" s="88">
        <f>IF(ISNA(VLOOKUP($C11,Event29!$A$17:$I$99,9,FALSE))=TRUE,0,VLOOKUP($C11,Event29!$A$17:$I$99,9,FALSE))</f>
        <v>0</v>
      </c>
      <c r="AF11" s="88">
        <f>IF(ISNA(VLOOKUP($C11,Event30!$A$17:$I$99,9,FALSE))=TRUE,0,VLOOKUP($C11,Event30!$A$17:$I$99,9,FALSE))</f>
        <v>0</v>
      </c>
    </row>
    <row r="12" spans="1:32" ht="13.5" customHeight="1">
      <c r="A12" s="187" t="s">
        <v>92</v>
      </c>
      <c r="B12" s="187" t="s">
        <v>88</v>
      </c>
      <c r="C12" s="244" t="s">
        <v>79</v>
      </c>
      <c r="D12" s="92">
        <f>IF(ISNA(VLOOKUP($C12,'RPA Caclulations'!$C$6:$K$90,3,FALSE))=TRUE,"0",VLOOKUP($C12,'RPA Caclulations'!$C$6:$K$90,3,FALSE))</f>
        <v>5</v>
      </c>
      <c r="E12" s="87" t="str">
        <f>IF(ISNA(VLOOKUP($C12,'Canadian Selections Dec 19 - F'!$A$17:$I$69,9,FALSE))=TRUE,"0",VLOOKUP($C12,'Canadian Selections Dec 19 - F'!$A$17:$I$69,9,FALSE))</f>
        <v>0</v>
      </c>
      <c r="F12" s="88">
        <f>IF(ISNA(VLOOKUP($C12,'Canadian Selections Dec 20 - F'!$A$17:$I$19,9,FALSE))=TRUE,0,VLOOKUP($C12,'Canadian Selections Dec 20 - F'!$A$17:$I$19,9,FALSE))</f>
        <v>0</v>
      </c>
      <c r="G12" s="88">
        <f>IF(ISNA(VLOOKUP($C12,'Le Massif Cnd. Series Jan 16 MO'!$A$17:$I$95,9,FALSE))=TRUE,0,VLOOKUP($C12,'Le Massif Cnd. Series Jan 16 MO'!$A$17:$I$95,9,FALSE))</f>
        <v>0</v>
      </c>
      <c r="H12" s="88">
        <f>IF(ISNA(VLOOKUP($C12,'Le Massif Cnd. Series Jan 17 DM'!$A$17:$I$97,9,FALSE))=TRUE,0,VLOOKUP($C12,'Le Massif Cnd. Series Jan 17 DM'!$A$17:$I$97,9,FALSE))</f>
        <v>0</v>
      </c>
      <c r="I12" s="88">
        <f>IF(ISNA(VLOOKUP($C12,'USSA Bristol Jan 16 MO'!$A$17:$I$100,9,FALSE))=TRUE,0,VLOOKUP($C12,'USSA Bristol Jan 16 MO'!$A$17:$I$100,9,FALSE))</f>
        <v>0</v>
      </c>
      <c r="J12" s="88">
        <f>IF(ISNA(VLOOKUP($C12,'USSA Bristol Jan 17 DM'!$A$17:$I$100,9,FALSE))=TRUE,0,VLOOKUP($C12,'USSA Bristol Jan 17 DM'!$A$17:$I$100,9,FALSE))</f>
        <v>0</v>
      </c>
      <c r="K12" s="88">
        <f>IF(ISNA(VLOOKUP($C12,'Apex Cnd. Series Feb 6 MO'!$A$17:$I$98,9,FALSE))=TRUE,0,VLOOKUP($C12,'Apex Cnd. Series Feb 6 MO'!$A$17:$I$98,9,FALSE))</f>
        <v>0</v>
      </c>
      <c r="L12" s="88">
        <f>IF(ISNA(VLOOKUP($C12,'Apex Cnd. Series Feb 7 DM'!$A$17:$I$98,9,FALSE))=TRUE,0,VLOOKUP($C12,'Apex Cnd. Series Feb 7 DM'!$A$17:$I$98,9,FALSE))</f>
        <v>0</v>
      </c>
      <c r="M12" s="88">
        <f>IF(ISNA(VLOOKUP($C12,'Calabogie TT Feb 6 MO'!$A$17:$I$99,9,FALSE))=TRUE,0,VLOOKUP($C12,'Calabogie TT Feb 6 MO'!$A$17:$I$99,9,FALSE))</f>
        <v>2</v>
      </c>
      <c r="N12" s="88">
        <f>IF(ISNA(VLOOKUP($C12,'Calabogie TT Feb 7 MO'!$A$17:$I$99,9,FALSE))=TRUE,0,VLOOKUP($C12,'Calabogie TT Feb 7 MO'!$A$17:$I$99,9,FALSE))</f>
        <v>2</v>
      </c>
      <c r="O12" s="88">
        <f>IF(ISNA(VLOOKUP($C12,'Calgary Nor-Am Feb 13 MO'!$A$17:$I$99,9,FALSE))=TRUE,0,VLOOKUP($C12,'Calgary Nor-Am Feb 13 MO'!$A$17:$I$99,9,FALSE))</f>
        <v>0</v>
      </c>
      <c r="P12" s="88">
        <f>IF(ISNA(VLOOKUP($C12,'Calgary Nor-Am Feb 14 DM'!$A$17:$I$99,9,FALSE))=TRUE,0,VLOOKUP($C12,'Calgary Nor-Am Feb 14 DM'!$A$17:$I$99,9,FALSE))</f>
        <v>0</v>
      </c>
      <c r="Q12" s="88">
        <f>IF(ISNA(VLOOKUP($C12,'Camp Fortune TT Feb 21 MO'!$A$17:$I$99,9,FALSE))=TRUE,0,VLOOKUP($C12,'Camp Fortune TT Feb 21 MO'!$A$17:$I$99,9,FALSE))</f>
        <v>3</v>
      </c>
      <c r="R12" s="88">
        <f>IF(ISNA(VLOOKUP($C12,'Park City Nor-Am Feb 20 MO'!$A$17:$I$99,9,FALSE))=TRUE,0,VLOOKUP($C12,'Park City Nor-Am Feb 20 MO'!$A$17:$I$99,9,FALSE))</f>
        <v>0</v>
      </c>
      <c r="S12" s="87">
        <f>IF(ISNA(VLOOKUP($C12,'Park City Nor-Am Feb 21 DM'!$A$17:$I$99,9,FALSE))=TRUE,0,VLOOKUP($C12,'Park City Nor-Am Feb 21 DM'!$A$17:$I$99,9,FALSE))</f>
        <v>0</v>
      </c>
      <c r="T12" s="88">
        <f>IF(ISNA(VLOOKUP($C12,'Thunder Bay TT Jan 2016 MO'!$A$17:$I$99,9,FALSE))=TRUE,0,VLOOKUP($C12,'Thunder Bay TT Jan 2016 MO'!$A$17:$I$99,9,FALSE))</f>
        <v>0</v>
      </c>
      <c r="U12" s="88">
        <f>IF(ISNA(VLOOKUP($C12,void!$A$17:$I$99,9,FALSE))=TRUE,0,VLOOKUP($C12,void!$A$17:$I$99,9,FALSE))</f>
        <v>0</v>
      </c>
      <c r="V12" s="88">
        <f>IF(ISNA(VLOOKUP($C12,'Caledon TT Feb 27 DM'!$A$17:$I$98,9,FALSE))=TRUE,0,VLOOKUP($C12,'Caledon TT Feb 27 DM'!$A$17:$I$98,9,FALSE))</f>
        <v>2</v>
      </c>
      <c r="W12" s="88">
        <f>IF(ISNA(VLOOKUP($C12,'Caledon TT Feb 28 DM'!$A$17:$I$95,9,FALSE))=TRUE,0,VLOOKUP($C12,'Caledon TT Feb 28 DM'!$A$17:$I$95,9,FALSE))</f>
        <v>2</v>
      </c>
      <c r="X12" s="88">
        <f>IF(ISNA(VLOOKUP($C12,'Killington Nor-Am Mar 5 MO'!$A$17:$I$99,9,FALSE))=TRUE,0,VLOOKUP($C12,'Killington Nor-Am Mar 5 MO'!$A$17:$I$99,9,FALSE))</f>
        <v>0</v>
      </c>
      <c r="Y12" s="88">
        <f>IF(ISNA(VLOOKUP($C12,'Killington Nor-Am Mar 6 DM'!$A$17:$I$99,9,FALSE))=TRUE,0,VLOOKUP($C12,'Killington Nor-Am Mar 6 DM'!$A$17:$I$99,9,FALSE))</f>
        <v>0</v>
      </c>
      <c r="Z12" s="88">
        <f>IF(ISNA(VLOOKUP($C12,'VSC Nor-Am Feb 27 MO'!$A$17:$I$99,9,FALSE))=TRUE,0,VLOOKUP($C12,'VSC Nor-Am Feb 27 MO'!$A$17:$I$99,9,FALSE))</f>
        <v>0</v>
      </c>
      <c r="AA12" s="88">
        <f>IF(ISNA(VLOOKUP($C12,'VSC Nor-Am Feb 28 DM'!$A$17:$I$99,9,FALSE))=TRUE,0,VLOOKUP($C12,'VSC Nor-Am Feb 28 DM'!$A$17:$I$99,9,FALSE))</f>
        <v>0</v>
      </c>
      <c r="AB12" s="88">
        <f>IF(ISNA(VLOOKUP($C12,'Sr Nationals March 12 MO'!$A$17:$I$99,9,FALSE))=TRUE,0,VLOOKUP($C12,'Sr Nationals March 12 MO'!$A$17:$I$99,9,FALSE))</f>
        <v>0</v>
      </c>
      <c r="AC12" s="88">
        <f>IF(ISNA(VLOOKUP($C12,'Sr Nationals March 13 DM'!$A$17:$I$99,9,FALSE))=TRUE,0,VLOOKUP($C12,'Sr Nationals March 13 DM'!$A$17:$I$99,9,FALSE))</f>
        <v>0</v>
      </c>
      <c r="AD12" s="88">
        <f>IF(ISNA(VLOOKUP($C12,'Jr Nationals March 18 MO'!$A$17:$I$99,9,FALSE))=TRUE,0,VLOOKUP($C12,'Jr Nationals March 18 MO'!$A$17:$I$99,9,FALSE))</f>
        <v>0</v>
      </c>
      <c r="AE12" s="88">
        <f>IF(ISNA(VLOOKUP($C12,Event29!$A$17:$I$99,9,FALSE))=TRUE,0,VLOOKUP($C12,Event29!$A$17:$I$99,9,FALSE))</f>
        <v>0</v>
      </c>
      <c r="AF12" s="88">
        <f>IF(ISNA(VLOOKUP($C12,Event30!$A$17:$I$99,9,FALSE))=TRUE,0,VLOOKUP($C12,Event30!$A$17:$I$99,9,FALSE))</f>
        <v>0</v>
      </c>
    </row>
    <row r="13" spans="1:32" ht="15">
      <c r="A13" s="187" t="s">
        <v>94</v>
      </c>
      <c r="B13" s="187" t="s">
        <v>54</v>
      </c>
      <c r="C13" s="243" t="s">
        <v>86</v>
      </c>
      <c r="D13" s="92">
        <f>IF(ISNA(VLOOKUP($C13,'RPA Caclulations'!$C$6:$K$90,3,FALSE))=TRUE,"0",VLOOKUP($C13,'RPA Caclulations'!$C$6:$K$90,3,FALSE))</f>
        <v>6</v>
      </c>
      <c r="E13" s="87" t="str">
        <f>IF(ISNA(VLOOKUP($C13,'Canadian Selections Dec 19 - F'!$A$17:$I$69,9,FALSE))=TRUE,"0",VLOOKUP($C13,'Canadian Selections Dec 19 - F'!$A$17:$I$69,9,FALSE))</f>
        <v>0</v>
      </c>
      <c r="F13" s="88">
        <f>IF(ISNA(VLOOKUP($C13,'Canadian Selections Dec 20 - F'!$A$17:$I$19,9,FALSE))=TRUE,0,VLOOKUP($C13,'Canadian Selections Dec 20 - F'!$A$17:$I$19,9,FALSE))</f>
        <v>0</v>
      </c>
      <c r="G13" s="88">
        <f>IF(ISNA(VLOOKUP($C13,'Le Massif Cnd. Series Jan 16 MO'!$A$17:$I$95,9,FALSE))=TRUE,0,VLOOKUP($C13,'Le Massif Cnd. Series Jan 16 MO'!$A$17:$I$95,9,FALSE))</f>
        <v>0</v>
      </c>
      <c r="H13" s="88">
        <f>IF(ISNA(VLOOKUP($C13,'Le Massif Cnd. Series Jan 17 DM'!$A$17:$I$97,9,FALSE))=TRUE,0,VLOOKUP($C13,'Le Massif Cnd. Series Jan 17 DM'!$A$17:$I$97,9,FALSE))</f>
        <v>0</v>
      </c>
      <c r="I13" s="88">
        <f>IF(ISNA(VLOOKUP($C13,'USSA Bristol Jan 16 MO'!$A$17:$I$100,9,FALSE))=TRUE,0,VLOOKUP($C13,'USSA Bristol Jan 16 MO'!$A$17:$I$100,9,FALSE))</f>
        <v>0</v>
      </c>
      <c r="J13" s="88">
        <f>IF(ISNA(VLOOKUP($C13,'USSA Bristol Jan 17 DM'!$A$17:$I$100,9,FALSE))=TRUE,0,VLOOKUP($C13,'USSA Bristol Jan 17 DM'!$A$17:$I$100,9,FALSE))</f>
        <v>0</v>
      </c>
      <c r="K13" s="88">
        <f>IF(ISNA(VLOOKUP($C13,'Apex Cnd. Series Feb 6 MO'!$A$17:$I$98,9,FALSE))=TRUE,0,VLOOKUP($C13,'Apex Cnd. Series Feb 6 MO'!$A$17:$I$98,9,FALSE))</f>
        <v>0</v>
      </c>
      <c r="L13" s="88">
        <f>IF(ISNA(VLOOKUP($C13,'Apex Cnd. Series Feb 7 DM'!$A$17:$I$98,9,FALSE))=TRUE,0,VLOOKUP($C13,'Apex Cnd. Series Feb 7 DM'!$A$17:$I$98,9,FALSE))</f>
        <v>0</v>
      </c>
      <c r="M13" s="88">
        <f>IF(ISNA(VLOOKUP($C13,'Calabogie TT Feb 6 MO'!$A$17:$I$99,9,FALSE))=TRUE,0,VLOOKUP($C13,'Calabogie TT Feb 6 MO'!$A$17:$I$99,9,FALSE))</f>
        <v>3</v>
      </c>
      <c r="N13" s="88">
        <f>IF(ISNA(VLOOKUP($C13,'Calabogie TT Feb 7 MO'!$A$17:$I$99,9,FALSE))=TRUE,0,VLOOKUP($C13,'Calabogie TT Feb 7 MO'!$A$17:$I$99,9,FALSE))</f>
        <v>3</v>
      </c>
      <c r="O13" s="88">
        <f>IF(ISNA(VLOOKUP($C13,'Calgary Nor-Am Feb 13 MO'!$A$17:$I$99,9,FALSE))=TRUE,0,VLOOKUP($C13,'Calgary Nor-Am Feb 13 MO'!$A$17:$I$99,9,FALSE))</f>
        <v>0</v>
      </c>
      <c r="P13" s="88">
        <f>IF(ISNA(VLOOKUP($C13,'Calgary Nor-Am Feb 14 DM'!$A$17:$I$99,9,FALSE))=TRUE,0,VLOOKUP($C13,'Calgary Nor-Am Feb 14 DM'!$A$17:$I$99,9,FALSE))</f>
        <v>0</v>
      </c>
      <c r="Q13" s="88">
        <f>IF(ISNA(VLOOKUP($C13,'Camp Fortune TT Feb 21 MO'!$A$17:$I$99,9,FALSE))=TRUE,0,VLOOKUP($C13,'Camp Fortune TT Feb 21 MO'!$A$17:$I$99,9,FALSE))</f>
        <v>5</v>
      </c>
      <c r="R13" s="88">
        <f>IF(ISNA(VLOOKUP($C13,'Park City Nor-Am Feb 20 MO'!$A$17:$I$99,9,FALSE))=TRUE,0,VLOOKUP($C13,'Park City Nor-Am Feb 20 MO'!$A$17:$I$99,9,FALSE))</f>
        <v>0</v>
      </c>
      <c r="S13" s="87">
        <f>IF(ISNA(VLOOKUP($C13,'Park City Nor-Am Feb 21 DM'!$A$17:$I$99,9,FALSE))=TRUE,0,VLOOKUP($C13,'Park City Nor-Am Feb 21 DM'!$A$17:$I$99,9,FALSE))</f>
        <v>0</v>
      </c>
      <c r="T13" s="88">
        <f>IF(ISNA(VLOOKUP($C13,'Thunder Bay TT Jan 2016 MO'!$A$17:$I$99,9,FALSE))=TRUE,0,VLOOKUP($C13,'Thunder Bay TT Jan 2016 MO'!$A$17:$I$99,9,FALSE))</f>
        <v>0</v>
      </c>
      <c r="U13" s="88">
        <f>IF(ISNA(VLOOKUP($C13,void!$A$17:$I$99,9,FALSE))=TRUE,0,VLOOKUP($C13,void!$A$17:$I$99,9,FALSE))</f>
        <v>0</v>
      </c>
      <c r="V13" s="88">
        <f>IF(ISNA(VLOOKUP($C13,'Caledon TT Feb 27 DM'!$A$17:$I$98,9,FALSE))=TRUE,0,VLOOKUP($C13,'Caledon TT Feb 27 DM'!$A$17:$I$98,9,FALSE))</f>
        <v>4</v>
      </c>
      <c r="W13" s="88">
        <f>IF(ISNA(VLOOKUP($C13,'Caledon TT Feb 28 DM'!$A$17:$I$95,9,FALSE))=TRUE,0,VLOOKUP($C13,'Caledon TT Feb 28 DM'!$A$17:$I$95,9,FALSE))</f>
        <v>4</v>
      </c>
      <c r="X13" s="88">
        <f>IF(ISNA(VLOOKUP($C13,'Killington Nor-Am Mar 5 MO'!$A$17:$I$99,9,FALSE))=TRUE,0,VLOOKUP($C13,'Killington Nor-Am Mar 5 MO'!$A$17:$I$99,9,FALSE))</f>
        <v>0</v>
      </c>
      <c r="Y13" s="88">
        <f>IF(ISNA(VLOOKUP($C13,'Killington Nor-Am Mar 6 DM'!$A$17:$I$99,9,FALSE))=TRUE,0,VLOOKUP($C13,'Killington Nor-Am Mar 6 DM'!$A$17:$I$99,9,FALSE))</f>
        <v>0</v>
      </c>
      <c r="Z13" s="88">
        <f>IF(ISNA(VLOOKUP($C13,'VSC Nor-Am Feb 27 MO'!$A$17:$I$99,9,FALSE))=TRUE,0,VLOOKUP($C13,'VSC Nor-Am Feb 27 MO'!$A$17:$I$99,9,FALSE))</f>
        <v>0</v>
      </c>
      <c r="AA13" s="88">
        <f>IF(ISNA(VLOOKUP($C13,'VSC Nor-Am Feb 28 DM'!$A$17:$I$99,9,FALSE))=TRUE,0,VLOOKUP($C13,'VSC Nor-Am Feb 28 DM'!$A$17:$I$99,9,FALSE))</f>
        <v>0</v>
      </c>
      <c r="AB13" s="88">
        <f>IF(ISNA(VLOOKUP($C13,'Sr Nationals March 12 MO'!$A$17:$I$99,9,FALSE))=TRUE,0,VLOOKUP($C13,'Sr Nationals March 12 MO'!$A$17:$I$99,9,FALSE))</f>
        <v>0</v>
      </c>
      <c r="AC13" s="88">
        <f>IF(ISNA(VLOOKUP($C13,'Sr Nationals March 13 DM'!$A$17:$I$99,9,FALSE))=TRUE,0,VLOOKUP($C13,'Sr Nationals March 13 DM'!$A$17:$I$99,9,FALSE))</f>
        <v>0</v>
      </c>
      <c r="AD13" s="88">
        <f>IF(ISNA(VLOOKUP($C13,'Jr Nationals March 18 MO'!$A$17:$I$99,9,FALSE))=TRUE,0,VLOOKUP($C13,'Jr Nationals March 18 MO'!$A$17:$I$99,9,FALSE))</f>
        <v>0</v>
      </c>
      <c r="AE13" s="88">
        <f>IF(ISNA(VLOOKUP($C13,Event29!$A$17:$I$99,9,FALSE))=TRUE,0,VLOOKUP($C13,Event29!$A$17:$I$99,9,FALSE))</f>
        <v>0</v>
      </c>
      <c r="AF13" s="88">
        <f>IF(ISNA(VLOOKUP($C13,Event30!$A$17:$I$99,9,FALSE))=TRUE,0,VLOOKUP($C13,Event30!$A$17:$I$99,9,FALSE))</f>
        <v>0</v>
      </c>
    </row>
    <row r="14" spans="1:32" ht="13.5" customHeight="1">
      <c r="A14" s="187" t="s">
        <v>92</v>
      </c>
      <c r="B14" s="245" t="s">
        <v>90</v>
      </c>
      <c r="C14" s="246" t="s">
        <v>112</v>
      </c>
      <c r="D14" s="92">
        <f>IF(ISNA(VLOOKUP($C14,'RPA Caclulations'!$C$6:$K$90,3,FALSE))=TRUE,"0",VLOOKUP($C14,'RPA Caclulations'!$C$6:$K$90,3,FALSE))</f>
        <v>7</v>
      </c>
      <c r="E14" s="87" t="str">
        <f>IF(ISNA(VLOOKUP($C14,'Canadian Selections Dec 19 - F'!$A$17:$I$69,9,FALSE))=TRUE,"0",VLOOKUP($C14,'Canadian Selections Dec 19 - F'!$A$17:$I$69,9,FALSE))</f>
        <v>0</v>
      </c>
      <c r="F14" s="88">
        <f>IF(ISNA(VLOOKUP($C14,'Canadian Selections Dec 20 - F'!$A$17:$I$19,9,FALSE))=TRUE,0,VLOOKUP($C14,'Canadian Selections Dec 20 - F'!$A$17:$I$19,9,FALSE))</f>
        <v>0</v>
      </c>
      <c r="G14" s="88">
        <f>IF(ISNA(VLOOKUP($C14,'Le Massif Cnd. Series Jan 16 MO'!$A$17:$I$95,9,FALSE))=TRUE,0,VLOOKUP($C14,'Le Massif Cnd. Series Jan 16 MO'!$A$17:$I$95,9,FALSE))</f>
        <v>0</v>
      </c>
      <c r="H14" s="88">
        <f>IF(ISNA(VLOOKUP($C14,'Le Massif Cnd. Series Jan 17 DM'!$A$17:$I$97,9,FALSE))=TRUE,0,VLOOKUP($C14,'Le Massif Cnd. Series Jan 17 DM'!$A$17:$I$97,9,FALSE))</f>
        <v>0</v>
      </c>
      <c r="I14" s="88">
        <f>IF(ISNA(VLOOKUP($C14,'USSA Bristol Jan 16 MO'!$A$17:$I$100,9,FALSE))=TRUE,0,VLOOKUP($C14,'USSA Bristol Jan 16 MO'!$A$17:$I$100,9,FALSE))</f>
        <v>0</v>
      </c>
      <c r="J14" s="88">
        <f>IF(ISNA(VLOOKUP($C14,'USSA Bristol Jan 17 DM'!$A$17:$I$100,9,FALSE))=TRUE,0,VLOOKUP($C14,'USSA Bristol Jan 17 DM'!$A$17:$I$100,9,FALSE))</f>
        <v>0</v>
      </c>
      <c r="K14" s="88">
        <f>IF(ISNA(VLOOKUP($C14,'Apex Cnd. Series Feb 6 MO'!$A$17:$I$98,9,FALSE))=TRUE,0,VLOOKUP($C14,'Apex Cnd. Series Feb 6 MO'!$A$17:$I$98,9,FALSE))</f>
        <v>0</v>
      </c>
      <c r="L14" s="88">
        <f>IF(ISNA(VLOOKUP($C14,'Apex Cnd. Series Feb 7 DM'!$A$17:$I$98,9,FALSE))=TRUE,0,VLOOKUP($C14,'Apex Cnd. Series Feb 7 DM'!$A$17:$I$98,9,FALSE))</f>
        <v>0</v>
      </c>
      <c r="M14" s="88">
        <f>IF(ISNA(VLOOKUP($C14,'Calabogie TT Feb 6 MO'!$A$17:$I$99,9,FALSE))=TRUE,0,VLOOKUP($C14,'Calabogie TT Feb 6 MO'!$A$17:$I$99,9,FALSE))</f>
        <v>0</v>
      </c>
      <c r="N14" s="88">
        <f>IF(ISNA(VLOOKUP($C14,'Calabogie TT Feb 7 MO'!$A$17:$I$99,9,FALSE))=TRUE,0,VLOOKUP($C14,'Calabogie TT Feb 7 MO'!$A$17:$I$99,9,FALSE))</f>
        <v>0</v>
      </c>
      <c r="O14" s="88">
        <f>IF(ISNA(VLOOKUP($C14,'Calgary Nor-Am Feb 13 MO'!$A$17:$I$99,9,FALSE))=TRUE,0,VLOOKUP($C14,'Calgary Nor-Am Feb 13 MO'!$A$17:$I$99,9,FALSE))</f>
        <v>0</v>
      </c>
      <c r="P14" s="88">
        <f>IF(ISNA(VLOOKUP($C14,'Calgary Nor-Am Feb 14 DM'!$A$17:$I$99,9,FALSE))=TRUE,0,VLOOKUP($C14,'Calgary Nor-Am Feb 14 DM'!$A$17:$I$99,9,FALSE))</f>
        <v>0</v>
      </c>
      <c r="Q14" s="88">
        <f>IF(ISNA(VLOOKUP($C14,'Camp Fortune TT Feb 21 MO'!$A$17:$I$99,9,FALSE))=TRUE,0,VLOOKUP($C14,'Camp Fortune TT Feb 21 MO'!$A$17:$I$99,9,FALSE))</f>
        <v>0</v>
      </c>
      <c r="R14" s="88">
        <f>IF(ISNA(VLOOKUP($C14,'Park City Nor-Am Feb 20 MO'!$A$17:$I$99,9,FALSE))=TRUE,0,VLOOKUP($C14,'Park City Nor-Am Feb 20 MO'!$A$17:$I$99,9,FALSE))</f>
        <v>0</v>
      </c>
      <c r="S14" s="87">
        <f>IF(ISNA(VLOOKUP($C14,'Park City Nor-Am Feb 21 DM'!$A$17:$I$99,9,FALSE))=TRUE,0,VLOOKUP($C14,'Park City Nor-Am Feb 21 DM'!$A$17:$I$99,9,FALSE))</f>
        <v>0</v>
      </c>
      <c r="T14" s="88">
        <f>IF(ISNA(VLOOKUP($C14,'Thunder Bay TT Jan 2016 MO'!$A$17:$I$99,9,FALSE))=TRUE,0,VLOOKUP($C14,'Thunder Bay TT Jan 2016 MO'!$A$17:$I$99,9,FALSE))</f>
        <v>0</v>
      </c>
      <c r="U14" s="88">
        <f>IF(ISNA(VLOOKUP($C14,void!$A$17:$I$99,9,FALSE))=TRUE,0,VLOOKUP($C14,void!$A$17:$I$99,9,FALSE))</f>
        <v>0</v>
      </c>
      <c r="V14" s="88">
        <f>IF(ISNA(VLOOKUP($C14,'Caledon TT Feb 27 DM'!$A$17:$I$98,9,FALSE))=TRUE,0,VLOOKUP($C14,'Caledon TT Feb 27 DM'!$A$17:$I$98,9,FALSE))</f>
        <v>3</v>
      </c>
      <c r="W14" s="88">
        <f>IF(ISNA(VLOOKUP($C14,'Caledon TT Feb 28 DM'!$A$17:$I$95,9,FALSE))=TRUE,0,VLOOKUP($C14,'Caledon TT Feb 28 DM'!$A$17:$I$95,9,FALSE))</f>
        <v>3</v>
      </c>
      <c r="X14" s="88">
        <f>IF(ISNA(VLOOKUP($C14,'Killington Nor-Am Mar 5 MO'!$A$17:$I$99,9,FALSE))=TRUE,0,VLOOKUP($C14,'Killington Nor-Am Mar 5 MO'!$A$17:$I$99,9,FALSE))</f>
        <v>0</v>
      </c>
      <c r="Y14" s="88">
        <f>IF(ISNA(VLOOKUP($C14,'Killington Nor-Am Mar 6 DM'!$A$17:$I$99,9,FALSE))=TRUE,0,VLOOKUP($C14,'Killington Nor-Am Mar 6 DM'!$A$17:$I$99,9,FALSE))</f>
        <v>0</v>
      </c>
      <c r="Z14" s="88">
        <f>IF(ISNA(VLOOKUP($C14,'VSC Nor-Am Feb 27 MO'!$A$17:$I$99,9,FALSE))=TRUE,0,VLOOKUP($C14,'VSC Nor-Am Feb 27 MO'!$A$17:$I$99,9,FALSE))</f>
        <v>0</v>
      </c>
      <c r="AA14" s="88">
        <f>IF(ISNA(VLOOKUP($C14,'VSC Nor-Am Feb 28 DM'!$A$17:$I$99,9,FALSE))=TRUE,0,VLOOKUP($C14,'VSC Nor-Am Feb 28 DM'!$A$17:$I$99,9,FALSE))</f>
        <v>0</v>
      </c>
      <c r="AB14" s="88">
        <f>IF(ISNA(VLOOKUP($C14,'Sr Nationals March 12 MO'!$A$17:$I$99,9,FALSE))=TRUE,0,VLOOKUP($C14,'Sr Nationals March 12 MO'!$A$17:$I$99,9,FALSE))</f>
        <v>0</v>
      </c>
      <c r="AC14" s="88">
        <f>IF(ISNA(VLOOKUP($C14,'Sr Nationals March 13 DM'!$A$17:$I$99,9,FALSE))=TRUE,0,VLOOKUP($C14,'Sr Nationals March 13 DM'!$A$17:$I$99,9,FALSE))</f>
        <v>0</v>
      </c>
      <c r="AD14" s="88">
        <f>IF(ISNA(VLOOKUP($C14,'Jr Nationals March 18 MO'!$A$17:$I$99,9,FALSE))=TRUE,0,VLOOKUP($C14,'Jr Nationals March 18 MO'!$A$17:$I$99,9,FALSE))</f>
        <v>22</v>
      </c>
      <c r="AE14" s="88">
        <f>IF(ISNA(VLOOKUP($C14,Event29!$A$17:$I$99,9,FALSE))=TRUE,0,VLOOKUP($C14,Event29!$A$17:$I$99,9,FALSE))</f>
        <v>0</v>
      </c>
      <c r="AF14" s="88">
        <f>IF(ISNA(VLOOKUP($C14,Event30!$A$17:$I$99,9,FALSE))=TRUE,0,VLOOKUP($C14,Event30!$A$17:$I$99,9,FALSE))</f>
        <v>0</v>
      </c>
    </row>
    <row r="15" spans="1:32" ht="15">
      <c r="A15" s="187" t="s">
        <v>92</v>
      </c>
      <c r="B15" s="187" t="s">
        <v>88</v>
      </c>
      <c r="C15" s="243" t="s">
        <v>81</v>
      </c>
      <c r="D15" s="92">
        <f>IF(ISNA(VLOOKUP($C15,'RPA Caclulations'!$C$6:$K$90,3,FALSE))=TRUE,"0",VLOOKUP($C15,'RPA Caclulations'!$C$6:$K$90,3,FALSE))</f>
        <v>8</v>
      </c>
      <c r="E15" s="87" t="str">
        <f>IF(ISNA(VLOOKUP($C15,'Canadian Selections Dec 19 - F'!$A$17:$I$69,9,FALSE))=TRUE,"0",VLOOKUP($C15,'Canadian Selections Dec 19 - F'!$A$17:$I$69,9,FALSE))</f>
        <v>0</v>
      </c>
      <c r="F15" s="88">
        <f>IF(ISNA(VLOOKUP($C15,'Canadian Selections Dec 20 - F'!$A$17:$I$19,9,FALSE))=TRUE,0,VLOOKUP($C15,'Canadian Selections Dec 20 - F'!$A$17:$I$19,9,FALSE))</f>
        <v>0</v>
      </c>
      <c r="G15" s="88">
        <f>IF(ISNA(VLOOKUP($C15,'Le Massif Cnd. Series Jan 16 MO'!$A$17:$I$95,9,FALSE))=TRUE,0,VLOOKUP($C15,'Le Massif Cnd. Series Jan 16 MO'!$A$17:$I$95,9,FALSE))</f>
        <v>0</v>
      </c>
      <c r="H15" s="88">
        <f>IF(ISNA(VLOOKUP($C15,'Le Massif Cnd. Series Jan 17 DM'!$A$17:$I$97,9,FALSE))=TRUE,0,VLOOKUP($C15,'Le Massif Cnd. Series Jan 17 DM'!$A$17:$I$97,9,FALSE))</f>
        <v>0</v>
      </c>
      <c r="I15" s="88">
        <f>IF(ISNA(VLOOKUP($C15,'USSA Bristol Jan 16 MO'!$A$17:$I$100,9,FALSE))=TRUE,0,VLOOKUP($C15,'USSA Bristol Jan 16 MO'!$A$17:$I$100,9,FALSE))</f>
        <v>0</v>
      </c>
      <c r="J15" s="88">
        <f>IF(ISNA(VLOOKUP($C15,'USSA Bristol Jan 17 DM'!$A$17:$I$100,9,FALSE))=TRUE,0,VLOOKUP($C15,'USSA Bristol Jan 17 DM'!$A$17:$I$100,9,FALSE))</f>
        <v>0</v>
      </c>
      <c r="K15" s="88">
        <f>IF(ISNA(VLOOKUP($C15,'Apex Cnd. Series Feb 6 MO'!$A$17:$I$98,9,FALSE))=TRUE,0,VLOOKUP($C15,'Apex Cnd. Series Feb 6 MO'!$A$17:$I$98,9,FALSE))</f>
        <v>0</v>
      </c>
      <c r="L15" s="88">
        <f>IF(ISNA(VLOOKUP($C15,'Apex Cnd. Series Feb 7 DM'!$A$17:$I$98,9,FALSE))=TRUE,0,VLOOKUP($C15,'Apex Cnd. Series Feb 7 DM'!$A$17:$I$98,9,FALSE))</f>
        <v>0</v>
      </c>
      <c r="M15" s="88">
        <f>IF(ISNA(VLOOKUP($C15,'Calabogie TT Feb 6 MO'!$A$17:$I$99,9,FALSE))=TRUE,0,VLOOKUP($C15,'Calabogie TT Feb 6 MO'!$A$17:$I$99,9,FALSE))</f>
        <v>6</v>
      </c>
      <c r="N15" s="88">
        <f>IF(ISNA(VLOOKUP($C15,'Calabogie TT Feb 7 MO'!$A$17:$I$99,9,FALSE))=TRUE,0,VLOOKUP($C15,'Calabogie TT Feb 7 MO'!$A$17:$I$99,9,FALSE))</f>
        <v>4</v>
      </c>
      <c r="O15" s="88">
        <f>IF(ISNA(VLOOKUP($C15,'Calgary Nor-Am Feb 13 MO'!$A$17:$I$99,9,FALSE))=TRUE,0,VLOOKUP($C15,'Calgary Nor-Am Feb 13 MO'!$A$17:$I$99,9,FALSE))</f>
        <v>0</v>
      </c>
      <c r="P15" s="88">
        <f>IF(ISNA(VLOOKUP($C15,'Calgary Nor-Am Feb 14 DM'!$A$17:$I$99,9,FALSE))=TRUE,0,VLOOKUP($C15,'Calgary Nor-Am Feb 14 DM'!$A$17:$I$99,9,FALSE))</f>
        <v>0</v>
      </c>
      <c r="Q15" s="88">
        <f>IF(ISNA(VLOOKUP($C15,'Camp Fortune TT Feb 21 MO'!$A$17:$I$99,9,FALSE))=TRUE,0,VLOOKUP($C15,'Camp Fortune TT Feb 21 MO'!$A$17:$I$99,9,FALSE))</f>
        <v>8</v>
      </c>
      <c r="R15" s="88">
        <f>IF(ISNA(VLOOKUP($C15,'Park City Nor-Am Feb 20 MO'!$A$17:$I$99,9,FALSE))=TRUE,0,VLOOKUP($C15,'Park City Nor-Am Feb 20 MO'!$A$17:$I$99,9,FALSE))</f>
        <v>0</v>
      </c>
      <c r="S15" s="87">
        <f>IF(ISNA(VLOOKUP($C15,'Park City Nor-Am Feb 21 DM'!$A$17:$I$99,9,FALSE))=TRUE,0,VLOOKUP($C15,'Park City Nor-Am Feb 21 DM'!$A$17:$I$99,9,FALSE))</f>
        <v>0</v>
      </c>
      <c r="T15" s="88">
        <f>IF(ISNA(VLOOKUP($C15,'Thunder Bay TT Jan 2016 MO'!$A$17:$I$99,9,FALSE))=TRUE,0,VLOOKUP($C15,'Thunder Bay TT Jan 2016 MO'!$A$17:$I$99,9,FALSE))</f>
        <v>0</v>
      </c>
      <c r="U15" s="88">
        <f>IF(ISNA(VLOOKUP($C15,void!$A$17:$I$99,9,FALSE))=TRUE,0,VLOOKUP($C15,void!$A$17:$I$99,9,FALSE))</f>
        <v>0</v>
      </c>
      <c r="V15" s="88">
        <f>IF(ISNA(VLOOKUP($C15,'Caledon TT Feb 27 DM'!$A$17:$I$98,9,FALSE))=TRUE,0,VLOOKUP($C15,'Caledon TT Feb 27 DM'!$A$17:$I$98,9,FALSE))</f>
        <v>6</v>
      </c>
      <c r="W15" s="88">
        <f>IF(ISNA(VLOOKUP($C15,'Caledon TT Feb 28 DM'!$A$17:$I$95,9,FALSE))=TRUE,0,VLOOKUP($C15,'Caledon TT Feb 28 DM'!$A$17:$I$95,9,FALSE))</f>
        <v>5</v>
      </c>
      <c r="X15" s="88">
        <f>IF(ISNA(VLOOKUP($C15,'Killington Nor-Am Mar 5 MO'!$A$17:$I$99,9,FALSE))=TRUE,0,VLOOKUP($C15,'Killington Nor-Am Mar 5 MO'!$A$17:$I$99,9,FALSE))</f>
        <v>0</v>
      </c>
      <c r="Y15" s="88">
        <f>IF(ISNA(VLOOKUP($C15,'Killington Nor-Am Mar 6 DM'!$A$17:$I$99,9,FALSE))=TRUE,0,VLOOKUP($C15,'Killington Nor-Am Mar 6 DM'!$A$17:$I$99,9,FALSE))</f>
        <v>0</v>
      </c>
      <c r="Z15" s="88">
        <f>IF(ISNA(VLOOKUP($C15,'VSC Nor-Am Feb 27 MO'!$A$17:$I$99,9,FALSE))=TRUE,0,VLOOKUP($C15,'VSC Nor-Am Feb 27 MO'!$A$17:$I$99,9,FALSE))</f>
        <v>0</v>
      </c>
      <c r="AA15" s="88">
        <f>IF(ISNA(VLOOKUP($C15,'VSC Nor-Am Feb 28 DM'!$A$17:$I$99,9,FALSE))=TRUE,0,VLOOKUP($C15,'VSC Nor-Am Feb 28 DM'!$A$17:$I$99,9,FALSE))</f>
        <v>0</v>
      </c>
      <c r="AB15" s="88">
        <f>IF(ISNA(VLOOKUP($C15,'Sr Nationals March 12 MO'!$A$17:$I$99,9,FALSE))=TRUE,0,VLOOKUP($C15,'Sr Nationals March 12 MO'!$A$17:$I$99,9,FALSE))</f>
        <v>0</v>
      </c>
      <c r="AC15" s="88">
        <f>IF(ISNA(VLOOKUP($C15,'Sr Nationals March 13 DM'!$A$17:$I$99,9,FALSE))=TRUE,0,VLOOKUP($C15,'Sr Nationals March 13 DM'!$A$17:$I$99,9,FALSE))</f>
        <v>0</v>
      </c>
      <c r="AD15" s="88">
        <f>IF(ISNA(VLOOKUP($C15,'Jr Nationals March 18 MO'!$A$17:$I$99,9,FALSE))=TRUE,0,VLOOKUP($C15,'Jr Nationals March 18 MO'!$A$17:$I$99,9,FALSE))</f>
        <v>0</v>
      </c>
      <c r="AE15" s="88">
        <f>IF(ISNA(VLOOKUP($C15,Event29!$A$17:$I$99,9,FALSE))=TRUE,0,VLOOKUP($C15,Event29!$A$17:$I$99,9,FALSE))</f>
        <v>0</v>
      </c>
      <c r="AF15" s="88">
        <f>IF(ISNA(VLOOKUP($C15,Event30!$A$17:$I$99,9,FALSE))=TRUE,0,VLOOKUP($C15,Event30!$A$17:$I$99,9,FALSE))</f>
        <v>0</v>
      </c>
    </row>
    <row r="16" spans="1:32" ht="13.5" customHeight="1">
      <c r="A16" s="245" t="s">
        <v>87</v>
      </c>
      <c r="B16" s="245" t="s">
        <v>90</v>
      </c>
      <c r="C16" s="243" t="s">
        <v>103</v>
      </c>
      <c r="D16" s="92">
        <f>IF(ISNA(VLOOKUP($C16,'RPA Caclulations'!$C$6:$K$90,3,FALSE))=TRUE,"0",VLOOKUP($C16,'RPA Caclulations'!$C$6:$K$90,3,FALSE))</f>
        <v>9</v>
      </c>
      <c r="E16" s="87" t="str">
        <f>IF(ISNA(VLOOKUP($C16,'Canadian Selections Dec 19 - F'!$A$17:$I$69,9,FALSE))=TRUE,"0",VLOOKUP($C16,'Canadian Selections Dec 19 - F'!$A$17:$I$69,9,FALSE))</f>
        <v>0</v>
      </c>
      <c r="F16" s="88">
        <f>IF(ISNA(VLOOKUP($C16,'Canadian Selections Dec 20 - F'!$A$17:$I$19,9,FALSE))=TRUE,0,VLOOKUP($C16,'Canadian Selections Dec 20 - F'!$A$17:$I$19,9,FALSE))</f>
        <v>0</v>
      </c>
      <c r="G16" s="88">
        <f>IF(ISNA(VLOOKUP($C16,'Le Massif Cnd. Series Jan 16 MO'!$A$17:$I$95,9,FALSE))=TRUE,0,VLOOKUP($C16,'Le Massif Cnd. Series Jan 16 MO'!$A$17:$I$95,9,FALSE))</f>
        <v>0</v>
      </c>
      <c r="H16" s="88">
        <f>IF(ISNA(VLOOKUP($C16,'Le Massif Cnd. Series Jan 17 DM'!$A$17:$I$97,9,FALSE))=TRUE,0,VLOOKUP($C16,'Le Massif Cnd. Series Jan 17 DM'!$A$17:$I$97,9,FALSE))</f>
        <v>0</v>
      </c>
      <c r="I16" s="88">
        <f>IF(ISNA(VLOOKUP($C16,'USSA Bristol Jan 16 MO'!$A$17:$I$100,9,FALSE))=TRUE,0,VLOOKUP($C16,'USSA Bristol Jan 16 MO'!$A$17:$I$100,9,FALSE))</f>
        <v>0</v>
      </c>
      <c r="J16" s="88">
        <f>IF(ISNA(VLOOKUP($C16,'USSA Bristol Jan 17 DM'!$A$17:$I$100,9,FALSE))=TRUE,0,VLOOKUP($C16,'USSA Bristol Jan 17 DM'!$A$17:$I$100,9,FALSE))</f>
        <v>0</v>
      </c>
      <c r="K16" s="88">
        <f>IF(ISNA(VLOOKUP($C16,'Apex Cnd. Series Feb 6 MO'!$A$17:$I$98,9,FALSE))=TRUE,0,VLOOKUP($C16,'Apex Cnd. Series Feb 6 MO'!$A$17:$I$98,9,FALSE))</f>
        <v>0</v>
      </c>
      <c r="L16" s="88">
        <f>IF(ISNA(VLOOKUP($C16,'Apex Cnd. Series Feb 7 DM'!$A$17:$I$98,9,FALSE))=TRUE,0,VLOOKUP($C16,'Apex Cnd. Series Feb 7 DM'!$A$17:$I$98,9,FALSE))</f>
        <v>0</v>
      </c>
      <c r="M16" s="88">
        <f>IF(ISNA(VLOOKUP($C16,'Calabogie TT Feb 6 MO'!$A$17:$I$99,9,FALSE))=TRUE,0,VLOOKUP($C16,'Calabogie TT Feb 6 MO'!$A$17:$I$99,9,FALSE))</f>
        <v>0</v>
      </c>
      <c r="N16" s="88">
        <f>IF(ISNA(VLOOKUP($C16,'Calabogie TT Feb 7 MO'!$A$17:$I$99,9,FALSE))=TRUE,0,VLOOKUP($C16,'Calabogie TT Feb 7 MO'!$A$17:$I$99,9,FALSE))</f>
        <v>0</v>
      </c>
      <c r="O16" s="88">
        <f>IF(ISNA(VLOOKUP($C16,'Calgary Nor-Am Feb 13 MO'!$A$17:$I$99,9,FALSE))=TRUE,0,VLOOKUP($C16,'Calgary Nor-Am Feb 13 MO'!$A$17:$I$99,9,FALSE))</f>
        <v>0</v>
      </c>
      <c r="P16" s="88">
        <f>IF(ISNA(VLOOKUP($C16,'Calgary Nor-Am Feb 14 DM'!$A$17:$I$99,9,FALSE))=TRUE,0,VLOOKUP($C16,'Calgary Nor-Am Feb 14 DM'!$A$17:$I$99,9,FALSE))</f>
        <v>0</v>
      </c>
      <c r="Q16" s="88">
        <f>IF(ISNA(VLOOKUP($C16,'Camp Fortune TT Feb 21 MO'!$A$17:$I$99,9,FALSE))=TRUE,0,VLOOKUP($C16,'Camp Fortune TT Feb 21 MO'!$A$17:$I$99,9,FALSE))</f>
        <v>11</v>
      </c>
      <c r="R16" s="88">
        <f>IF(ISNA(VLOOKUP($C16,'Park City Nor-Am Feb 20 MO'!$A$17:$I$99,9,FALSE))=TRUE,0,VLOOKUP($C16,'Park City Nor-Am Feb 20 MO'!$A$17:$I$99,9,FALSE))</f>
        <v>0</v>
      </c>
      <c r="S16" s="87">
        <f>IF(ISNA(VLOOKUP($C16,'Park City Nor-Am Feb 21 DM'!$A$17:$I$99,9,FALSE))=TRUE,0,VLOOKUP($C16,'Park City Nor-Am Feb 21 DM'!$A$17:$I$99,9,FALSE))</f>
        <v>0</v>
      </c>
      <c r="T16" s="88">
        <f>IF(ISNA(VLOOKUP($C16,'Thunder Bay TT Jan 2016 MO'!$A$17:$I$99,9,FALSE))=TRUE,0,VLOOKUP($C16,'Thunder Bay TT Jan 2016 MO'!$A$17:$I$99,9,FALSE))</f>
        <v>0</v>
      </c>
      <c r="U16" s="88">
        <f>IF(ISNA(VLOOKUP($C16,void!$A$17:$I$99,9,FALSE))=TRUE,0,VLOOKUP($C16,void!$A$17:$I$99,9,FALSE))</f>
        <v>0</v>
      </c>
      <c r="V16" s="88">
        <f>IF(ISNA(VLOOKUP($C16,'Caledon TT Feb 27 DM'!$A$17:$I$98,9,FALSE))=TRUE,0,VLOOKUP($C16,'Caledon TT Feb 27 DM'!$A$17:$I$98,9,FALSE))</f>
        <v>7</v>
      </c>
      <c r="W16" s="88">
        <f>IF(ISNA(VLOOKUP($C16,'Caledon TT Feb 28 DM'!$A$17:$I$95,9,FALSE))=TRUE,0,VLOOKUP($C16,'Caledon TT Feb 28 DM'!$A$17:$I$95,9,FALSE))</f>
        <v>6</v>
      </c>
      <c r="X16" s="88">
        <f>IF(ISNA(VLOOKUP($C16,'Killington Nor-Am Mar 5 MO'!$A$17:$I$99,9,FALSE))=TRUE,0,VLOOKUP($C16,'Killington Nor-Am Mar 5 MO'!$A$17:$I$99,9,FALSE))</f>
        <v>0</v>
      </c>
      <c r="Y16" s="88">
        <f>IF(ISNA(VLOOKUP($C16,'Killington Nor-Am Mar 6 DM'!$A$17:$I$99,9,FALSE))=TRUE,0,VLOOKUP($C16,'Killington Nor-Am Mar 6 DM'!$A$17:$I$99,9,FALSE))</f>
        <v>0</v>
      </c>
      <c r="Z16" s="88">
        <f>IF(ISNA(VLOOKUP($C16,'VSC Nor-Am Feb 27 MO'!$A$17:$I$99,9,FALSE))=TRUE,0,VLOOKUP($C16,'VSC Nor-Am Feb 27 MO'!$A$17:$I$99,9,FALSE))</f>
        <v>0</v>
      </c>
      <c r="AA16" s="88">
        <f>IF(ISNA(VLOOKUP($C16,'VSC Nor-Am Feb 28 DM'!$A$17:$I$99,9,FALSE))=TRUE,0,VLOOKUP($C16,'VSC Nor-Am Feb 28 DM'!$A$17:$I$99,9,FALSE))</f>
        <v>0</v>
      </c>
      <c r="AB16" s="88">
        <f>IF(ISNA(VLOOKUP($C16,'Sr Nationals March 12 MO'!$A$17:$I$99,9,FALSE))=TRUE,0,VLOOKUP($C16,'Sr Nationals March 12 MO'!$A$17:$I$99,9,FALSE))</f>
        <v>0</v>
      </c>
      <c r="AC16" s="88">
        <f>IF(ISNA(VLOOKUP($C16,'Sr Nationals March 13 DM'!$A$17:$I$99,9,FALSE))=TRUE,0,VLOOKUP($C16,'Sr Nationals March 13 DM'!$A$17:$I$99,9,FALSE))</f>
        <v>0</v>
      </c>
      <c r="AD16" s="88">
        <f>IF(ISNA(VLOOKUP($C16,'Jr Nationals March 18 MO'!$A$17:$I$99,9,FALSE))=TRUE,0,VLOOKUP($C16,'Jr Nationals March 18 MO'!$A$17:$I$99,9,FALSE))</f>
        <v>0</v>
      </c>
      <c r="AE16" s="88">
        <f>IF(ISNA(VLOOKUP($C16,Event29!$A$17:$I$99,9,FALSE))=TRUE,0,VLOOKUP($C16,Event29!$A$17:$I$99,9,FALSE))</f>
        <v>0</v>
      </c>
      <c r="AF16" s="88">
        <f>IF(ISNA(VLOOKUP($C16,Event30!$A$17:$I$99,9,FALSE))=TRUE,0,VLOOKUP($C16,Event30!$A$17:$I$99,9,FALSE))</f>
        <v>0</v>
      </c>
    </row>
    <row r="17" spans="1:32" ht="15">
      <c r="A17" s="187" t="s">
        <v>87</v>
      </c>
      <c r="B17" s="187" t="s">
        <v>88</v>
      </c>
      <c r="C17" s="243" t="s">
        <v>83</v>
      </c>
      <c r="D17" s="92">
        <f>IF(ISNA(VLOOKUP($C17,'RPA Caclulations'!$C$6:$K$90,3,FALSE))=TRUE,"0",VLOOKUP($C17,'RPA Caclulations'!$C$6:$K$90,3,FALSE))</f>
        <v>10</v>
      </c>
      <c r="E17" s="87" t="str">
        <f>IF(ISNA(VLOOKUP($C17,'Canadian Selections Dec 19 - F'!$A$17:$I$69,9,FALSE))=TRUE,"0",VLOOKUP($C17,'Canadian Selections Dec 19 - F'!$A$17:$I$69,9,FALSE))</f>
        <v>0</v>
      </c>
      <c r="F17" s="88">
        <f>IF(ISNA(VLOOKUP($C17,'Canadian Selections Dec 20 - F'!$A$17:$I$19,9,FALSE))=TRUE,0,VLOOKUP($C17,'Canadian Selections Dec 20 - F'!$A$17:$I$19,9,FALSE))</f>
        <v>0</v>
      </c>
      <c r="G17" s="88">
        <f>IF(ISNA(VLOOKUP($C17,'Le Massif Cnd. Series Jan 16 MO'!$A$17:$I$95,9,FALSE))=TRUE,0,VLOOKUP($C17,'Le Massif Cnd. Series Jan 16 MO'!$A$17:$I$95,9,FALSE))</f>
        <v>0</v>
      </c>
      <c r="H17" s="88">
        <f>IF(ISNA(VLOOKUP($C17,'Le Massif Cnd. Series Jan 17 DM'!$A$17:$I$97,9,FALSE))=TRUE,0,VLOOKUP($C17,'Le Massif Cnd. Series Jan 17 DM'!$A$17:$I$97,9,FALSE))</f>
        <v>0</v>
      </c>
      <c r="I17" s="88">
        <f>IF(ISNA(VLOOKUP($C17,'USSA Bristol Jan 16 MO'!$A$17:$I$100,9,FALSE))=TRUE,0,VLOOKUP($C17,'USSA Bristol Jan 16 MO'!$A$17:$I$100,9,FALSE))</f>
        <v>0</v>
      </c>
      <c r="J17" s="88">
        <f>IF(ISNA(VLOOKUP($C17,'USSA Bristol Jan 17 DM'!$A$17:$I$100,9,FALSE))=TRUE,0,VLOOKUP($C17,'USSA Bristol Jan 17 DM'!$A$17:$I$100,9,FALSE))</f>
        <v>0</v>
      </c>
      <c r="K17" s="88">
        <f>IF(ISNA(VLOOKUP($C17,'Apex Cnd. Series Feb 6 MO'!$A$17:$I$98,9,FALSE))=TRUE,0,VLOOKUP($C17,'Apex Cnd. Series Feb 6 MO'!$A$17:$I$98,9,FALSE))</f>
        <v>0</v>
      </c>
      <c r="L17" s="88">
        <f>IF(ISNA(VLOOKUP($C17,'Apex Cnd. Series Feb 7 DM'!$A$17:$I$98,9,FALSE))=TRUE,0,VLOOKUP($C17,'Apex Cnd. Series Feb 7 DM'!$A$17:$I$98,9,FALSE))</f>
        <v>0</v>
      </c>
      <c r="M17" s="88">
        <f>IF(ISNA(VLOOKUP($C17,'Calabogie TT Feb 6 MO'!$A$17:$I$99,9,FALSE))=TRUE,0,VLOOKUP($C17,'Calabogie TT Feb 6 MO'!$A$17:$I$99,9,FALSE))</f>
        <v>9</v>
      </c>
      <c r="N17" s="88">
        <f>IF(ISNA(VLOOKUP($C17,'Calabogie TT Feb 7 MO'!$A$17:$I$99,9,FALSE))=TRUE,0,VLOOKUP($C17,'Calabogie TT Feb 7 MO'!$A$17:$I$99,9,FALSE))</f>
        <v>6</v>
      </c>
      <c r="O17" s="88">
        <f>IF(ISNA(VLOOKUP($C17,'Calgary Nor-Am Feb 13 MO'!$A$17:$I$99,9,FALSE))=TRUE,0,VLOOKUP($C17,'Calgary Nor-Am Feb 13 MO'!$A$17:$I$99,9,FALSE))</f>
        <v>0</v>
      </c>
      <c r="P17" s="88">
        <f>IF(ISNA(VLOOKUP($C17,'Calgary Nor-Am Feb 14 DM'!$A$17:$I$99,9,FALSE))=TRUE,0,VLOOKUP($C17,'Calgary Nor-Am Feb 14 DM'!$A$17:$I$99,9,FALSE))</f>
        <v>0</v>
      </c>
      <c r="Q17" s="88">
        <f>IF(ISNA(VLOOKUP($C17,'Camp Fortune TT Feb 21 MO'!$A$17:$I$99,9,FALSE))=TRUE,0,VLOOKUP($C17,'Camp Fortune TT Feb 21 MO'!$A$17:$I$99,9,FALSE))</f>
        <v>4</v>
      </c>
      <c r="R17" s="88">
        <f>IF(ISNA(VLOOKUP($C17,'Park City Nor-Am Feb 20 MO'!$A$17:$I$99,9,FALSE))=TRUE,0,VLOOKUP($C17,'Park City Nor-Am Feb 20 MO'!$A$17:$I$99,9,FALSE))</f>
        <v>0</v>
      </c>
      <c r="S17" s="87">
        <f>IF(ISNA(VLOOKUP($C17,'Park City Nor-Am Feb 21 DM'!$A$17:$I$99,9,FALSE))=TRUE,0,VLOOKUP($C17,'Park City Nor-Am Feb 21 DM'!$A$17:$I$99,9,FALSE))</f>
        <v>0</v>
      </c>
      <c r="T17" s="88">
        <f>IF(ISNA(VLOOKUP($C17,'Thunder Bay TT Jan 2016 MO'!$A$17:$I$99,9,FALSE))=TRUE,0,VLOOKUP($C17,'Thunder Bay TT Jan 2016 MO'!$A$17:$I$99,9,FALSE))</f>
        <v>0</v>
      </c>
      <c r="U17" s="88">
        <f>IF(ISNA(VLOOKUP($C17,void!$A$17:$I$99,9,FALSE))=TRUE,0,VLOOKUP($C17,void!$A$17:$I$99,9,FALSE))</f>
        <v>0</v>
      </c>
      <c r="V17" s="88">
        <f>IF(ISNA(VLOOKUP($C17,'Caledon TT Feb 27 DM'!$A$17:$I$98,9,FALSE))=TRUE,0,VLOOKUP($C17,'Caledon TT Feb 27 DM'!$A$17:$I$98,9,FALSE))</f>
        <v>5</v>
      </c>
      <c r="W17" s="88">
        <f>IF(ISNA(VLOOKUP($C17,'Caledon TT Feb 28 DM'!$A$17:$I$95,9,FALSE))=TRUE,0,VLOOKUP($C17,'Caledon TT Feb 28 DM'!$A$17:$I$95,9,FALSE))</f>
        <v>0</v>
      </c>
      <c r="X17" s="88">
        <f>IF(ISNA(VLOOKUP($C17,'Killington Nor-Am Mar 5 MO'!$A$17:$I$99,9,FALSE))=TRUE,0,VLOOKUP($C17,'Killington Nor-Am Mar 5 MO'!$A$17:$I$99,9,FALSE))</f>
        <v>0</v>
      </c>
      <c r="Y17" s="88">
        <f>IF(ISNA(VLOOKUP($C17,'Killington Nor-Am Mar 6 DM'!$A$17:$I$99,9,FALSE))=TRUE,0,VLOOKUP($C17,'Killington Nor-Am Mar 6 DM'!$A$17:$I$99,9,FALSE))</f>
        <v>0</v>
      </c>
      <c r="Z17" s="88">
        <f>IF(ISNA(VLOOKUP($C17,'VSC Nor-Am Feb 27 MO'!$A$17:$I$99,9,FALSE))=TRUE,0,VLOOKUP($C17,'VSC Nor-Am Feb 27 MO'!$A$17:$I$99,9,FALSE))</f>
        <v>0</v>
      </c>
      <c r="AA17" s="88">
        <f>IF(ISNA(VLOOKUP($C17,'VSC Nor-Am Feb 28 DM'!$A$17:$I$99,9,FALSE))=TRUE,0,VLOOKUP($C17,'VSC Nor-Am Feb 28 DM'!$A$17:$I$99,9,FALSE))</f>
        <v>0</v>
      </c>
      <c r="AB17" s="88">
        <f>IF(ISNA(VLOOKUP($C17,'Sr Nationals March 12 MO'!$A$17:$I$99,9,FALSE))=TRUE,0,VLOOKUP($C17,'Sr Nationals March 12 MO'!$A$17:$I$99,9,FALSE))</f>
        <v>0</v>
      </c>
      <c r="AC17" s="88">
        <f>IF(ISNA(VLOOKUP($C17,'Sr Nationals March 13 DM'!$A$17:$I$99,9,FALSE))=TRUE,0,VLOOKUP($C17,'Sr Nationals March 13 DM'!$A$17:$I$99,9,FALSE))</f>
        <v>0</v>
      </c>
      <c r="AD17" s="88">
        <f>IF(ISNA(VLOOKUP($C17,'Jr Nationals March 18 MO'!$A$17:$I$99,9,FALSE))=TRUE,0,VLOOKUP($C17,'Jr Nationals March 18 MO'!$A$17:$I$99,9,FALSE))</f>
        <v>0</v>
      </c>
      <c r="AE17" s="88">
        <f>IF(ISNA(VLOOKUP($C17,Event29!$A$17:$I$99,9,FALSE))=TRUE,0,VLOOKUP($C17,Event29!$A$17:$I$99,9,FALSE))</f>
        <v>0</v>
      </c>
      <c r="AF17" s="88">
        <f>IF(ISNA(VLOOKUP($C17,Event30!$A$17:$I$99,9,FALSE))=TRUE,0,VLOOKUP($C17,Event30!$A$17:$I$99,9,FALSE))</f>
        <v>0</v>
      </c>
    </row>
    <row r="18" spans="1:32" ht="15">
      <c r="A18" s="245" t="s">
        <v>110</v>
      </c>
      <c r="B18" s="245" t="s">
        <v>88</v>
      </c>
      <c r="C18" s="247" t="s">
        <v>111</v>
      </c>
      <c r="D18" s="92">
        <f>IF(ISNA(VLOOKUP($C18,'RPA Caclulations'!$C$6:$K$90,3,FALSE))=TRUE,"0",VLOOKUP($C18,'RPA Caclulations'!$C$6:$K$90,3,FALSE))</f>
        <v>11</v>
      </c>
      <c r="E18" s="87" t="str">
        <f>IF(ISNA(VLOOKUP($C18,'Canadian Selections Dec 19 - F'!$A$17:$I$69,9,FALSE))=TRUE,"0",VLOOKUP($C18,'Canadian Selections Dec 19 - F'!$A$17:$I$69,9,FALSE))</f>
        <v>0</v>
      </c>
      <c r="F18" s="88">
        <f>IF(ISNA(VLOOKUP($C18,'Canadian Selections Dec 20 - F'!$A$17:$I$19,9,FALSE))=TRUE,0,VLOOKUP($C18,'Canadian Selections Dec 20 - F'!$A$17:$I$19,9,FALSE))</f>
        <v>0</v>
      </c>
      <c r="G18" s="88">
        <f>IF(ISNA(VLOOKUP($C18,'Le Massif Cnd. Series Jan 16 MO'!$A$17:$I$95,9,FALSE))=TRUE,0,VLOOKUP($C18,'Le Massif Cnd. Series Jan 16 MO'!$A$17:$I$95,9,FALSE))</f>
        <v>0</v>
      </c>
      <c r="H18" s="88">
        <f>IF(ISNA(VLOOKUP($C18,'Le Massif Cnd. Series Jan 17 DM'!$A$17:$I$97,9,FALSE))=TRUE,0,VLOOKUP($C18,'Le Massif Cnd. Series Jan 17 DM'!$A$17:$I$97,9,FALSE))</f>
        <v>0</v>
      </c>
      <c r="I18" s="88">
        <f>IF(ISNA(VLOOKUP($C18,'USSA Bristol Jan 16 MO'!$A$17:$I$100,9,FALSE))=TRUE,0,VLOOKUP($C18,'USSA Bristol Jan 16 MO'!$A$17:$I$100,9,FALSE))</f>
        <v>0</v>
      </c>
      <c r="J18" s="88">
        <f>IF(ISNA(VLOOKUP($C18,'USSA Bristol Jan 17 DM'!$A$17:$I$100,9,FALSE))=TRUE,0,VLOOKUP($C18,'USSA Bristol Jan 17 DM'!$A$17:$I$100,9,FALSE))</f>
        <v>0</v>
      </c>
      <c r="K18" s="88">
        <f>IF(ISNA(VLOOKUP($C18,'Apex Cnd. Series Feb 6 MO'!$A$17:$I$98,9,FALSE))=TRUE,0,VLOOKUP($C18,'Apex Cnd. Series Feb 6 MO'!$A$17:$I$98,9,FALSE))</f>
        <v>0</v>
      </c>
      <c r="L18" s="88">
        <f>IF(ISNA(VLOOKUP($C18,'Apex Cnd. Series Feb 7 DM'!$A$17:$I$98,9,FALSE))=TRUE,0,VLOOKUP($C18,'Apex Cnd. Series Feb 7 DM'!$A$17:$I$98,9,FALSE))</f>
        <v>0</v>
      </c>
      <c r="M18" s="88">
        <f>IF(ISNA(VLOOKUP($C18,'Calabogie TT Feb 6 MO'!$A$17:$I$99,9,FALSE))=TRUE,0,VLOOKUP($C18,'Calabogie TT Feb 6 MO'!$A$17:$I$99,9,FALSE))</f>
        <v>0</v>
      </c>
      <c r="N18" s="88">
        <f>IF(ISNA(VLOOKUP($C18,'Calabogie TT Feb 7 MO'!$A$17:$I$99,9,FALSE))=TRUE,0,VLOOKUP($C18,'Calabogie TT Feb 7 MO'!$A$17:$I$99,9,FALSE))</f>
        <v>0</v>
      </c>
      <c r="O18" s="88">
        <f>IF(ISNA(VLOOKUP($C18,'Calgary Nor-Am Feb 13 MO'!$A$17:$I$99,9,FALSE))=TRUE,0,VLOOKUP($C18,'Calgary Nor-Am Feb 13 MO'!$A$17:$I$99,9,FALSE))</f>
        <v>0</v>
      </c>
      <c r="P18" s="88">
        <f>IF(ISNA(VLOOKUP($C18,'Calgary Nor-Am Feb 14 DM'!$A$17:$I$99,9,FALSE))=TRUE,0,VLOOKUP($C18,'Calgary Nor-Am Feb 14 DM'!$A$17:$I$99,9,FALSE))</f>
        <v>0</v>
      </c>
      <c r="Q18" s="88">
        <f>IF(ISNA(VLOOKUP($C18,'Camp Fortune TT Feb 21 MO'!$A$17:$I$99,9,FALSE))=TRUE,0,VLOOKUP($C18,'Camp Fortune TT Feb 21 MO'!$A$17:$I$99,9,FALSE))</f>
        <v>0</v>
      </c>
      <c r="R18" s="88">
        <f>IF(ISNA(VLOOKUP($C18,'Park City Nor-Am Feb 20 MO'!$A$17:$I$99,9,FALSE))=TRUE,0,VLOOKUP($C18,'Park City Nor-Am Feb 20 MO'!$A$17:$I$99,9,FALSE))</f>
        <v>0</v>
      </c>
      <c r="S18" s="87">
        <f>IF(ISNA(VLOOKUP($C18,'Park City Nor-Am Feb 21 DM'!$A$17:$I$99,9,FALSE))=TRUE,0,VLOOKUP($C18,'Park City Nor-Am Feb 21 DM'!$A$17:$I$99,9,FALSE))</f>
        <v>0</v>
      </c>
      <c r="T18" s="88">
        <f>IF(ISNA(VLOOKUP($C18,'Thunder Bay TT Jan 2016 MO'!$A$17:$I$99,9,FALSE))=TRUE,0,VLOOKUP($C18,'Thunder Bay TT Jan 2016 MO'!$A$17:$I$99,9,FALSE))</f>
        <v>0</v>
      </c>
      <c r="U18" s="88">
        <f>IF(ISNA(VLOOKUP($C18,void!$A$17:$I$99,9,FALSE))=TRUE,0,VLOOKUP($C18,void!$A$17:$I$99,9,FALSE))</f>
        <v>0</v>
      </c>
      <c r="V18" s="88">
        <f>IF(ISNA(VLOOKUP($C18,'Caledon TT Feb 27 DM'!$A$17:$I$98,9,FALSE))=TRUE,0,VLOOKUP($C18,'Caledon TT Feb 27 DM'!$A$17:$I$98,9,FALSE))</f>
        <v>9</v>
      </c>
      <c r="W18" s="88">
        <f>IF(ISNA(VLOOKUP($C18,'Caledon TT Feb 28 DM'!$A$17:$I$95,9,FALSE))=TRUE,0,VLOOKUP($C18,'Caledon TT Feb 28 DM'!$A$17:$I$95,9,FALSE))</f>
        <v>6</v>
      </c>
      <c r="X18" s="88">
        <f>IF(ISNA(VLOOKUP($C18,'Killington Nor-Am Mar 5 MO'!$A$17:$I$99,9,FALSE))=TRUE,0,VLOOKUP($C18,'Killington Nor-Am Mar 5 MO'!$A$17:$I$99,9,FALSE))</f>
        <v>0</v>
      </c>
      <c r="Y18" s="88">
        <f>IF(ISNA(VLOOKUP($C18,'Killington Nor-Am Mar 6 DM'!$A$17:$I$99,9,FALSE))=TRUE,0,VLOOKUP($C18,'Killington Nor-Am Mar 6 DM'!$A$17:$I$99,9,FALSE))</f>
        <v>0</v>
      </c>
      <c r="Z18" s="88">
        <f>IF(ISNA(VLOOKUP($C18,'VSC Nor-Am Feb 27 MO'!$A$17:$I$99,9,FALSE))=TRUE,0,VLOOKUP($C18,'VSC Nor-Am Feb 27 MO'!$A$17:$I$99,9,FALSE))</f>
        <v>0</v>
      </c>
      <c r="AA18" s="88">
        <f>IF(ISNA(VLOOKUP($C18,'VSC Nor-Am Feb 28 DM'!$A$17:$I$99,9,FALSE))=TRUE,0,VLOOKUP($C18,'VSC Nor-Am Feb 28 DM'!$A$17:$I$99,9,FALSE))</f>
        <v>0</v>
      </c>
      <c r="AB18" s="88">
        <f>IF(ISNA(VLOOKUP($C18,'Sr Nationals March 12 MO'!$A$17:$I$99,9,FALSE))=TRUE,0,VLOOKUP($C18,'Sr Nationals March 12 MO'!$A$17:$I$99,9,FALSE))</f>
        <v>0</v>
      </c>
      <c r="AC18" s="88">
        <f>IF(ISNA(VLOOKUP($C18,'Sr Nationals March 13 DM'!$A$17:$I$99,9,FALSE))=TRUE,0,VLOOKUP($C18,'Sr Nationals March 13 DM'!$A$17:$I$99,9,FALSE))</f>
        <v>0</v>
      </c>
      <c r="AD18" s="88">
        <f>IF(ISNA(VLOOKUP($C18,'Jr Nationals March 18 MO'!$A$17:$I$99,9,FALSE))=TRUE,0,VLOOKUP($C18,'Jr Nationals March 18 MO'!$A$17:$I$99,9,FALSE))</f>
        <v>0</v>
      </c>
      <c r="AE18" s="88">
        <f>IF(ISNA(VLOOKUP($C18,Event29!$A$17:$I$99,9,FALSE))=TRUE,0,VLOOKUP($C18,Event29!$A$17:$I$99,9,FALSE))</f>
        <v>0</v>
      </c>
      <c r="AF18" s="88">
        <f>IF(ISNA(VLOOKUP($C18,Event30!$A$17:$I$99,9,FALSE))=TRUE,0,VLOOKUP($C18,Event30!$A$17:$I$99,9,FALSE))</f>
        <v>0</v>
      </c>
    </row>
    <row r="19" spans="1:32" ht="13.5" customHeight="1">
      <c r="A19" s="245" t="s">
        <v>132</v>
      </c>
      <c r="B19" s="245" t="s">
        <v>90</v>
      </c>
      <c r="C19" s="235" t="s">
        <v>133</v>
      </c>
      <c r="D19" s="92">
        <f>IF(ISNA(VLOOKUP($C19,'RPA Caclulations'!$C$6:$K$90,3,FALSE))=TRUE,"0",VLOOKUP($C19,'RPA Caclulations'!$C$6:$K$90,3,FALSE))</f>
        <v>12</v>
      </c>
      <c r="E19" s="87" t="str">
        <f>IF(ISNA(VLOOKUP($C19,'Canadian Selections Dec 19 - F'!$A$17:$I$69,9,FALSE))=TRUE,"0",VLOOKUP($C19,'Canadian Selections Dec 19 - F'!$A$17:$I$69,9,FALSE))</f>
        <v>0</v>
      </c>
      <c r="F19" s="88">
        <f>IF(ISNA(VLOOKUP($C19,'Canadian Selections Dec 20 - F'!$A$17:$I$19,9,FALSE))=TRUE,0,VLOOKUP($C19,'Canadian Selections Dec 20 - F'!$A$17:$I$19,9,FALSE))</f>
        <v>0</v>
      </c>
      <c r="G19" s="88">
        <f>IF(ISNA(VLOOKUP($C19,'Le Massif Cnd. Series Jan 16 MO'!$A$17:$I$95,9,FALSE))=TRUE,0,VLOOKUP($C19,'Le Massif Cnd. Series Jan 16 MO'!$A$17:$I$95,9,FALSE))</f>
        <v>0</v>
      </c>
      <c r="H19" s="88">
        <f>IF(ISNA(VLOOKUP($C19,'Le Massif Cnd. Series Jan 17 DM'!$A$17:$I$97,9,FALSE))=TRUE,0,VLOOKUP($C19,'Le Massif Cnd. Series Jan 17 DM'!$A$17:$I$97,9,FALSE))</f>
        <v>0</v>
      </c>
      <c r="I19" s="88">
        <f>IF(ISNA(VLOOKUP($C19,'USSA Bristol Jan 16 MO'!$A$17:$I$100,9,FALSE))=TRUE,0,VLOOKUP($C19,'USSA Bristol Jan 16 MO'!$A$17:$I$100,9,FALSE))</f>
        <v>0</v>
      </c>
      <c r="J19" s="88">
        <f>IF(ISNA(VLOOKUP($C19,'USSA Bristol Jan 17 DM'!$A$17:$I$100,9,FALSE))=TRUE,0,VLOOKUP($C19,'USSA Bristol Jan 17 DM'!$A$17:$I$100,9,FALSE))</f>
        <v>0</v>
      </c>
      <c r="K19" s="88">
        <f>IF(ISNA(VLOOKUP($C19,'Apex Cnd. Series Feb 6 MO'!$A$17:$I$98,9,FALSE))=TRUE,0,VLOOKUP($C19,'Apex Cnd. Series Feb 6 MO'!$A$17:$I$98,9,FALSE))</f>
        <v>0</v>
      </c>
      <c r="L19" s="88">
        <f>IF(ISNA(VLOOKUP($C19,'Apex Cnd. Series Feb 7 DM'!$A$17:$I$98,9,FALSE))=TRUE,0,VLOOKUP($C19,'Apex Cnd. Series Feb 7 DM'!$A$17:$I$98,9,FALSE))</f>
        <v>0</v>
      </c>
      <c r="M19" s="88">
        <f>IF(ISNA(VLOOKUP($C19,'Calabogie TT Feb 6 MO'!$A$17:$I$99,9,FALSE))=TRUE,0,VLOOKUP($C19,'Calabogie TT Feb 6 MO'!$A$17:$I$99,9,FALSE))</f>
        <v>0</v>
      </c>
      <c r="N19" s="88">
        <f>IF(ISNA(VLOOKUP($C19,'Calabogie TT Feb 7 MO'!$A$17:$I$99,9,FALSE))=TRUE,0,VLOOKUP($C19,'Calabogie TT Feb 7 MO'!$A$17:$I$99,9,FALSE))</f>
        <v>0</v>
      </c>
      <c r="O19" s="88">
        <f>IF(ISNA(VLOOKUP($C19,'Calgary Nor-Am Feb 13 MO'!$A$17:$I$99,9,FALSE))=TRUE,0,VLOOKUP($C19,'Calgary Nor-Am Feb 13 MO'!$A$17:$I$99,9,FALSE))</f>
        <v>0</v>
      </c>
      <c r="P19" s="88">
        <f>IF(ISNA(VLOOKUP($C19,'Calgary Nor-Am Feb 14 DM'!$A$17:$I$99,9,FALSE))=TRUE,0,VLOOKUP($C19,'Calgary Nor-Am Feb 14 DM'!$A$17:$I$99,9,FALSE))</f>
        <v>0</v>
      </c>
      <c r="Q19" s="88">
        <f>IF(ISNA(VLOOKUP($C19,'Camp Fortune TT Feb 21 MO'!$A$17:$I$99,9,FALSE))=TRUE,0,VLOOKUP($C19,'Camp Fortune TT Feb 21 MO'!$A$17:$I$99,9,FALSE))</f>
        <v>0</v>
      </c>
      <c r="R19" s="88">
        <f>IF(ISNA(VLOOKUP($C19,'Park City Nor-Am Feb 20 MO'!$A$17:$I$99,9,FALSE))=TRUE,0,VLOOKUP($C19,'Park City Nor-Am Feb 20 MO'!$A$17:$I$99,9,FALSE))</f>
        <v>0</v>
      </c>
      <c r="S19" s="87">
        <f>IF(ISNA(VLOOKUP($C19,'Park City Nor-Am Feb 21 DM'!$A$17:$I$99,9,FALSE))=TRUE,0,VLOOKUP($C19,'Park City Nor-Am Feb 21 DM'!$A$17:$I$99,9,FALSE))</f>
        <v>0</v>
      </c>
      <c r="T19" s="88">
        <f>IF(ISNA(VLOOKUP($C19,'Thunder Bay TT Jan 2016 MO'!$A$17:$I$99,9,FALSE))=TRUE,0,VLOOKUP($C19,'Thunder Bay TT Jan 2016 MO'!$A$17:$I$99,9,FALSE))</f>
        <v>1</v>
      </c>
      <c r="U19" s="88">
        <f>IF(ISNA(VLOOKUP($C19,void!$A$17:$I$99,9,FALSE))=TRUE,0,VLOOKUP($C19,void!$A$17:$I$99,9,FALSE))</f>
        <v>0</v>
      </c>
      <c r="V19" s="88">
        <f>IF(ISNA(VLOOKUP($C19,'Caledon TT Feb 27 DM'!$A$17:$I$98,9,FALSE))=TRUE,0,VLOOKUP($C19,'Caledon TT Feb 27 DM'!$A$17:$I$98,9,FALSE))</f>
        <v>0</v>
      </c>
      <c r="W19" s="88">
        <f>IF(ISNA(VLOOKUP($C19,'Caledon TT Feb 28 DM'!$A$17:$I$95,9,FALSE))=TRUE,0,VLOOKUP($C19,'Caledon TT Feb 28 DM'!$A$17:$I$95,9,FALSE))</f>
        <v>0</v>
      </c>
      <c r="X19" s="88">
        <f>IF(ISNA(VLOOKUP($C19,'Killington Nor-Am Mar 5 MO'!$A$17:$I$99,9,FALSE))=TRUE,0,VLOOKUP($C19,'Killington Nor-Am Mar 5 MO'!$A$17:$I$99,9,FALSE))</f>
        <v>0</v>
      </c>
      <c r="Y19" s="88">
        <f>IF(ISNA(VLOOKUP($C19,'Killington Nor-Am Mar 6 DM'!$A$17:$I$99,9,FALSE))=TRUE,0,VLOOKUP($C19,'Killington Nor-Am Mar 6 DM'!$A$17:$I$99,9,FALSE))</f>
        <v>0</v>
      </c>
      <c r="Z19" s="88">
        <f>IF(ISNA(VLOOKUP($C19,'VSC Nor-Am Feb 27 MO'!$A$17:$I$99,9,FALSE))=TRUE,0,VLOOKUP($C19,'VSC Nor-Am Feb 27 MO'!$A$17:$I$99,9,FALSE))</f>
        <v>0</v>
      </c>
      <c r="AA19" s="88">
        <f>IF(ISNA(VLOOKUP($C19,'VSC Nor-Am Feb 28 DM'!$A$17:$I$99,9,FALSE))=TRUE,0,VLOOKUP($C19,'VSC Nor-Am Feb 28 DM'!$A$17:$I$99,9,FALSE))</f>
        <v>0</v>
      </c>
      <c r="AB19" s="88">
        <f>IF(ISNA(VLOOKUP($C19,'Sr Nationals March 12 MO'!$A$17:$I$99,9,FALSE))=TRUE,0,VLOOKUP($C19,'Sr Nationals March 12 MO'!$A$17:$I$99,9,FALSE))</f>
        <v>0</v>
      </c>
      <c r="AC19" s="88">
        <f>IF(ISNA(VLOOKUP($C19,'Sr Nationals March 13 DM'!$A$17:$I$99,9,FALSE))=TRUE,0,VLOOKUP($C19,'Sr Nationals March 13 DM'!$A$17:$I$99,9,FALSE))</f>
        <v>0</v>
      </c>
      <c r="AD19" s="88">
        <f>IF(ISNA(VLOOKUP($C19,'Jr Nationals March 18 MO'!$A$17:$I$99,9,FALSE))=TRUE,0,VLOOKUP($C19,'Jr Nationals March 18 MO'!$A$17:$I$99,9,FALSE))</f>
        <v>0</v>
      </c>
      <c r="AE19" s="88">
        <f>IF(ISNA(VLOOKUP($C19,Event29!$A$17:$I$99,9,FALSE))=TRUE,0,VLOOKUP($C19,Event29!$A$17:$I$99,9,FALSE))</f>
        <v>0</v>
      </c>
      <c r="AF19" s="88">
        <f>IF(ISNA(VLOOKUP($C19,Event30!$A$17:$I$99,9,FALSE))=TRUE,0,VLOOKUP($C19,Event30!$A$17:$I$99,9,FALSE))</f>
        <v>0</v>
      </c>
    </row>
    <row r="20" spans="1:32" ht="13.5" customHeight="1">
      <c r="A20" s="187" t="s">
        <v>93</v>
      </c>
      <c r="B20" s="187" t="s">
        <v>88</v>
      </c>
      <c r="C20" s="243" t="s">
        <v>80</v>
      </c>
      <c r="D20" s="92">
        <f>IF(ISNA(VLOOKUP($C20,'RPA Caclulations'!$C$6:$K$90,3,FALSE))=TRUE,"0",VLOOKUP($C20,'RPA Caclulations'!$C$6:$K$90,3,FALSE))</f>
        <v>13</v>
      </c>
      <c r="E20" s="87" t="str">
        <f>IF(ISNA(VLOOKUP($C20,'Canadian Selections Dec 19 - F'!$A$17:$I$69,9,FALSE))=TRUE,"0",VLOOKUP($C20,'Canadian Selections Dec 19 - F'!$A$17:$I$69,9,FALSE))</f>
        <v>0</v>
      </c>
      <c r="F20" s="88">
        <f>IF(ISNA(VLOOKUP($C20,'Canadian Selections Dec 20 - F'!$A$17:$I$19,9,FALSE))=TRUE,0,VLOOKUP($C20,'Canadian Selections Dec 20 - F'!$A$17:$I$19,9,FALSE))</f>
        <v>0</v>
      </c>
      <c r="G20" s="88">
        <f>IF(ISNA(VLOOKUP($C20,'Le Massif Cnd. Series Jan 16 MO'!$A$17:$I$95,9,FALSE))=TRUE,0,VLOOKUP($C20,'Le Massif Cnd. Series Jan 16 MO'!$A$17:$I$95,9,FALSE))</f>
        <v>0</v>
      </c>
      <c r="H20" s="88">
        <f>IF(ISNA(VLOOKUP($C20,'Le Massif Cnd. Series Jan 17 DM'!$A$17:$I$97,9,FALSE))=TRUE,0,VLOOKUP($C20,'Le Massif Cnd. Series Jan 17 DM'!$A$17:$I$97,9,FALSE))</f>
        <v>0</v>
      </c>
      <c r="I20" s="88">
        <f>IF(ISNA(VLOOKUP($C20,'USSA Bristol Jan 16 MO'!$A$17:$I$100,9,FALSE))=TRUE,0,VLOOKUP($C20,'USSA Bristol Jan 16 MO'!$A$17:$I$100,9,FALSE))</f>
        <v>0</v>
      </c>
      <c r="J20" s="88">
        <f>IF(ISNA(VLOOKUP($C20,'USSA Bristol Jan 17 DM'!$A$17:$I$100,9,FALSE))=TRUE,0,VLOOKUP($C20,'USSA Bristol Jan 17 DM'!$A$17:$I$100,9,FALSE))</f>
        <v>0</v>
      </c>
      <c r="K20" s="88">
        <f>IF(ISNA(VLOOKUP($C20,'Apex Cnd. Series Feb 6 MO'!$A$17:$I$98,9,FALSE))=TRUE,0,VLOOKUP($C20,'Apex Cnd. Series Feb 6 MO'!$A$17:$I$98,9,FALSE))</f>
        <v>0</v>
      </c>
      <c r="L20" s="88">
        <f>IF(ISNA(VLOOKUP($C20,'Apex Cnd. Series Feb 7 DM'!$A$17:$I$98,9,FALSE))=TRUE,0,VLOOKUP($C20,'Apex Cnd. Series Feb 7 DM'!$A$17:$I$98,9,FALSE))</f>
        <v>0</v>
      </c>
      <c r="M20" s="88">
        <f>IF(ISNA(VLOOKUP($C20,'Calabogie TT Feb 6 MO'!$A$17:$I$99,9,FALSE))=TRUE,0,VLOOKUP($C20,'Calabogie TT Feb 6 MO'!$A$17:$I$99,9,FALSE))</f>
        <v>4</v>
      </c>
      <c r="N20" s="88">
        <f>IF(ISNA(VLOOKUP($C20,'Calabogie TT Feb 7 MO'!$A$17:$I$99,9,FALSE))=TRUE,0,VLOOKUP($C20,'Calabogie TT Feb 7 MO'!$A$17:$I$99,9,FALSE))</f>
        <v>0</v>
      </c>
      <c r="O20" s="88">
        <f>IF(ISNA(VLOOKUP($C20,'Calgary Nor-Am Feb 13 MO'!$A$17:$I$99,9,FALSE))=TRUE,0,VLOOKUP($C20,'Calgary Nor-Am Feb 13 MO'!$A$17:$I$99,9,FALSE))</f>
        <v>0</v>
      </c>
      <c r="P20" s="88">
        <f>IF(ISNA(VLOOKUP($C20,'Calgary Nor-Am Feb 14 DM'!$A$17:$I$99,9,FALSE))=TRUE,0,VLOOKUP($C20,'Calgary Nor-Am Feb 14 DM'!$A$17:$I$99,9,FALSE))</f>
        <v>0</v>
      </c>
      <c r="Q20" s="88">
        <f>IF(ISNA(VLOOKUP($C20,'Camp Fortune TT Feb 21 MO'!$A$17:$I$99,9,FALSE))=TRUE,0,VLOOKUP($C20,'Camp Fortune TT Feb 21 MO'!$A$17:$I$99,9,FALSE))</f>
        <v>6</v>
      </c>
      <c r="R20" s="88">
        <f>IF(ISNA(VLOOKUP($C20,'Park City Nor-Am Feb 20 MO'!$A$17:$I$99,9,FALSE))=TRUE,0,VLOOKUP($C20,'Park City Nor-Am Feb 20 MO'!$A$17:$I$99,9,FALSE))</f>
        <v>0</v>
      </c>
      <c r="S20" s="87">
        <f>IF(ISNA(VLOOKUP($C20,'Park City Nor-Am Feb 21 DM'!$A$17:$I$99,9,FALSE))=TRUE,0,VLOOKUP($C20,'Park City Nor-Am Feb 21 DM'!$A$17:$I$99,9,FALSE))</f>
        <v>0</v>
      </c>
      <c r="T20" s="88">
        <f>IF(ISNA(VLOOKUP($C20,'Thunder Bay TT Jan 2016 MO'!$A$17:$I$99,9,FALSE))=TRUE,0,VLOOKUP($C20,'Thunder Bay TT Jan 2016 MO'!$A$17:$I$99,9,FALSE))</f>
        <v>0</v>
      </c>
      <c r="U20" s="88">
        <f>IF(ISNA(VLOOKUP($C20,void!$A$17:$I$99,9,FALSE))=TRUE,0,VLOOKUP($C20,void!$A$17:$I$99,9,FALSE))</f>
        <v>0</v>
      </c>
      <c r="V20" s="88">
        <f>IF(ISNA(VLOOKUP($C20,'Caledon TT Feb 27 DM'!$A$17:$I$98,9,FALSE))=TRUE,0,VLOOKUP($C20,'Caledon TT Feb 27 DM'!$A$17:$I$98,9,FALSE))</f>
        <v>8</v>
      </c>
      <c r="W20" s="88">
        <f>IF(ISNA(VLOOKUP($C20,'Caledon TT Feb 28 DM'!$A$17:$I$95,9,FALSE))=TRUE,0,VLOOKUP($C20,'Caledon TT Feb 28 DM'!$A$17:$I$95,9,FALSE))</f>
        <v>0</v>
      </c>
      <c r="X20" s="88">
        <f>IF(ISNA(VLOOKUP($C20,'Killington Nor-Am Mar 5 MO'!$A$17:$I$99,9,FALSE))=TRUE,0,VLOOKUP($C20,'Killington Nor-Am Mar 5 MO'!$A$17:$I$99,9,FALSE))</f>
        <v>0</v>
      </c>
      <c r="Y20" s="88">
        <f>IF(ISNA(VLOOKUP($C20,'Killington Nor-Am Mar 6 DM'!$A$17:$I$99,9,FALSE))=TRUE,0,VLOOKUP($C20,'Killington Nor-Am Mar 6 DM'!$A$17:$I$99,9,FALSE))</f>
        <v>0</v>
      </c>
      <c r="Z20" s="88">
        <f>IF(ISNA(VLOOKUP($C20,'VSC Nor-Am Feb 27 MO'!$A$17:$I$99,9,FALSE))=TRUE,0,VLOOKUP($C20,'VSC Nor-Am Feb 27 MO'!$A$17:$I$99,9,FALSE))</f>
        <v>0</v>
      </c>
      <c r="AA20" s="88">
        <f>IF(ISNA(VLOOKUP($C20,'VSC Nor-Am Feb 28 DM'!$A$17:$I$99,9,FALSE))=TRUE,0,VLOOKUP($C20,'VSC Nor-Am Feb 28 DM'!$A$17:$I$99,9,FALSE))</f>
        <v>0</v>
      </c>
      <c r="AB20" s="88">
        <f>IF(ISNA(VLOOKUP($C20,'Sr Nationals March 12 MO'!$A$17:$I$99,9,FALSE))=TRUE,0,VLOOKUP($C20,'Sr Nationals March 12 MO'!$A$17:$I$99,9,FALSE))</f>
        <v>0</v>
      </c>
      <c r="AC20" s="88">
        <f>IF(ISNA(VLOOKUP($C20,'Sr Nationals March 13 DM'!$A$17:$I$99,9,FALSE))=TRUE,0,VLOOKUP($C20,'Sr Nationals March 13 DM'!$A$17:$I$99,9,FALSE))</f>
        <v>0</v>
      </c>
      <c r="AD20" s="88">
        <f>IF(ISNA(VLOOKUP($C20,'Jr Nationals March 18 MO'!$A$17:$I$99,9,FALSE))=TRUE,0,VLOOKUP($C20,'Jr Nationals March 18 MO'!$A$17:$I$99,9,FALSE))</f>
        <v>0</v>
      </c>
      <c r="AE20" s="88">
        <f>IF(ISNA(VLOOKUP($C20,Event29!$A$17:$I$99,9,FALSE))=TRUE,0,VLOOKUP($C20,Event29!$A$17:$I$99,9,FALSE))</f>
        <v>0</v>
      </c>
      <c r="AF20" s="88">
        <f>IF(ISNA(VLOOKUP($C20,Event30!$A$17:$I$99,9,FALSE))=TRUE,0,VLOOKUP($C20,Event30!$A$17:$I$99,9,FALSE))</f>
        <v>0</v>
      </c>
    </row>
    <row r="21" spans="1:32" ht="13.5" customHeight="1">
      <c r="A21" s="187" t="s">
        <v>94</v>
      </c>
      <c r="B21" s="187" t="s">
        <v>89</v>
      </c>
      <c r="C21" s="243" t="s">
        <v>78</v>
      </c>
      <c r="D21" s="92">
        <f>IF(ISNA(VLOOKUP($C21,'RPA Caclulations'!$C$6:$K$90,3,FALSE))=TRUE,"0",VLOOKUP($C21,'RPA Caclulations'!$C$6:$K$90,3,FALSE))</f>
        <v>14</v>
      </c>
      <c r="E21" s="87" t="str">
        <f>IF(ISNA(VLOOKUP($C21,'Canadian Selections Dec 19 - F'!$A$17:$I$69,9,FALSE))=TRUE,"0",VLOOKUP($C21,'Canadian Selections Dec 19 - F'!$A$17:$I$69,9,FALSE))</f>
        <v>0</v>
      </c>
      <c r="F21" s="88">
        <f>IF(ISNA(VLOOKUP($C21,'Canadian Selections Dec 20 - F'!$A$17:$I$19,9,FALSE))=TRUE,0,VLOOKUP($C21,'Canadian Selections Dec 20 - F'!$A$17:$I$19,9,FALSE))</f>
        <v>0</v>
      </c>
      <c r="G21" s="88">
        <f>IF(ISNA(VLOOKUP($C21,'Le Massif Cnd. Series Jan 16 MO'!$A$17:$I$95,9,FALSE))=TRUE,0,VLOOKUP($C21,'Le Massif Cnd. Series Jan 16 MO'!$A$17:$I$95,9,FALSE))</f>
        <v>0</v>
      </c>
      <c r="H21" s="88">
        <f>IF(ISNA(VLOOKUP($C21,'Le Massif Cnd. Series Jan 17 DM'!$A$17:$I$97,9,FALSE))=TRUE,0,VLOOKUP($C21,'Le Massif Cnd. Series Jan 17 DM'!$A$17:$I$97,9,FALSE))</f>
        <v>0</v>
      </c>
      <c r="I21" s="88">
        <f>IF(ISNA(VLOOKUP($C21,'USSA Bristol Jan 16 MO'!$A$17:$I$100,9,FALSE))=TRUE,0,VLOOKUP($C21,'USSA Bristol Jan 16 MO'!$A$17:$I$100,9,FALSE))</f>
        <v>0</v>
      </c>
      <c r="J21" s="88">
        <f>IF(ISNA(VLOOKUP($C21,'USSA Bristol Jan 17 DM'!$A$17:$I$100,9,FALSE))=TRUE,0,VLOOKUP($C21,'USSA Bristol Jan 17 DM'!$A$17:$I$100,9,FALSE))</f>
        <v>0</v>
      </c>
      <c r="K21" s="88">
        <f>IF(ISNA(VLOOKUP($C21,'Apex Cnd. Series Feb 6 MO'!$A$17:$I$98,9,FALSE))=TRUE,0,VLOOKUP($C21,'Apex Cnd. Series Feb 6 MO'!$A$17:$I$98,9,FALSE))</f>
        <v>0</v>
      </c>
      <c r="L21" s="88">
        <f>IF(ISNA(VLOOKUP($C21,'Apex Cnd. Series Feb 7 DM'!$A$17:$I$98,9,FALSE))=TRUE,0,VLOOKUP($C21,'Apex Cnd. Series Feb 7 DM'!$A$17:$I$98,9,FALSE))</f>
        <v>0</v>
      </c>
      <c r="M21" s="88">
        <f>IF(ISNA(VLOOKUP($C21,'Calabogie TT Feb 6 MO'!$A$17:$I$99,9,FALSE))=TRUE,0,VLOOKUP($C21,'Calabogie TT Feb 6 MO'!$A$17:$I$99,9,FALSE))</f>
        <v>5</v>
      </c>
      <c r="N21" s="88">
        <f>IF(ISNA(VLOOKUP($C21,'Calabogie TT Feb 7 MO'!$A$17:$I$99,9,FALSE))=TRUE,0,VLOOKUP($C21,'Calabogie TT Feb 7 MO'!$A$17:$I$99,9,FALSE))</f>
        <v>0</v>
      </c>
      <c r="O21" s="88">
        <f>IF(ISNA(VLOOKUP($C21,'Calgary Nor-Am Feb 13 MO'!$A$17:$I$99,9,FALSE))=TRUE,0,VLOOKUP($C21,'Calgary Nor-Am Feb 13 MO'!$A$17:$I$99,9,FALSE))</f>
        <v>0</v>
      </c>
      <c r="P21" s="88">
        <f>IF(ISNA(VLOOKUP($C21,'Calgary Nor-Am Feb 14 DM'!$A$17:$I$99,9,FALSE))=TRUE,0,VLOOKUP($C21,'Calgary Nor-Am Feb 14 DM'!$A$17:$I$99,9,FALSE))</f>
        <v>0</v>
      </c>
      <c r="Q21" s="88">
        <f>IF(ISNA(VLOOKUP($C21,'Camp Fortune TT Feb 21 MO'!$A$17:$I$99,9,FALSE))=TRUE,0,VLOOKUP($C21,'Camp Fortune TT Feb 21 MO'!$A$17:$I$99,9,FALSE))</f>
        <v>7</v>
      </c>
      <c r="R21" s="88">
        <f>IF(ISNA(VLOOKUP($C21,'Park City Nor-Am Feb 20 MO'!$A$17:$I$99,9,FALSE))=TRUE,0,VLOOKUP($C21,'Park City Nor-Am Feb 20 MO'!$A$17:$I$99,9,FALSE))</f>
        <v>0</v>
      </c>
      <c r="S21" s="87">
        <f>IF(ISNA(VLOOKUP($C21,'Park City Nor-Am Feb 21 DM'!$A$17:$I$99,9,FALSE))=TRUE,0,VLOOKUP($C21,'Park City Nor-Am Feb 21 DM'!$A$17:$I$99,9,FALSE))</f>
        <v>0</v>
      </c>
      <c r="T21" s="88">
        <f>IF(ISNA(VLOOKUP($C21,'Thunder Bay TT Jan 2016 MO'!$A$17:$I$99,9,FALSE))=TRUE,0,VLOOKUP($C21,'Thunder Bay TT Jan 2016 MO'!$A$17:$I$99,9,FALSE))</f>
        <v>0</v>
      </c>
      <c r="U21" s="88">
        <f>IF(ISNA(VLOOKUP($C21,void!$A$17:$I$99,9,FALSE))=TRUE,0,VLOOKUP($C21,void!$A$17:$I$99,9,FALSE))</f>
        <v>0</v>
      </c>
      <c r="V21" s="88">
        <f>IF(ISNA(VLOOKUP($C21,'Caledon TT Feb 27 DM'!$A$17:$I$98,9,FALSE))=TRUE,0,VLOOKUP($C21,'Caledon TT Feb 27 DM'!$A$17:$I$98,9,FALSE))</f>
        <v>10</v>
      </c>
      <c r="W21" s="88">
        <f>IF(ISNA(VLOOKUP($C21,'Caledon TT Feb 28 DM'!$A$17:$I$95,9,FALSE))=TRUE,0,VLOOKUP($C21,'Caledon TT Feb 28 DM'!$A$17:$I$95,9,FALSE))</f>
        <v>0</v>
      </c>
      <c r="X21" s="88">
        <f>IF(ISNA(VLOOKUP($C21,'Killington Nor-Am Mar 5 MO'!$A$17:$I$99,9,FALSE))=TRUE,0,VLOOKUP($C21,'Killington Nor-Am Mar 5 MO'!$A$17:$I$99,9,FALSE))</f>
        <v>0</v>
      </c>
      <c r="Y21" s="88">
        <f>IF(ISNA(VLOOKUP($C21,'Killington Nor-Am Mar 6 DM'!$A$17:$I$99,9,FALSE))=TRUE,0,VLOOKUP($C21,'Killington Nor-Am Mar 6 DM'!$A$17:$I$99,9,FALSE))</f>
        <v>0</v>
      </c>
      <c r="Z21" s="88">
        <f>IF(ISNA(VLOOKUP($C21,'VSC Nor-Am Feb 27 MO'!$A$17:$I$99,9,FALSE))=TRUE,0,VLOOKUP($C21,'VSC Nor-Am Feb 27 MO'!$A$17:$I$99,9,FALSE))</f>
        <v>0</v>
      </c>
      <c r="AA21" s="88">
        <f>IF(ISNA(VLOOKUP($C21,'VSC Nor-Am Feb 28 DM'!$A$17:$I$99,9,FALSE))=TRUE,0,VLOOKUP($C21,'VSC Nor-Am Feb 28 DM'!$A$17:$I$99,9,FALSE))</f>
        <v>0</v>
      </c>
      <c r="AB21" s="88">
        <f>IF(ISNA(VLOOKUP($C21,'Sr Nationals March 12 MO'!$A$17:$I$99,9,FALSE))=TRUE,0,VLOOKUP($C21,'Sr Nationals March 12 MO'!$A$17:$I$99,9,FALSE))</f>
        <v>0</v>
      </c>
      <c r="AC21" s="88">
        <f>IF(ISNA(VLOOKUP($C21,'Sr Nationals March 13 DM'!$A$17:$I$99,9,FALSE))=TRUE,0,VLOOKUP($C21,'Sr Nationals March 13 DM'!$A$17:$I$99,9,FALSE))</f>
        <v>0</v>
      </c>
      <c r="AD21" s="88">
        <f>IF(ISNA(VLOOKUP($C21,'Jr Nationals March 18 MO'!$A$17:$I$99,9,FALSE))=TRUE,0,VLOOKUP($C21,'Jr Nationals March 18 MO'!$A$17:$I$99,9,FALSE))</f>
        <v>0</v>
      </c>
      <c r="AE21" s="88">
        <f>IF(ISNA(VLOOKUP($C21,Event29!$A$17:$I$99,9,FALSE))=TRUE,0,VLOOKUP($C21,Event29!$A$17:$I$99,9,FALSE))</f>
        <v>0</v>
      </c>
      <c r="AF21" s="88">
        <f>IF(ISNA(VLOOKUP($C21,Event30!$A$17:$I$99,9,FALSE))=TRUE,0,VLOOKUP($C21,Event30!$A$17:$I$99,9,FALSE))</f>
        <v>0</v>
      </c>
    </row>
    <row r="22" spans="1:32" ht="13.5" customHeight="1">
      <c r="A22" s="245" t="s">
        <v>94</v>
      </c>
      <c r="B22" s="245" t="s">
        <v>88</v>
      </c>
      <c r="C22" s="243" t="s">
        <v>78</v>
      </c>
      <c r="D22" s="92">
        <f>IF(ISNA(VLOOKUP($C22,'RPA Caclulations'!$C$6:$K$90,3,FALSE))=TRUE,"0",VLOOKUP($C22,'RPA Caclulations'!$C$6:$K$90,3,FALSE))</f>
        <v>14</v>
      </c>
      <c r="E22" s="87" t="str">
        <f>IF(ISNA(VLOOKUP($C22,'Canadian Selections Dec 19 - F'!$A$17:$I$69,9,FALSE))=TRUE,"0",VLOOKUP($C22,'Canadian Selections Dec 19 - F'!$A$17:$I$69,9,FALSE))</f>
        <v>0</v>
      </c>
      <c r="F22" s="88">
        <f>IF(ISNA(VLOOKUP($C22,'Canadian Selections Dec 20 - F'!$A$17:$I$19,9,FALSE))=TRUE,0,VLOOKUP($C22,'Canadian Selections Dec 20 - F'!$A$17:$I$19,9,FALSE))</f>
        <v>0</v>
      </c>
      <c r="G22" s="88">
        <f>IF(ISNA(VLOOKUP($C22,'Le Massif Cnd. Series Jan 16 MO'!$A$17:$I$95,9,FALSE))=TRUE,0,VLOOKUP($C22,'Le Massif Cnd. Series Jan 16 MO'!$A$17:$I$95,9,FALSE))</f>
        <v>0</v>
      </c>
      <c r="H22" s="88">
        <f>IF(ISNA(VLOOKUP($C22,'Le Massif Cnd. Series Jan 17 DM'!$A$17:$I$97,9,FALSE))=TRUE,0,VLOOKUP($C22,'Le Massif Cnd. Series Jan 17 DM'!$A$17:$I$97,9,FALSE))</f>
        <v>0</v>
      </c>
      <c r="I22" s="88">
        <f>IF(ISNA(VLOOKUP($C22,'USSA Bristol Jan 16 MO'!$A$17:$I$100,9,FALSE))=TRUE,0,VLOOKUP($C22,'USSA Bristol Jan 16 MO'!$A$17:$I$100,9,FALSE))</f>
        <v>0</v>
      </c>
      <c r="J22" s="88">
        <f>IF(ISNA(VLOOKUP($C22,'USSA Bristol Jan 17 DM'!$A$17:$I$100,9,FALSE))=TRUE,0,VLOOKUP($C22,'USSA Bristol Jan 17 DM'!$A$17:$I$100,9,FALSE))</f>
        <v>0</v>
      </c>
      <c r="K22" s="88">
        <f>IF(ISNA(VLOOKUP($C22,'Apex Cnd. Series Feb 6 MO'!$A$17:$I$98,9,FALSE))=TRUE,0,VLOOKUP($C22,'Apex Cnd. Series Feb 6 MO'!$A$17:$I$98,9,FALSE))</f>
        <v>0</v>
      </c>
      <c r="L22" s="88">
        <f>IF(ISNA(VLOOKUP($C22,'Apex Cnd. Series Feb 7 DM'!$A$17:$I$98,9,FALSE))=TRUE,0,VLOOKUP($C22,'Apex Cnd. Series Feb 7 DM'!$A$17:$I$98,9,FALSE))</f>
        <v>0</v>
      </c>
      <c r="M22" s="88">
        <f>IF(ISNA(VLOOKUP($C22,'Calabogie TT Feb 6 MO'!$A$17:$I$99,9,FALSE))=TRUE,0,VLOOKUP($C22,'Calabogie TT Feb 6 MO'!$A$17:$I$99,9,FALSE))</f>
        <v>5</v>
      </c>
      <c r="N22" s="88">
        <f>IF(ISNA(VLOOKUP($C22,'Calabogie TT Feb 7 MO'!$A$17:$I$99,9,FALSE))=TRUE,0,VLOOKUP($C22,'Calabogie TT Feb 7 MO'!$A$17:$I$99,9,FALSE))</f>
        <v>0</v>
      </c>
      <c r="O22" s="88">
        <f>IF(ISNA(VLOOKUP($C22,'Calgary Nor-Am Feb 13 MO'!$A$17:$I$99,9,FALSE))=TRUE,0,VLOOKUP($C22,'Calgary Nor-Am Feb 13 MO'!$A$17:$I$99,9,FALSE))</f>
        <v>0</v>
      </c>
      <c r="P22" s="88">
        <f>IF(ISNA(VLOOKUP($C22,'Calgary Nor-Am Feb 14 DM'!$A$17:$I$99,9,FALSE))=TRUE,0,VLOOKUP($C22,'Calgary Nor-Am Feb 14 DM'!$A$17:$I$99,9,FALSE))</f>
        <v>0</v>
      </c>
      <c r="Q22" s="88">
        <f>IF(ISNA(VLOOKUP($C22,'Camp Fortune TT Feb 21 MO'!$A$17:$I$99,9,FALSE))=TRUE,0,VLOOKUP($C22,'Camp Fortune TT Feb 21 MO'!$A$17:$I$99,9,FALSE))</f>
        <v>7</v>
      </c>
      <c r="R22" s="88">
        <f>IF(ISNA(VLOOKUP($C22,'Park City Nor-Am Feb 20 MO'!$A$17:$I$99,9,FALSE))=TRUE,0,VLOOKUP($C22,'Park City Nor-Am Feb 20 MO'!$A$17:$I$99,9,FALSE))</f>
        <v>0</v>
      </c>
      <c r="S22" s="87">
        <f>IF(ISNA(VLOOKUP($C22,'Park City Nor-Am Feb 21 DM'!$A$17:$I$99,9,FALSE))=TRUE,0,VLOOKUP($C22,'Park City Nor-Am Feb 21 DM'!$A$17:$I$99,9,FALSE))</f>
        <v>0</v>
      </c>
      <c r="T22" s="88">
        <f>IF(ISNA(VLOOKUP($C22,'Thunder Bay TT Jan 2016 MO'!$A$17:$I$99,9,FALSE))=TRUE,0,VLOOKUP($C22,'Thunder Bay TT Jan 2016 MO'!$A$17:$I$99,9,FALSE))</f>
        <v>0</v>
      </c>
      <c r="U22" s="88">
        <f>IF(ISNA(VLOOKUP($C22,void!$A$17:$I$99,9,FALSE))=TRUE,0,VLOOKUP($C22,void!$A$17:$I$99,9,FALSE))</f>
        <v>0</v>
      </c>
      <c r="V22" s="88">
        <f>IF(ISNA(VLOOKUP($C22,'Caledon TT Feb 27 DM'!$A$17:$I$98,9,FALSE))=TRUE,0,VLOOKUP($C22,'Caledon TT Feb 27 DM'!$A$17:$I$98,9,FALSE))</f>
        <v>10</v>
      </c>
      <c r="W22" s="88">
        <f>IF(ISNA(VLOOKUP($C22,'Caledon TT Feb 28 DM'!$A$17:$I$95,9,FALSE))=TRUE,0,VLOOKUP($C22,'Caledon TT Feb 28 DM'!$A$17:$I$95,9,FALSE))</f>
        <v>0</v>
      </c>
      <c r="X22" s="88">
        <f>IF(ISNA(VLOOKUP($C22,'Killington Nor-Am Mar 5 MO'!$A$17:$I$99,9,FALSE))=TRUE,0,VLOOKUP($C22,'Killington Nor-Am Mar 5 MO'!$A$17:$I$99,9,FALSE))</f>
        <v>0</v>
      </c>
      <c r="Y22" s="88">
        <f>IF(ISNA(VLOOKUP($C22,'Killington Nor-Am Mar 6 DM'!$A$17:$I$99,9,FALSE))=TRUE,0,VLOOKUP($C22,'Killington Nor-Am Mar 6 DM'!$A$17:$I$99,9,FALSE))</f>
        <v>0</v>
      </c>
      <c r="Z22" s="88">
        <f>IF(ISNA(VLOOKUP($C22,'VSC Nor-Am Feb 27 MO'!$A$17:$I$99,9,FALSE))=TRUE,0,VLOOKUP($C22,'VSC Nor-Am Feb 27 MO'!$A$17:$I$99,9,FALSE))</f>
        <v>0</v>
      </c>
      <c r="AA22" s="88">
        <f>IF(ISNA(VLOOKUP($C22,'VSC Nor-Am Feb 28 DM'!$A$17:$I$99,9,FALSE))=TRUE,0,VLOOKUP($C22,'VSC Nor-Am Feb 28 DM'!$A$17:$I$99,9,FALSE))</f>
        <v>0</v>
      </c>
      <c r="AB22" s="88">
        <f>IF(ISNA(VLOOKUP($C22,'Sr Nationals March 12 MO'!$A$17:$I$99,9,FALSE))=TRUE,0,VLOOKUP($C22,'Sr Nationals March 12 MO'!$A$17:$I$99,9,FALSE))</f>
        <v>0</v>
      </c>
      <c r="AC22" s="88">
        <f>IF(ISNA(VLOOKUP($C22,'Sr Nationals March 13 DM'!$A$17:$I$99,9,FALSE))=TRUE,0,VLOOKUP($C22,'Sr Nationals March 13 DM'!$A$17:$I$99,9,FALSE))</f>
        <v>0</v>
      </c>
      <c r="AD22" s="88">
        <f>IF(ISNA(VLOOKUP($C22,'Jr Nationals March 18 MO'!$A$17:$I$99,9,FALSE))=TRUE,0,VLOOKUP($C22,'Jr Nationals March 18 MO'!$A$17:$I$99,9,FALSE))</f>
        <v>0</v>
      </c>
      <c r="AE22" s="88">
        <f>IF(ISNA(VLOOKUP($C22,Event29!$A$17:$I$99,9,FALSE))=TRUE,0,VLOOKUP($C22,Event29!$A$17:$I$99,9,FALSE))</f>
        <v>0</v>
      </c>
      <c r="AF22" s="88">
        <f>IF(ISNA(VLOOKUP($C22,Event30!$A$17:$I$99,9,FALSE))=TRUE,0,VLOOKUP($C22,Event30!$A$17:$I$99,9,FALSE))</f>
        <v>0</v>
      </c>
    </row>
    <row r="23" spans="1:32" ht="13.5" customHeight="1">
      <c r="A23" s="187" t="s">
        <v>92</v>
      </c>
      <c r="B23" s="187" t="s">
        <v>88</v>
      </c>
      <c r="C23" s="243" t="s">
        <v>82</v>
      </c>
      <c r="D23" s="92">
        <f>IF(ISNA(VLOOKUP($C23,'RPA Caclulations'!$C$6:$K$90,3,FALSE))=TRUE,"0",VLOOKUP($C23,'RPA Caclulations'!$C$6:$K$90,3,FALSE))</f>
        <v>15</v>
      </c>
      <c r="E23" s="87" t="str">
        <f>IF(ISNA(VLOOKUP($C23,'Canadian Selections Dec 19 - F'!$A$17:$I$69,9,FALSE))=TRUE,"0",VLOOKUP($C23,'Canadian Selections Dec 19 - F'!$A$17:$I$69,9,FALSE))</f>
        <v>0</v>
      </c>
      <c r="F23" s="88">
        <f>IF(ISNA(VLOOKUP($C23,'Canadian Selections Dec 20 - F'!$A$17:$I$19,9,FALSE))=TRUE,0,VLOOKUP($C23,'Canadian Selections Dec 20 - F'!$A$17:$I$19,9,FALSE))</f>
        <v>0</v>
      </c>
      <c r="G23" s="88">
        <f>IF(ISNA(VLOOKUP($C23,'Le Massif Cnd. Series Jan 16 MO'!$A$17:$I$95,9,FALSE))=TRUE,0,VLOOKUP($C23,'Le Massif Cnd. Series Jan 16 MO'!$A$17:$I$95,9,FALSE))</f>
        <v>0</v>
      </c>
      <c r="H23" s="88">
        <f>IF(ISNA(VLOOKUP($C23,'Le Massif Cnd. Series Jan 17 DM'!$A$17:$I$97,9,FALSE))=TRUE,0,VLOOKUP($C23,'Le Massif Cnd. Series Jan 17 DM'!$A$17:$I$97,9,FALSE))</f>
        <v>0</v>
      </c>
      <c r="I23" s="88">
        <f>IF(ISNA(VLOOKUP($C23,'USSA Bristol Jan 16 MO'!$A$17:$I$100,9,FALSE))=TRUE,0,VLOOKUP($C23,'USSA Bristol Jan 16 MO'!$A$17:$I$100,9,FALSE))</f>
        <v>0</v>
      </c>
      <c r="J23" s="88">
        <f>IF(ISNA(VLOOKUP($C23,'USSA Bristol Jan 17 DM'!$A$17:$I$100,9,FALSE))=TRUE,0,VLOOKUP($C23,'USSA Bristol Jan 17 DM'!$A$17:$I$100,9,FALSE))</f>
        <v>0</v>
      </c>
      <c r="K23" s="88">
        <f>IF(ISNA(VLOOKUP($C23,'Apex Cnd. Series Feb 6 MO'!$A$17:$I$98,9,FALSE))=TRUE,0,VLOOKUP($C23,'Apex Cnd. Series Feb 6 MO'!$A$17:$I$98,9,FALSE))</f>
        <v>0</v>
      </c>
      <c r="L23" s="88">
        <f>IF(ISNA(VLOOKUP($C23,'Apex Cnd. Series Feb 7 DM'!$A$17:$I$98,9,FALSE))=TRUE,0,VLOOKUP($C23,'Apex Cnd. Series Feb 7 DM'!$A$17:$I$98,9,FALSE))</f>
        <v>0</v>
      </c>
      <c r="M23" s="88">
        <f>IF(ISNA(VLOOKUP($C23,'Calabogie TT Feb 6 MO'!$A$17:$I$99,9,FALSE))=TRUE,0,VLOOKUP($C23,'Calabogie TT Feb 6 MO'!$A$17:$I$99,9,FALSE))</f>
        <v>7</v>
      </c>
      <c r="N23" s="88">
        <f>IF(ISNA(VLOOKUP($C23,'Calabogie TT Feb 7 MO'!$A$17:$I$99,9,FALSE))=TRUE,0,VLOOKUP($C23,'Calabogie TT Feb 7 MO'!$A$17:$I$99,9,FALSE))</f>
        <v>5</v>
      </c>
      <c r="O23" s="88">
        <f>IF(ISNA(VLOOKUP($C23,'Calgary Nor-Am Feb 13 MO'!$A$17:$I$99,9,FALSE))=TRUE,0,VLOOKUP($C23,'Calgary Nor-Am Feb 13 MO'!$A$17:$I$99,9,FALSE))</f>
        <v>0</v>
      </c>
      <c r="P23" s="88">
        <f>IF(ISNA(VLOOKUP($C23,'Calgary Nor-Am Feb 14 DM'!$A$17:$I$99,9,FALSE))=TRUE,0,VLOOKUP($C23,'Calgary Nor-Am Feb 14 DM'!$A$17:$I$99,9,FALSE))</f>
        <v>0</v>
      </c>
      <c r="Q23" s="88">
        <f>IF(ISNA(VLOOKUP($C23,'Camp Fortune TT Feb 21 MO'!$A$17:$I$99,9,FALSE))=TRUE,0,VLOOKUP($C23,'Camp Fortune TT Feb 21 MO'!$A$17:$I$99,9,FALSE))</f>
        <v>10</v>
      </c>
      <c r="R23" s="88">
        <f>IF(ISNA(VLOOKUP($C23,'Park City Nor-Am Feb 20 MO'!$A$17:$I$99,9,FALSE))=TRUE,0,VLOOKUP($C23,'Park City Nor-Am Feb 20 MO'!$A$17:$I$99,9,FALSE))</f>
        <v>0</v>
      </c>
      <c r="S23" s="87">
        <f>IF(ISNA(VLOOKUP($C23,'Park City Nor-Am Feb 21 DM'!$A$17:$I$99,9,FALSE))=TRUE,0,VLOOKUP($C23,'Park City Nor-Am Feb 21 DM'!$A$17:$I$99,9,FALSE))</f>
        <v>0</v>
      </c>
      <c r="T23" s="88">
        <f>IF(ISNA(VLOOKUP($C23,'Thunder Bay TT Jan 2016 MO'!$A$17:$I$99,9,FALSE))=TRUE,0,VLOOKUP($C23,'Thunder Bay TT Jan 2016 MO'!$A$17:$I$99,9,FALSE))</f>
        <v>0</v>
      </c>
      <c r="U23" s="88">
        <f>IF(ISNA(VLOOKUP($C23,void!$A$17:$I$99,9,FALSE))=TRUE,0,VLOOKUP($C23,void!$A$17:$I$99,9,FALSE))</f>
        <v>0</v>
      </c>
      <c r="V23" s="88">
        <f>IF(ISNA(VLOOKUP($C23,'Caledon TT Feb 27 DM'!$A$17:$I$98,9,FALSE))=TRUE,0,VLOOKUP($C23,'Caledon TT Feb 27 DM'!$A$17:$I$98,9,FALSE))</f>
        <v>0</v>
      </c>
      <c r="W23" s="88">
        <f>IF(ISNA(VLOOKUP($C23,'Caledon TT Feb 28 DM'!$A$17:$I$95,9,FALSE))=TRUE,0,VLOOKUP($C23,'Caledon TT Feb 28 DM'!$A$17:$I$95,9,FALSE))</f>
        <v>0</v>
      </c>
      <c r="X23" s="88">
        <f>IF(ISNA(VLOOKUP($C23,'Killington Nor-Am Mar 5 MO'!$A$17:$I$99,9,FALSE))=TRUE,0,VLOOKUP($C23,'Killington Nor-Am Mar 5 MO'!$A$17:$I$99,9,FALSE))</f>
        <v>0</v>
      </c>
      <c r="Y23" s="88">
        <f>IF(ISNA(VLOOKUP($C23,'Killington Nor-Am Mar 6 DM'!$A$17:$I$99,9,FALSE))=TRUE,0,VLOOKUP($C23,'Killington Nor-Am Mar 6 DM'!$A$17:$I$99,9,FALSE))</f>
        <v>0</v>
      </c>
      <c r="Z23" s="88">
        <f>IF(ISNA(VLOOKUP($C23,'VSC Nor-Am Feb 27 MO'!$A$17:$I$99,9,FALSE))=TRUE,0,VLOOKUP($C23,'VSC Nor-Am Feb 27 MO'!$A$17:$I$99,9,FALSE))</f>
        <v>0</v>
      </c>
      <c r="AA23" s="88">
        <f>IF(ISNA(VLOOKUP($C23,'VSC Nor-Am Feb 28 DM'!$A$17:$I$99,9,FALSE))=TRUE,0,VLOOKUP($C23,'VSC Nor-Am Feb 28 DM'!$A$17:$I$99,9,FALSE))</f>
        <v>0</v>
      </c>
      <c r="AB23" s="88">
        <f>IF(ISNA(VLOOKUP($C23,'Sr Nationals March 12 MO'!$A$17:$I$99,9,FALSE))=TRUE,0,VLOOKUP($C23,'Sr Nationals March 12 MO'!$A$17:$I$99,9,FALSE))</f>
        <v>0</v>
      </c>
      <c r="AC23" s="88">
        <f>IF(ISNA(VLOOKUP($C23,'Sr Nationals March 13 DM'!$A$17:$I$99,9,FALSE))=TRUE,0,VLOOKUP($C23,'Sr Nationals March 13 DM'!$A$17:$I$99,9,FALSE))</f>
        <v>0</v>
      </c>
      <c r="AD23" s="88">
        <f>IF(ISNA(VLOOKUP($C23,'Jr Nationals March 18 MO'!$A$17:$I$99,9,FALSE))=TRUE,0,VLOOKUP($C23,'Jr Nationals March 18 MO'!$A$17:$I$99,9,FALSE))</f>
        <v>0</v>
      </c>
      <c r="AE23" s="88">
        <f>IF(ISNA(VLOOKUP($C23,Event29!$A$17:$I$99,9,FALSE))=TRUE,0,VLOOKUP($C23,Event29!$A$17:$I$99,9,FALSE))</f>
        <v>0</v>
      </c>
      <c r="AF23" s="88">
        <f>IF(ISNA(VLOOKUP($C23,Event30!$A$17:$I$99,9,FALSE))=TRUE,0,VLOOKUP($C23,Event30!$A$17:$I$99,9,FALSE))</f>
        <v>0</v>
      </c>
    </row>
    <row r="24" spans="1:32" ht="13.5" customHeight="1">
      <c r="A24" s="187" t="s">
        <v>87</v>
      </c>
      <c r="B24" s="187" t="s">
        <v>90</v>
      </c>
      <c r="C24" s="243" t="s">
        <v>85</v>
      </c>
      <c r="D24" s="92">
        <f>IF(ISNA(VLOOKUP($C24,'RPA Caclulations'!$C$6:$K$90,3,FALSE))=TRUE,"0",VLOOKUP($C24,'RPA Caclulations'!$C$6:$K$90,3,FALSE))</f>
        <v>16</v>
      </c>
      <c r="E24" s="87" t="str">
        <f>IF(ISNA(VLOOKUP($C24,'Canadian Selections Dec 19 - F'!$A$17:$I$69,9,FALSE))=TRUE,"0",VLOOKUP($C24,'Canadian Selections Dec 19 - F'!$A$17:$I$69,9,FALSE))</f>
        <v>0</v>
      </c>
      <c r="F24" s="88">
        <f>IF(ISNA(VLOOKUP($C24,'Canadian Selections Dec 20 - F'!$A$17:$I$19,9,FALSE))=TRUE,0,VLOOKUP($C24,'Canadian Selections Dec 20 - F'!$A$17:$I$19,9,FALSE))</f>
        <v>0</v>
      </c>
      <c r="G24" s="88">
        <f>IF(ISNA(VLOOKUP($C24,'Le Massif Cnd. Series Jan 16 MO'!$A$17:$I$95,9,FALSE))=TRUE,0,VLOOKUP($C24,'Le Massif Cnd. Series Jan 16 MO'!$A$17:$I$95,9,FALSE))</f>
        <v>0</v>
      </c>
      <c r="H24" s="88">
        <f>IF(ISNA(VLOOKUP($C24,'Le Massif Cnd. Series Jan 17 DM'!$A$17:$I$97,9,FALSE))=TRUE,0,VLOOKUP($C24,'Le Massif Cnd. Series Jan 17 DM'!$A$17:$I$97,9,FALSE))</f>
        <v>0</v>
      </c>
      <c r="I24" s="88">
        <f>IF(ISNA(VLOOKUP($C24,'USSA Bristol Jan 16 MO'!$A$17:$I$100,9,FALSE))=TRUE,0,VLOOKUP($C24,'USSA Bristol Jan 16 MO'!$A$17:$I$100,9,FALSE))</f>
        <v>0</v>
      </c>
      <c r="J24" s="88">
        <f>IF(ISNA(VLOOKUP($C24,'USSA Bristol Jan 17 DM'!$A$17:$I$100,9,FALSE))=TRUE,0,VLOOKUP($C24,'USSA Bristol Jan 17 DM'!$A$17:$I$100,9,FALSE))</f>
        <v>0</v>
      </c>
      <c r="K24" s="88">
        <f>IF(ISNA(VLOOKUP($C24,'Apex Cnd. Series Feb 6 MO'!$A$17:$I$98,9,FALSE))=TRUE,0,VLOOKUP($C24,'Apex Cnd. Series Feb 6 MO'!$A$17:$I$98,9,FALSE))</f>
        <v>0</v>
      </c>
      <c r="L24" s="88">
        <f>IF(ISNA(VLOOKUP($C24,'Apex Cnd. Series Feb 7 DM'!$A$17:$I$98,9,FALSE))=TRUE,0,VLOOKUP($C24,'Apex Cnd. Series Feb 7 DM'!$A$17:$I$98,9,FALSE))</f>
        <v>0</v>
      </c>
      <c r="M24" s="88">
        <f>IF(ISNA(VLOOKUP($C24,'Calabogie TT Feb 6 MO'!$A$17:$I$99,9,FALSE))=TRUE,0,VLOOKUP($C24,'Calabogie TT Feb 6 MO'!$A$17:$I$99,9,FALSE))</f>
        <v>8</v>
      </c>
      <c r="N24" s="88">
        <f>IF(ISNA(VLOOKUP($C24,'Calabogie TT Feb 7 MO'!$A$17:$I$99,9,FALSE))=TRUE,0,VLOOKUP($C24,'Calabogie TT Feb 7 MO'!$A$17:$I$99,9,FALSE))</f>
        <v>0</v>
      </c>
      <c r="O24" s="88">
        <f>IF(ISNA(VLOOKUP($C24,'Calgary Nor-Am Feb 13 MO'!$A$17:$I$99,9,FALSE))=TRUE,0,VLOOKUP($C24,'Calgary Nor-Am Feb 13 MO'!$A$17:$I$99,9,FALSE))</f>
        <v>0</v>
      </c>
      <c r="P24" s="88">
        <f>IF(ISNA(VLOOKUP($C24,'Calgary Nor-Am Feb 14 DM'!$A$17:$I$99,9,FALSE))=TRUE,0,VLOOKUP($C24,'Calgary Nor-Am Feb 14 DM'!$A$17:$I$99,9,FALSE))</f>
        <v>0</v>
      </c>
      <c r="Q24" s="88">
        <f>IF(ISNA(VLOOKUP($C24,'Camp Fortune TT Feb 21 MO'!$A$17:$I$99,9,FALSE))=TRUE,0,VLOOKUP($C24,'Camp Fortune TT Feb 21 MO'!$A$17:$I$99,9,FALSE))</f>
        <v>0</v>
      </c>
      <c r="R24" s="88">
        <f>IF(ISNA(VLOOKUP($C24,'Park City Nor-Am Feb 20 MO'!$A$17:$I$99,9,FALSE))=TRUE,0,VLOOKUP($C24,'Park City Nor-Am Feb 20 MO'!$A$17:$I$99,9,FALSE))</f>
        <v>0</v>
      </c>
      <c r="S24" s="87">
        <f>IF(ISNA(VLOOKUP($C24,'Park City Nor-Am Feb 21 DM'!$A$17:$I$99,9,FALSE))=TRUE,0,VLOOKUP($C24,'Park City Nor-Am Feb 21 DM'!$A$17:$I$99,9,FALSE))</f>
        <v>0</v>
      </c>
      <c r="T24" s="88">
        <f>IF(ISNA(VLOOKUP($C24,'Thunder Bay TT Jan 2016 MO'!$A$17:$I$99,9,FALSE))=TRUE,0,VLOOKUP($C24,'Thunder Bay TT Jan 2016 MO'!$A$17:$I$99,9,FALSE))</f>
        <v>0</v>
      </c>
      <c r="U24" s="88">
        <f>IF(ISNA(VLOOKUP($C24,void!$A$17:$I$99,9,FALSE))=TRUE,0,VLOOKUP($C24,void!$A$17:$I$99,9,FALSE))</f>
        <v>0</v>
      </c>
      <c r="V24" s="88">
        <f>IF(ISNA(VLOOKUP($C24,'Caledon TT Feb 27 DM'!$A$17:$I$98,9,FALSE))=TRUE,0,VLOOKUP($C24,'Caledon TT Feb 27 DM'!$A$17:$I$98,9,FALSE))</f>
        <v>0</v>
      </c>
      <c r="W24" s="88">
        <f>IF(ISNA(VLOOKUP($C24,'Caledon TT Feb 28 DM'!$A$17:$I$95,9,FALSE))=TRUE,0,VLOOKUP($C24,'Caledon TT Feb 28 DM'!$A$17:$I$95,9,FALSE))</f>
        <v>0</v>
      </c>
      <c r="X24" s="88">
        <f>IF(ISNA(VLOOKUP($C24,'Killington Nor-Am Mar 5 MO'!$A$17:$I$99,9,FALSE))=TRUE,0,VLOOKUP($C24,'Killington Nor-Am Mar 5 MO'!$A$17:$I$99,9,FALSE))</f>
        <v>0</v>
      </c>
      <c r="Y24" s="88">
        <f>IF(ISNA(VLOOKUP($C24,'Killington Nor-Am Mar 6 DM'!$A$17:$I$99,9,FALSE))=TRUE,0,VLOOKUP($C24,'Killington Nor-Am Mar 6 DM'!$A$17:$I$99,9,FALSE))</f>
        <v>0</v>
      </c>
      <c r="Z24" s="88">
        <f>IF(ISNA(VLOOKUP($C24,'VSC Nor-Am Feb 27 MO'!$A$17:$I$99,9,FALSE))=TRUE,0,VLOOKUP($C24,'VSC Nor-Am Feb 27 MO'!$A$17:$I$99,9,FALSE))</f>
        <v>0</v>
      </c>
      <c r="AA24" s="88">
        <f>IF(ISNA(VLOOKUP($C24,'VSC Nor-Am Feb 28 DM'!$A$17:$I$99,9,FALSE))=TRUE,0,VLOOKUP($C24,'VSC Nor-Am Feb 28 DM'!$A$17:$I$99,9,FALSE))</f>
        <v>0</v>
      </c>
      <c r="AB24" s="88">
        <f>IF(ISNA(VLOOKUP($C24,'Sr Nationals March 12 MO'!$A$17:$I$99,9,FALSE))=TRUE,0,VLOOKUP($C24,'Sr Nationals March 12 MO'!$A$17:$I$99,9,FALSE))</f>
        <v>0</v>
      </c>
      <c r="AC24" s="88">
        <f>IF(ISNA(VLOOKUP($C24,'Sr Nationals March 13 DM'!$A$17:$I$99,9,FALSE))=TRUE,0,VLOOKUP($C24,'Sr Nationals March 13 DM'!$A$17:$I$99,9,FALSE))</f>
        <v>0</v>
      </c>
      <c r="AD24" s="88">
        <f>IF(ISNA(VLOOKUP($C24,'Jr Nationals March 18 MO'!$A$17:$I$99,9,FALSE))=TRUE,0,VLOOKUP($C24,'Jr Nationals March 18 MO'!$A$17:$I$99,9,FALSE))</f>
        <v>0</v>
      </c>
      <c r="AE24" s="88">
        <f>IF(ISNA(VLOOKUP($C24,Event29!$A$17:$I$99,9,FALSE))=TRUE,0,VLOOKUP($C24,Event29!$A$17:$I$99,9,FALSE))</f>
        <v>0</v>
      </c>
      <c r="AF24" s="88">
        <f>IF(ISNA(VLOOKUP($C24,Event30!$A$17:$I$99,9,FALSE))=TRUE,0,VLOOKUP($C24,Event30!$A$17:$I$99,9,FALSE))</f>
        <v>0</v>
      </c>
    </row>
    <row r="25" spans="1:32" ht="13.5" customHeight="1">
      <c r="A25" s="187" t="s">
        <v>87</v>
      </c>
      <c r="B25" s="187" t="s">
        <v>88</v>
      </c>
      <c r="C25" s="248" t="s">
        <v>84</v>
      </c>
      <c r="D25" s="92">
        <f>IF(ISNA(VLOOKUP($C25,'RPA Caclulations'!$C$6:$K$90,3,FALSE))=TRUE,"0",VLOOKUP($C25,'RPA Caclulations'!$C$6:$K$90,3,FALSE))</f>
        <v>17</v>
      </c>
      <c r="E25" s="87" t="str">
        <f>IF(ISNA(VLOOKUP($C25,'Canadian Selections Dec 19 - F'!$A$17:$I$69,9,FALSE))=TRUE,"0",VLOOKUP($C25,'Canadian Selections Dec 19 - F'!$A$17:$I$69,9,FALSE))</f>
        <v>0</v>
      </c>
      <c r="F25" s="88">
        <f>IF(ISNA(VLOOKUP($C25,'Canadian Selections Dec 20 - F'!$A$17:$I$19,9,FALSE))=TRUE,0,VLOOKUP($C25,'Canadian Selections Dec 20 - F'!$A$17:$I$19,9,FALSE))</f>
        <v>0</v>
      </c>
      <c r="G25" s="88">
        <f>IF(ISNA(VLOOKUP($C25,'Le Massif Cnd. Series Jan 16 MO'!$A$17:$I$95,9,FALSE))=TRUE,0,VLOOKUP($C25,'Le Massif Cnd. Series Jan 16 MO'!$A$17:$I$95,9,FALSE))</f>
        <v>0</v>
      </c>
      <c r="H25" s="88">
        <f>IF(ISNA(VLOOKUP($C25,'Le Massif Cnd. Series Jan 17 DM'!$A$17:$I$97,9,FALSE))=TRUE,0,VLOOKUP($C25,'Le Massif Cnd. Series Jan 17 DM'!$A$17:$I$97,9,FALSE))</f>
        <v>0</v>
      </c>
      <c r="I25" s="88">
        <f>IF(ISNA(VLOOKUP($C25,'USSA Bristol Jan 16 MO'!$A$17:$I$100,9,FALSE))=TRUE,0,VLOOKUP($C25,'USSA Bristol Jan 16 MO'!$A$17:$I$100,9,FALSE))</f>
        <v>0</v>
      </c>
      <c r="J25" s="88">
        <f>IF(ISNA(VLOOKUP($C25,'USSA Bristol Jan 17 DM'!$A$17:$I$100,9,FALSE))=TRUE,0,VLOOKUP($C25,'USSA Bristol Jan 17 DM'!$A$17:$I$100,9,FALSE))</f>
        <v>0</v>
      </c>
      <c r="K25" s="88">
        <f>IF(ISNA(VLOOKUP($C25,'Apex Cnd. Series Feb 6 MO'!$A$17:$I$98,9,FALSE))=TRUE,0,VLOOKUP($C25,'Apex Cnd. Series Feb 6 MO'!$A$17:$I$98,9,FALSE))</f>
        <v>0</v>
      </c>
      <c r="L25" s="88">
        <f>IF(ISNA(VLOOKUP($C25,'Apex Cnd. Series Feb 7 DM'!$A$17:$I$98,9,FALSE))=TRUE,0,VLOOKUP($C25,'Apex Cnd. Series Feb 7 DM'!$A$17:$I$98,9,FALSE))</f>
        <v>0</v>
      </c>
      <c r="M25" s="88">
        <f>IF(ISNA(VLOOKUP($C25,'Calabogie TT Feb 6 MO'!$A$17:$I$99,9,FALSE))=TRUE,0,VLOOKUP($C25,'Calabogie TT Feb 6 MO'!$A$17:$I$99,9,FALSE))</f>
        <v>10</v>
      </c>
      <c r="N25" s="88">
        <f>IF(ISNA(VLOOKUP($C25,'Calabogie TT Feb 7 MO'!$A$17:$I$99,9,FALSE))=TRUE,0,VLOOKUP($C25,'Calabogie TT Feb 7 MO'!$A$17:$I$99,9,FALSE))</f>
        <v>0</v>
      </c>
      <c r="O25" s="88">
        <f>IF(ISNA(VLOOKUP($C25,'Calgary Nor-Am Feb 13 MO'!$A$17:$I$99,9,FALSE))=TRUE,0,VLOOKUP($C25,'Calgary Nor-Am Feb 13 MO'!$A$17:$I$99,9,FALSE))</f>
        <v>0</v>
      </c>
      <c r="P25" s="88">
        <f>IF(ISNA(VLOOKUP($C25,'Calgary Nor-Am Feb 14 DM'!$A$17:$I$99,9,FALSE))=TRUE,0,VLOOKUP($C25,'Calgary Nor-Am Feb 14 DM'!$A$17:$I$99,9,FALSE))</f>
        <v>0</v>
      </c>
      <c r="Q25" s="88">
        <f>IF(ISNA(VLOOKUP($C25,'Camp Fortune TT Feb 21 MO'!$A$17:$I$99,9,FALSE))=TRUE,0,VLOOKUP($C25,'Camp Fortune TT Feb 21 MO'!$A$17:$I$99,9,FALSE))</f>
        <v>0</v>
      </c>
      <c r="R25" s="88">
        <f>IF(ISNA(VLOOKUP($C25,'Park City Nor-Am Feb 20 MO'!$A$17:$I$99,9,FALSE))=TRUE,0,VLOOKUP($C25,'Park City Nor-Am Feb 20 MO'!$A$17:$I$99,9,FALSE))</f>
        <v>0</v>
      </c>
      <c r="S25" s="87">
        <f>IF(ISNA(VLOOKUP($C25,'Park City Nor-Am Feb 21 DM'!$A$17:$I$99,9,FALSE))=TRUE,0,VLOOKUP($C25,'Park City Nor-Am Feb 21 DM'!$A$17:$I$99,9,FALSE))</f>
        <v>0</v>
      </c>
      <c r="T25" s="88">
        <f>IF(ISNA(VLOOKUP($C25,'Thunder Bay TT Jan 2016 MO'!$A$17:$I$99,9,FALSE))=TRUE,0,VLOOKUP($C25,'Thunder Bay TT Jan 2016 MO'!$A$17:$I$99,9,FALSE))</f>
        <v>0</v>
      </c>
      <c r="U25" s="88">
        <f>IF(ISNA(VLOOKUP($C25,void!$A$17:$I$99,9,FALSE))=TRUE,0,VLOOKUP($C25,void!$A$17:$I$99,9,FALSE))</f>
        <v>0</v>
      </c>
      <c r="V25" s="88">
        <f>IF(ISNA(VLOOKUP($C25,'Caledon TT Feb 27 DM'!$A$17:$I$98,9,FALSE))=TRUE,0,VLOOKUP($C25,'Caledon TT Feb 27 DM'!$A$17:$I$98,9,FALSE))</f>
        <v>0</v>
      </c>
      <c r="W25" s="88">
        <f>IF(ISNA(VLOOKUP($C25,'Caledon TT Feb 28 DM'!$A$17:$I$95,9,FALSE))=TRUE,0,VLOOKUP($C25,'Caledon TT Feb 28 DM'!$A$17:$I$95,9,FALSE))</f>
        <v>0</v>
      </c>
      <c r="X25" s="88">
        <f>IF(ISNA(VLOOKUP($C25,'Killington Nor-Am Mar 5 MO'!$A$17:$I$99,9,FALSE))=TRUE,0,VLOOKUP($C25,'Killington Nor-Am Mar 5 MO'!$A$17:$I$99,9,FALSE))</f>
        <v>0</v>
      </c>
      <c r="Y25" s="88">
        <f>IF(ISNA(VLOOKUP($C25,'Killington Nor-Am Mar 6 DM'!$A$17:$I$99,9,FALSE))=TRUE,0,VLOOKUP($C25,'Killington Nor-Am Mar 6 DM'!$A$17:$I$99,9,FALSE))</f>
        <v>0</v>
      </c>
      <c r="Z25" s="88">
        <f>IF(ISNA(VLOOKUP($C25,'VSC Nor-Am Feb 27 MO'!$A$17:$I$99,9,FALSE))=TRUE,0,VLOOKUP($C25,'VSC Nor-Am Feb 27 MO'!$A$17:$I$99,9,FALSE))</f>
        <v>0</v>
      </c>
      <c r="AA25" s="88">
        <f>IF(ISNA(VLOOKUP($C25,'VSC Nor-Am Feb 28 DM'!$A$17:$I$99,9,FALSE))=TRUE,0,VLOOKUP($C25,'VSC Nor-Am Feb 28 DM'!$A$17:$I$99,9,FALSE))</f>
        <v>0</v>
      </c>
      <c r="AB25" s="88">
        <f>IF(ISNA(VLOOKUP($C25,'Sr Nationals March 12 MO'!$A$17:$I$99,9,FALSE))=TRUE,0,VLOOKUP($C25,'Sr Nationals March 12 MO'!$A$17:$I$99,9,FALSE))</f>
        <v>0</v>
      </c>
      <c r="AC25" s="88">
        <f>IF(ISNA(VLOOKUP($C25,'Sr Nationals March 13 DM'!$A$17:$I$99,9,FALSE))=TRUE,0,VLOOKUP($C25,'Sr Nationals March 13 DM'!$A$17:$I$99,9,FALSE))</f>
        <v>0</v>
      </c>
      <c r="AD25" s="88">
        <f>IF(ISNA(VLOOKUP($C25,'Jr Nationals March 18 MO'!$A$17:$I$99,9,FALSE))=TRUE,0,VLOOKUP($C25,'Jr Nationals March 18 MO'!$A$17:$I$99,9,FALSE))</f>
        <v>0</v>
      </c>
      <c r="AE25" s="88">
        <f>IF(ISNA(VLOOKUP($C25,Event29!$A$17:$I$99,9,FALSE))=TRUE,0,VLOOKUP($C25,Event29!$A$17:$I$99,9,FALSE))</f>
        <v>0</v>
      </c>
      <c r="AF25" s="88">
        <f>IF(ISNA(VLOOKUP($C25,Event30!$A$17:$I$99,9,FALSE))=TRUE,0,VLOOKUP($C25,Event30!$A$17:$I$99,9,FALSE))</f>
        <v>0</v>
      </c>
    </row>
    <row r="26" spans="1:32" ht="13.5" customHeight="1">
      <c r="A26" s="245" t="s">
        <v>105</v>
      </c>
      <c r="B26" s="245" t="s">
        <v>90</v>
      </c>
      <c r="C26" s="248" t="s">
        <v>102</v>
      </c>
      <c r="D26" s="92">
        <f>IF(ISNA(VLOOKUP($C26,'RPA Caclulations'!$C$6:$K$90,3,FALSE))=TRUE,"0",VLOOKUP($C26,'RPA Caclulations'!$C$6:$K$90,3,FALSE))</f>
        <v>18</v>
      </c>
      <c r="E26" s="87" t="str">
        <f>IF(ISNA(VLOOKUP($C26,'Canadian Selections Dec 19 - F'!$A$17:$I$69,9,FALSE))=TRUE,"0",VLOOKUP($C26,'Canadian Selections Dec 19 - F'!$A$17:$I$69,9,FALSE))</f>
        <v>0</v>
      </c>
      <c r="F26" s="88">
        <f>IF(ISNA(VLOOKUP($C26,'Canadian Selections Dec 20 - F'!$A$17:$I$19,9,FALSE))=TRUE,0,VLOOKUP($C26,'Canadian Selections Dec 20 - F'!$A$17:$I$19,9,FALSE))</f>
        <v>0</v>
      </c>
      <c r="G26" s="88">
        <f>IF(ISNA(VLOOKUP($C26,'Le Massif Cnd. Series Jan 16 MO'!$A$17:$I$95,9,FALSE))=TRUE,0,VLOOKUP($C26,'Le Massif Cnd. Series Jan 16 MO'!$A$17:$I$95,9,FALSE))</f>
        <v>0</v>
      </c>
      <c r="H26" s="88">
        <f>IF(ISNA(VLOOKUP($C26,'Le Massif Cnd. Series Jan 17 DM'!$A$17:$I$97,9,FALSE))=TRUE,0,VLOOKUP($C26,'Le Massif Cnd. Series Jan 17 DM'!$A$17:$I$97,9,FALSE))</f>
        <v>0</v>
      </c>
      <c r="I26" s="88">
        <f>IF(ISNA(VLOOKUP($C26,'USSA Bristol Jan 16 MO'!$A$17:$I$100,9,FALSE))=TRUE,0,VLOOKUP($C26,'USSA Bristol Jan 16 MO'!$A$17:$I$100,9,FALSE))</f>
        <v>0</v>
      </c>
      <c r="J26" s="88">
        <f>IF(ISNA(VLOOKUP($C26,'USSA Bristol Jan 17 DM'!$A$17:$I$100,9,FALSE))=TRUE,0,VLOOKUP($C26,'USSA Bristol Jan 17 DM'!$A$17:$I$100,9,FALSE))</f>
        <v>0</v>
      </c>
      <c r="K26" s="88">
        <f>IF(ISNA(VLOOKUP($C26,'Apex Cnd. Series Feb 6 MO'!$A$17:$I$98,9,FALSE))=TRUE,0,VLOOKUP($C26,'Apex Cnd. Series Feb 6 MO'!$A$17:$I$98,9,FALSE))</f>
        <v>0</v>
      </c>
      <c r="L26" s="88">
        <f>IF(ISNA(VLOOKUP($C26,'Apex Cnd. Series Feb 7 DM'!$A$17:$I$98,9,FALSE))=TRUE,0,VLOOKUP($C26,'Apex Cnd. Series Feb 7 DM'!$A$17:$I$98,9,FALSE))</f>
        <v>0</v>
      </c>
      <c r="M26" s="88">
        <f>IF(ISNA(VLOOKUP($C26,'Calabogie TT Feb 6 MO'!$A$17:$I$99,9,FALSE))=TRUE,0,VLOOKUP($C26,'Calabogie TT Feb 6 MO'!$A$17:$I$99,9,FALSE))</f>
        <v>0</v>
      </c>
      <c r="N26" s="88">
        <f>IF(ISNA(VLOOKUP($C26,'Calabogie TT Feb 7 MO'!$A$17:$I$99,9,FALSE))=TRUE,0,VLOOKUP($C26,'Calabogie TT Feb 7 MO'!$A$17:$I$99,9,FALSE))</f>
        <v>0</v>
      </c>
      <c r="O26" s="88">
        <f>IF(ISNA(VLOOKUP($C26,'Calgary Nor-Am Feb 13 MO'!$A$17:$I$99,9,FALSE))=TRUE,0,VLOOKUP($C26,'Calgary Nor-Am Feb 13 MO'!$A$17:$I$99,9,FALSE))</f>
        <v>0</v>
      </c>
      <c r="P26" s="88">
        <f>IF(ISNA(VLOOKUP($C26,'Calgary Nor-Am Feb 14 DM'!$A$17:$I$99,9,FALSE))=TRUE,0,VLOOKUP($C26,'Calgary Nor-Am Feb 14 DM'!$A$17:$I$99,9,FALSE))</f>
        <v>0</v>
      </c>
      <c r="Q26" s="88">
        <f>IF(ISNA(VLOOKUP($C26,'Camp Fortune TT Feb 21 MO'!$A$17:$I$99,9,FALSE))=TRUE,0,VLOOKUP($C26,'Camp Fortune TT Feb 21 MO'!$A$17:$I$99,9,FALSE))</f>
        <v>9</v>
      </c>
      <c r="R26" s="88">
        <f>IF(ISNA(VLOOKUP($C26,'Park City Nor-Am Feb 20 MO'!$A$17:$I$99,9,FALSE))=TRUE,0,VLOOKUP($C26,'Park City Nor-Am Feb 20 MO'!$A$17:$I$99,9,FALSE))</f>
        <v>0</v>
      </c>
      <c r="S26" s="87">
        <f>IF(ISNA(VLOOKUP($C26,'Park City Nor-Am Feb 21 DM'!$A$17:$I$99,9,FALSE))=TRUE,0,VLOOKUP($C26,'Park City Nor-Am Feb 21 DM'!$A$17:$I$99,9,FALSE))</f>
        <v>0</v>
      </c>
      <c r="T26" s="88">
        <f>IF(ISNA(VLOOKUP($C26,'Thunder Bay TT Jan 2016 MO'!$A$17:$I$99,9,FALSE))=TRUE,0,VLOOKUP($C26,'Thunder Bay TT Jan 2016 MO'!$A$17:$I$99,9,FALSE))</f>
        <v>0</v>
      </c>
      <c r="U26" s="88">
        <f>IF(ISNA(VLOOKUP($C26,void!$A$17:$I$99,9,FALSE))=TRUE,0,VLOOKUP($C26,void!$A$17:$I$99,9,FALSE))</f>
        <v>0</v>
      </c>
      <c r="V26" s="88">
        <f>IF(ISNA(VLOOKUP($C26,'Caledon TT Feb 27 DM'!$A$17:$I$98,9,FALSE))=TRUE,0,VLOOKUP($C26,'Caledon TT Feb 27 DM'!$A$17:$I$98,9,FALSE))</f>
        <v>0</v>
      </c>
      <c r="W26" s="88">
        <f>IF(ISNA(VLOOKUP($C26,'Caledon TT Feb 28 DM'!$A$17:$I$95,9,FALSE))=TRUE,0,VLOOKUP($C26,'Caledon TT Feb 28 DM'!$A$17:$I$95,9,FALSE))</f>
        <v>0</v>
      </c>
      <c r="X26" s="88">
        <f>IF(ISNA(VLOOKUP($C26,'Killington Nor-Am Mar 5 MO'!$A$17:$I$99,9,FALSE))=TRUE,0,VLOOKUP($C26,'Killington Nor-Am Mar 5 MO'!$A$17:$I$99,9,FALSE))</f>
        <v>0</v>
      </c>
      <c r="Y26" s="88">
        <f>IF(ISNA(VLOOKUP($C26,'Killington Nor-Am Mar 6 DM'!$A$17:$I$99,9,FALSE))=TRUE,0,VLOOKUP($C26,'Killington Nor-Am Mar 6 DM'!$A$17:$I$99,9,FALSE))</f>
        <v>0</v>
      </c>
      <c r="Z26" s="88">
        <f>IF(ISNA(VLOOKUP($C26,'VSC Nor-Am Feb 27 MO'!$A$17:$I$99,9,FALSE))=TRUE,0,VLOOKUP($C26,'VSC Nor-Am Feb 27 MO'!$A$17:$I$99,9,FALSE))</f>
        <v>0</v>
      </c>
      <c r="AA26" s="88">
        <f>IF(ISNA(VLOOKUP($C26,'VSC Nor-Am Feb 28 DM'!$A$17:$I$99,9,FALSE))=TRUE,0,VLOOKUP($C26,'VSC Nor-Am Feb 28 DM'!$A$17:$I$99,9,FALSE))</f>
        <v>0</v>
      </c>
      <c r="AB26" s="88">
        <f>IF(ISNA(VLOOKUP($C26,'Sr Nationals March 12 MO'!$A$17:$I$99,9,FALSE))=TRUE,0,VLOOKUP($C26,'Sr Nationals March 12 MO'!$A$17:$I$99,9,FALSE))</f>
        <v>0</v>
      </c>
      <c r="AC26" s="88">
        <f>IF(ISNA(VLOOKUP($C26,'Sr Nationals March 13 DM'!$A$17:$I$99,9,FALSE))=TRUE,0,VLOOKUP($C26,'Sr Nationals March 13 DM'!$A$17:$I$99,9,FALSE))</f>
        <v>0</v>
      </c>
      <c r="AD26" s="88">
        <f>IF(ISNA(VLOOKUP($C26,'Jr Nationals March 18 MO'!$A$17:$I$99,9,FALSE))=TRUE,0,VLOOKUP($C26,'Jr Nationals March 18 MO'!$A$17:$I$99,9,FALSE))</f>
        <v>0</v>
      </c>
      <c r="AE26" s="88">
        <f>IF(ISNA(VLOOKUP($C26,Event29!$A$17:$I$99,9,FALSE))=TRUE,0,VLOOKUP($C26,Event29!$A$17:$I$99,9,FALSE))</f>
        <v>0</v>
      </c>
      <c r="AF26" s="88">
        <f>IF(ISNA(VLOOKUP($C26,Event30!$A$17:$I$99,9,FALSE))=TRUE,0,VLOOKUP($C26,Event30!$A$17:$I$99,9,FALSE))</f>
        <v>0</v>
      </c>
    </row>
    <row r="27" spans="1:32" ht="13.5" customHeight="1">
      <c r="A27" s="245" t="s">
        <v>105</v>
      </c>
      <c r="B27" s="245" t="s">
        <v>88</v>
      </c>
      <c r="C27" s="244" t="s">
        <v>101</v>
      </c>
      <c r="D27" s="92">
        <f>IF(ISNA(VLOOKUP($C27,'RPA Caclulations'!$C$6:$K$90,3,FALSE))=TRUE,"0",VLOOKUP($C27,'RPA Caclulations'!$C$6:$K$90,3,FALSE))</f>
        <v>19</v>
      </c>
      <c r="E27" s="87" t="str">
        <f>IF(ISNA(VLOOKUP($C27,'Canadian Selections Dec 19 - F'!$A$17:$I$69,9,FALSE))=TRUE,"0",VLOOKUP($C27,'Canadian Selections Dec 19 - F'!$A$17:$I$69,9,FALSE))</f>
        <v>0</v>
      </c>
      <c r="F27" s="88">
        <f>IF(ISNA(VLOOKUP($C27,'Canadian Selections Dec 20 - F'!$A$17:$I$19,9,FALSE))=TRUE,0,VLOOKUP($C27,'Canadian Selections Dec 20 - F'!$A$17:$I$19,9,FALSE))</f>
        <v>0</v>
      </c>
      <c r="G27" s="88">
        <f>IF(ISNA(VLOOKUP($C27,'Le Massif Cnd. Series Jan 16 MO'!$A$17:$I$95,9,FALSE))=TRUE,0,VLOOKUP($C27,'Le Massif Cnd. Series Jan 16 MO'!$A$17:$I$95,9,FALSE))</f>
        <v>0</v>
      </c>
      <c r="H27" s="88">
        <f>IF(ISNA(VLOOKUP($C27,'Le Massif Cnd. Series Jan 17 DM'!$A$17:$I$97,9,FALSE))=TRUE,0,VLOOKUP($C27,'Le Massif Cnd. Series Jan 17 DM'!$A$17:$I$97,9,FALSE))</f>
        <v>0</v>
      </c>
      <c r="I27" s="88">
        <f>IF(ISNA(VLOOKUP($C27,'USSA Bristol Jan 16 MO'!$A$17:$I$100,9,FALSE))=TRUE,0,VLOOKUP($C27,'USSA Bristol Jan 16 MO'!$A$17:$I$100,9,FALSE))</f>
        <v>0</v>
      </c>
      <c r="J27" s="88">
        <f>IF(ISNA(VLOOKUP($C27,'USSA Bristol Jan 17 DM'!$A$17:$I$100,9,FALSE))=TRUE,0,VLOOKUP($C27,'USSA Bristol Jan 17 DM'!$A$17:$I$100,9,FALSE))</f>
        <v>0</v>
      </c>
      <c r="K27" s="88">
        <f>IF(ISNA(VLOOKUP($C27,'Apex Cnd. Series Feb 6 MO'!$A$17:$I$98,9,FALSE))=TRUE,0,VLOOKUP($C27,'Apex Cnd. Series Feb 6 MO'!$A$17:$I$98,9,FALSE))</f>
        <v>0</v>
      </c>
      <c r="L27" s="88">
        <f>IF(ISNA(VLOOKUP($C27,'Apex Cnd. Series Feb 7 DM'!$A$17:$I$98,9,FALSE))=TRUE,0,VLOOKUP($C27,'Apex Cnd. Series Feb 7 DM'!$A$17:$I$98,9,FALSE))</f>
        <v>0</v>
      </c>
      <c r="M27" s="88">
        <f>IF(ISNA(VLOOKUP($C27,'Calabogie TT Feb 6 MO'!$A$17:$I$99,9,FALSE))=TRUE,0,VLOOKUP($C27,'Calabogie TT Feb 6 MO'!$A$17:$I$99,9,FALSE))</f>
        <v>0</v>
      </c>
      <c r="N27" s="88">
        <f>IF(ISNA(VLOOKUP($C27,'Calabogie TT Feb 7 MO'!$A$17:$I$99,9,FALSE))=TRUE,0,VLOOKUP($C27,'Calabogie TT Feb 7 MO'!$A$17:$I$99,9,FALSE))</f>
        <v>0</v>
      </c>
      <c r="O27" s="88">
        <f>IF(ISNA(VLOOKUP($C27,'Calgary Nor-Am Feb 13 MO'!$A$17:$I$99,9,FALSE))=TRUE,0,VLOOKUP($C27,'Calgary Nor-Am Feb 13 MO'!$A$17:$I$99,9,FALSE))</f>
        <v>0</v>
      </c>
      <c r="P27" s="88">
        <f>IF(ISNA(VLOOKUP($C27,'Calgary Nor-Am Feb 14 DM'!$A$17:$I$99,9,FALSE))=TRUE,0,VLOOKUP($C27,'Calgary Nor-Am Feb 14 DM'!$A$17:$I$99,9,FALSE))</f>
        <v>0</v>
      </c>
      <c r="Q27" s="88">
        <f>IF(ISNA(VLOOKUP($C27,'Camp Fortune TT Feb 21 MO'!$A$17:$I$99,9,FALSE))=TRUE,0,VLOOKUP($C27,'Camp Fortune TT Feb 21 MO'!$A$17:$I$99,9,FALSE))</f>
        <v>12</v>
      </c>
      <c r="R27" s="88">
        <f>IF(ISNA(VLOOKUP($C27,'Park City Nor-Am Feb 20 MO'!$A$17:$I$99,9,FALSE))=TRUE,0,VLOOKUP($C27,'Park City Nor-Am Feb 20 MO'!$A$17:$I$99,9,FALSE))</f>
        <v>0</v>
      </c>
      <c r="S27" s="87">
        <f>IF(ISNA(VLOOKUP($C27,'Park City Nor-Am Feb 21 DM'!$A$17:$I$99,9,FALSE))=TRUE,0,VLOOKUP($C27,'Park City Nor-Am Feb 21 DM'!$A$17:$I$99,9,FALSE))</f>
        <v>0</v>
      </c>
      <c r="T27" s="88">
        <f>IF(ISNA(VLOOKUP($C27,'Thunder Bay TT Jan 2016 MO'!$A$17:$I$99,9,FALSE))=TRUE,0,VLOOKUP($C27,'Thunder Bay TT Jan 2016 MO'!$A$17:$I$99,9,FALSE))</f>
        <v>0</v>
      </c>
      <c r="U27" s="88">
        <f>IF(ISNA(VLOOKUP($C27,void!$A$17:$I$99,9,FALSE))=TRUE,0,VLOOKUP($C27,void!$A$17:$I$99,9,FALSE))</f>
        <v>0</v>
      </c>
      <c r="V27" s="88">
        <f>IF(ISNA(VLOOKUP($C27,'Caledon TT Feb 27 DM'!$A$17:$I$98,9,FALSE))=TRUE,0,VLOOKUP($C27,'Caledon TT Feb 27 DM'!$A$17:$I$98,9,FALSE))</f>
        <v>0</v>
      </c>
      <c r="W27" s="88">
        <f>IF(ISNA(VLOOKUP($C27,'Caledon TT Feb 28 DM'!$A$17:$I$95,9,FALSE))=TRUE,0,VLOOKUP($C27,'Caledon TT Feb 28 DM'!$A$17:$I$95,9,FALSE))</f>
        <v>0</v>
      </c>
      <c r="X27" s="88">
        <f>IF(ISNA(VLOOKUP($C27,'Killington Nor-Am Mar 5 MO'!$A$17:$I$99,9,FALSE))=TRUE,0,VLOOKUP($C27,'Killington Nor-Am Mar 5 MO'!$A$17:$I$99,9,FALSE))</f>
        <v>0</v>
      </c>
      <c r="Y27" s="88">
        <f>IF(ISNA(VLOOKUP($C27,'Killington Nor-Am Mar 6 DM'!$A$17:$I$99,9,FALSE))=TRUE,0,VLOOKUP($C27,'Killington Nor-Am Mar 6 DM'!$A$17:$I$99,9,FALSE))</f>
        <v>0</v>
      </c>
      <c r="Z27" s="88">
        <f>IF(ISNA(VLOOKUP($C27,'VSC Nor-Am Feb 27 MO'!$A$17:$I$99,9,FALSE))=TRUE,0,VLOOKUP($C27,'VSC Nor-Am Feb 27 MO'!$A$17:$I$99,9,FALSE))</f>
        <v>0</v>
      </c>
      <c r="AA27" s="88">
        <f>IF(ISNA(VLOOKUP($C27,'VSC Nor-Am Feb 28 DM'!$A$17:$I$99,9,FALSE))=TRUE,0,VLOOKUP($C27,'VSC Nor-Am Feb 28 DM'!$A$17:$I$99,9,FALSE))</f>
        <v>0</v>
      </c>
      <c r="AB27" s="88">
        <f>IF(ISNA(VLOOKUP($C27,'Sr Nationals March 12 MO'!$A$17:$I$99,9,FALSE))=TRUE,0,VLOOKUP($C27,'Sr Nationals March 12 MO'!$A$17:$I$99,9,FALSE))</f>
        <v>0</v>
      </c>
      <c r="AC27" s="88">
        <f>IF(ISNA(VLOOKUP($C27,'Sr Nationals March 13 DM'!$A$17:$I$99,9,FALSE))=TRUE,0,VLOOKUP($C27,'Sr Nationals March 13 DM'!$A$17:$I$99,9,FALSE))</f>
        <v>0</v>
      </c>
      <c r="AD27" s="88">
        <f>IF(ISNA(VLOOKUP($C27,'Jr Nationals March 18 MO'!$A$17:$I$99,9,FALSE))=TRUE,0,VLOOKUP($C27,'Jr Nationals March 18 MO'!$A$17:$I$99,9,FALSE))</f>
        <v>0</v>
      </c>
      <c r="AE27" s="88">
        <f>IF(ISNA(VLOOKUP($C27,Event29!$A$17:$I$99,9,FALSE))=TRUE,0,VLOOKUP($C27,Event29!$A$17:$I$99,9,FALSE))</f>
        <v>0</v>
      </c>
      <c r="AF27" s="88">
        <f>IF(ISNA(VLOOKUP($C27,Event30!$A$17:$I$99,9,FALSE))=TRUE,0,VLOOKUP($C27,Event30!$A$17:$I$99,9,FALSE))</f>
        <v>0</v>
      </c>
    </row>
    <row r="28" spans="1:32" ht="13.5" customHeight="1">
      <c r="A28" s="156"/>
      <c r="B28" s="156"/>
      <c r="C28" s="141"/>
      <c r="D28" s="92" t="str">
        <f>IF(ISNA(VLOOKUP($C28,'RPA Caclulations'!$C$6:$K$90,3,FALSE))=TRUE,"0",VLOOKUP($C28,'RPA Caclulations'!$C$6:$K$90,3,FALSE))</f>
        <v>0</v>
      </c>
      <c r="E28" s="87" t="str">
        <f>IF(ISNA(VLOOKUP($C28,'Canadian Selections Dec 19 - F'!$A$17:$I$69,9,FALSE))=TRUE,"0",VLOOKUP($C28,'Canadian Selections Dec 19 - F'!$A$17:$I$69,9,FALSE))</f>
        <v>0</v>
      </c>
      <c r="F28" s="88">
        <f>IF(ISNA(VLOOKUP($C28,'Canadian Selections Dec 20 - F'!$A$17:$I$19,9,FALSE))=TRUE,0,VLOOKUP($C28,'Canadian Selections Dec 20 - F'!$A$17:$I$19,9,FALSE))</f>
        <v>0</v>
      </c>
      <c r="G28" s="88">
        <f>IF(ISNA(VLOOKUP($C28,'Le Massif Cnd. Series Jan 16 MO'!$A$17:$I$95,9,FALSE))=TRUE,0,VLOOKUP($C28,'Le Massif Cnd. Series Jan 16 MO'!$A$17:$I$95,9,FALSE))</f>
        <v>0</v>
      </c>
      <c r="H28" s="88">
        <f>IF(ISNA(VLOOKUP($C28,'Le Massif Cnd. Series Jan 17 DM'!$A$17:$I$97,9,FALSE))=TRUE,0,VLOOKUP($C28,'Le Massif Cnd. Series Jan 17 DM'!$A$17:$I$97,9,FALSE))</f>
        <v>0</v>
      </c>
      <c r="I28" s="88">
        <f>IF(ISNA(VLOOKUP($C28,'USSA Bristol Jan 16 MO'!$A$17:$I$100,9,FALSE))=TRUE,0,VLOOKUP($C28,'USSA Bristol Jan 16 MO'!$A$17:$I$100,9,FALSE))</f>
        <v>0</v>
      </c>
      <c r="J28" s="88">
        <f>IF(ISNA(VLOOKUP($C28,'USSA Bristol Jan 17 DM'!$A$17:$I$100,9,FALSE))=TRUE,0,VLOOKUP($C28,'USSA Bristol Jan 17 DM'!$A$17:$I$100,9,FALSE))</f>
        <v>0</v>
      </c>
      <c r="K28" s="88">
        <f>IF(ISNA(VLOOKUP($C28,'Apex Cnd. Series Feb 6 MO'!$A$17:$I$98,9,FALSE))=TRUE,0,VLOOKUP($C28,'Apex Cnd. Series Feb 6 MO'!$A$17:$I$98,9,FALSE))</f>
        <v>0</v>
      </c>
      <c r="L28" s="88">
        <f>IF(ISNA(VLOOKUP($C28,'Apex Cnd. Series Feb 7 DM'!$A$17:$I$98,9,FALSE))=TRUE,0,VLOOKUP($C28,'Apex Cnd. Series Feb 7 DM'!$A$17:$I$98,9,FALSE))</f>
        <v>0</v>
      </c>
      <c r="M28" s="88">
        <f>IF(ISNA(VLOOKUP($C28,'Calabogie TT Feb 6 MO'!$A$17:$I$99,9,FALSE))=TRUE,0,VLOOKUP($C28,'Calabogie TT Feb 6 MO'!$A$17:$I$99,9,FALSE))</f>
        <v>0</v>
      </c>
      <c r="N28" s="88">
        <f>IF(ISNA(VLOOKUP($C28,'Calabogie TT Feb 7 MO'!$A$17:$I$99,9,FALSE))=TRUE,0,VLOOKUP($C28,'Calabogie TT Feb 7 MO'!$A$17:$I$99,9,FALSE))</f>
        <v>0</v>
      </c>
      <c r="O28" s="88">
        <f>IF(ISNA(VLOOKUP($C28,'Calgary Nor-Am Feb 13 MO'!$A$17:$I$99,9,FALSE))=TRUE,0,VLOOKUP($C28,'Calgary Nor-Am Feb 13 MO'!$A$17:$I$99,9,FALSE))</f>
        <v>0</v>
      </c>
      <c r="P28" s="88">
        <f>IF(ISNA(VLOOKUP($C28,'Calgary Nor-Am Feb 14 DM'!$A$17:$I$99,9,FALSE))=TRUE,0,VLOOKUP($C28,'Calgary Nor-Am Feb 14 DM'!$A$17:$I$99,9,FALSE))</f>
        <v>0</v>
      </c>
      <c r="Q28" s="88">
        <f>IF(ISNA(VLOOKUP($C28,'Camp Fortune TT Feb 21 MO'!$A$17:$I$99,9,FALSE))=TRUE,0,VLOOKUP($C28,'Camp Fortune TT Feb 21 MO'!$A$17:$I$99,9,FALSE))</f>
        <v>0</v>
      </c>
      <c r="R28" s="88">
        <f>IF(ISNA(VLOOKUP($C28,'Park City Nor-Am Feb 20 MO'!$A$17:$I$99,9,FALSE))=TRUE,0,VLOOKUP($C28,'Park City Nor-Am Feb 20 MO'!$A$17:$I$99,9,FALSE))</f>
        <v>0</v>
      </c>
      <c r="S28" s="87">
        <f>IF(ISNA(VLOOKUP($C28,'Park City Nor-Am Feb 21 DM'!$A$17:$I$99,9,FALSE))=TRUE,0,VLOOKUP($C28,'Park City Nor-Am Feb 21 DM'!$A$17:$I$99,9,FALSE))</f>
        <v>0</v>
      </c>
      <c r="T28" s="88">
        <f>IF(ISNA(VLOOKUP($C28,'Thunder Bay TT Jan 2016 MO'!$A$17:$I$99,9,FALSE))=TRUE,0,VLOOKUP($C28,'Thunder Bay TT Jan 2016 MO'!$A$17:$I$99,9,FALSE))</f>
        <v>0</v>
      </c>
      <c r="U28" s="88">
        <f>IF(ISNA(VLOOKUP($C28,void!$A$17:$I$99,9,FALSE))=TRUE,0,VLOOKUP($C28,void!$A$17:$I$99,9,FALSE))</f>
        <v>0</v>
      </c>
      <c r="V28" s="88">
        <f>IF(ISNA(VLOOKUP($C28,'Caledon TT Feb 27 DM'!$A$17:$I$98,9,FALSE))=TRUE,0,VLOOKUP($C28,'Caledon TT Feb 27 DM'!$A$17:$I$98,9,FALSE))</f>
        <v>0</v>
      </c>
      <c r="W28" s="88">
        <f>IF(ISNA(VLOOKUP($C28,'Caledon TT Feb 28 DM'!$A$17:$I$95,9,FALSE))=TRUE,0,VLOOKUP($C28,'Caledon TT Feb 28 DM'!$A$17:$I$95,9,FALSE))</f>
        <v>0</v>
      </c>
      <c r="X28" s="88">
        <f>IF(ISNA(VLOOKUP($C28,'Killington Nor-Am Mar 5 MO'!$A$17:$I$99,9,FALSE))=TRUE,0,VLOOKUP($C28,'Killington Nor-Am Mar 5 MO'!$A$17:$I$99,9,FALSE))</f>
        <v>0</v>
      </c>
      <c r="Y28" s="88">
        <f>IF(ISNA(VLOOKUP($C28,'Killington Nor-Am Mar 6 DM'!$A$17:$I$99,9,FALSE))=TRUE,0,VLOOKUP($C28,'Killington Nor-Am Mar 6 DM'!$A$17:$I$99,9,FALSE))</f>
        <v>0</v>
      </c>
      <c r="Z28" s="88">
        <f>IF(ISNA(VLOOKUP($C28,'VSC Nor-Am Feb 27 MO'!$A$17:$I$99,9,FALSE))=TRUE,0,VLOOKUP($C28,'VSC Nor-Am Feb 27 MO'!$A$17:$I$99,9,FALSE))</f>
        <v>0</v>
      </c>
      <c r="AA28" s="88">
        <f>IF(ISNA(VLOOKUP($C28,'VSC Nor-Am Feb 28 DM'!$A$17:$I$99,9,FALSE))=TRUE,0,VLOOKUP($C28,'VSC Nor-Am Feb 28 DM'!$A$17:$I$99,9,FALSE))</f>
        <v>0</v>
      </c>
      <c r="AB28" s="88">
        <f>IF(ISNA(VLOOKUP($C28,'Sr Nationals March 12 MO'!$A$17:$I$99,9,FALSE))=TRUE,0,VLOOKUP($C28,'Sr Nationals March 12 MO'!$A$17:$I$99,9,FALSE))</f>
        <v>0</v>
      </c>
      <c r="AC28" s="88">
        <f>IF(ISNA(VLOOKUP($C28,'Sr Nationals March 13 DM'!$A$17:$I$99,9,FALSE))=TRUE,0,VLOOKUP($C28,'Sr Nationals March 13 DM'!$A$17:$I$99,9,FALSE))</f>
        <v>0</v>
      </c>
      <c r="AD28" s="88">
        <f>IF(ISNA(VLOOKUP($C28,'Jr Nationals March 18 MO'!$A$17:$I$99,9,FALSE))=TRUE,0,VLOOKUP($C28,'Jr Nationals March 18 MO'!$A$17:$I$99,9,FALSE))</f>
        <v>0</v>
      </c>
      <c r="AE28" s="88">
        <f>IF(ISNA(VLOOKUP($C28,Event29!$A$17:$I$99,9,FALSE))=TRUE,0,VLOOKUP($C28,Event29!$A$17:$I$99,9,FALSE))</f>
        <v>0</v>
      </c>
      <c r="AF28" s="88">
        <f>IF(ISNA(VLOOKUP($C28,Event30!$A$17:$I$99,9,FALSE))=TRUE,0,VLOOKUP($C28,Event30!$A$17:$I$99,9,FALSE))</f>
        <v>0</v>
      </c>
    </row>
    <row r="29" spans="1:32" ht="13.5" customHeight="1">
      <c r="A29" s="156"/>
      <c r="B29" s="156"/>
      <c r="C29" s="140"/>
      <c r="D29" s="92" t="str">
        <f>IF(ISNA(VLOOKUP($C29,'RPA Caclulations'!$C$6:$K$90,3,FALSE))=TRUE,"0",VLOOKUP($C29,'RPA Caclulations'!$C$6:$K$90,3,FALSE))</f>
        <v>0</v>
      </c>
      <c r="E29" s="87" t="str">
        <f>IF(ISNA(VLOOKUP($C29,'Canadian Selections Dec 19 - F'!$A$17:$I$69,9,FALSE))=TRUE,"0",VLOOKUP($C29,'Canadian Selections Dec 19 - F'!$A$17:$I$69,9,FALSE))</f>
        <v>0</v>
      </c>
      <c r="F29" s="88">
        <f>IF(ISNA(VLOOKUP($C29,'Canadian Selections Dec 20 - F'!$A$17:$I$19,9,FALSE))=TRUE,0,VLOOKUP($C29,'Canadian Selections Dec 20 - F'!$A$17:$I$19,9,FALSE))</f>
        <v>0</v>
      </c>
      <c r="G29" s="88">
        <f>IF(ISNA(VLOOKUP($C29,'Le Massif Cnd. Series Jan 16 MO'!$A$17:$I$95,9,FALSE))=TRUE,0,VLOOKUP($C29,'Le Massif Cnd. Series Jan 16 MO'!$A$17:$I$95,9,FALSE))</f>
        <v>0</v>
      </c>
      <c r="H29" s="88">
        <f>IF(ISNA(VLOOKUP($C29,'Le Massif Cnd. Series Jan 17 DM'!$A$17:$I$97,9,FALSE))=TRUE,0,VLOOKUP($C29,'Le Massif Cnd. Series Jan 17 DM'!$A$17:$I$97,9,FALSE))</f>
        <v>0</v>
      </c>
      <c r="I29" s="88">
        <f>IF(ISNA(VLOOKUP($C29,'USSA Bristol Jan 16 MO'!$A$17:$I$100,9,FALSE))=TRUE,0,VLOOKUP($C29,'USSA Bristol Jan 16 MO'!$A$17:$I$100,9,FALSE))</f>
        <v>0</v>
      </c>
      <c r="J29" s="88">
        <f>IF(ISNA(VLOOKUP($C29,'USSA Bristol Jan 17 DM'!$A$17:$I$100,9,FALSE))=TRUE,0,VLOOKUP($C29,'USSA Bristol Jan 17 DM'!$A$17:$I$100,9,FALSE))</f>
        <v>0</v>
      </c>
      <c r="K29" s="88">
        <f>IF(ISNA(VLOOKUP($C29,'Apex Cnd. Series Feb 6 MO'!$A$17:$I$98,9,FALSE))=TRUE,0,VLOOKUP($C29,'Apex Cnd. Series Feb 6 MO'!$A$17:$I$98,9,FALSE))</f>
        <v>0</v>
      </c>
      <c r="L29" s="88">
        <f>IF(ISNA(VLOOKUP($C29,'Apex Cnd. Series Feb 7 DM'!$A$17:$I$98,9,FALSE))=TRUE,0,VLOOKUP($C29,'Apex Cnd. Series Feb 7 DM'!$A$17:$I$98,9,FALSE))</f>
        <v>0</v>
      </c>
      <c r="M29" s="88">
        <f>IF(ISNA(VLOOKUP($C29,'Calabogie TT Feb 6 MO'!$A$17:$I$99,9,FALSE))=TRUE,0,VLOOKUP($C29,'Calabogie TT Feb 6 MO'!$A$17:$I$99,9,FALSE))</f>
        <v>0</v>
      </c>
      <c r="N29" s="88">
        <f>IF(ISNA(VLOOKUP($C29,'Calabogie TT Feb 7 MO'!$A$17:$I$99,9,FALSE))=TRUE,0,VLOOKUP($C29,'Calabogie TT Feb 7 MO'!$A$17:$I$99,9,FALSE))</f>
        <v>0</v>
      </c>
      <c r="O29" s="88">
        <f>IF(ISNA(VLOOKUP($C29,'Calgary Nor-Am Feb 13 MO'!$A$17:$I$99,9,FALSE))=TRUE,0,VLOOKUP($C29,'Calgary Nor-Am Feb 13 MO'!$A$17:$I$99,9,FALSE))</f>
        <v>0</v>
      </c>
      <c r="P29" s="88">
        <f>IF(ISNA(VLOOKUP($C29,'Calgary Nor-Am Feb 14 DM'!$A$17:$I$99,9,FALSE))=TRUE,0,VLOOKUP($C29,'Calgary Nor-Am Feb 14 DM'!$A$17:$I$99,9,FALSE))</f>
        <v>0</v>
      </c>
      <c r="Q29" s="88">
        <f>IF(ISNA(VLOOKUP($C29,'Camp Fortune TT Feb 21 MO'!$A$17:$I$99,9,FALSE))=TRUE,0,VLOOKUP($C29,'Camp Fortune TT Feb 21 MO'!$A$17:$I$99,9,FALSE))</f>
        <v>0</v>
      </c>
      <c r="R29" s="88">
        <f>IF(ISNA(VLOOKUP($C29,'Park City Nor-Am Feb 20 MO'!$A$17:$I$99,9,FALSE))=TRUE,0,VLOOKUP($C29,'Park City Nor-Am Feb 20 MO'!$A$17:$I$99,9,FALSE))</f>
        <v>0</v>
      </c>
      <c r="S29" s="87">
        <f>IF(ISNA(VLOOKUP($C29,'Park City Nor-Am Feb 21 DM'!$A$17:$I$99,9,FALSE))=TRUE,0,VLOOKUP($C29,'Park City Nor-Am Feb 21 DM'!$A$17:$I$99,9,FALSE))</f>
        <v>0</v>
      </c>
      <c r="T29" s="88">
        <f>IF(ISNA(VLOOKUP($C29,'Thunder Bay TT Jan 2016 MO'!$A$17:$I$99,9,FALSE))=TRUE,0,VLOOKUP($C29,'Thunder Bay TT Jan 2016 MO'!$A$17:$I$99,9,FALSE))</f>
        <v>0</v>
      </c>
      <c r="U29" s="88">
        <f>IF(ISNA(VLOOKUP($C29,void!$A$17:$I$99,9,FALSE))=TRUE,0,VLOOKUP($C29,void!$A$17:$I$99,9,FALSE))</f>
        <v>0</v>
      </c>
      <c r="V29" s="88">
        <f>IF(ISNA(VLOOKUP($C29,'Caledon TT Feb 27 DM'!$A$17:$I$98,9,FALSE))=TRUE,0,VLOOKUP($C29,'Caledon TT Feb 27 DM'!$A$17:$I$98,9,FALSE))</f>
        <v>0</v>
      </c>
      <c r="W29" s="88">
        <f>IF(ISNA(VLOOKUP($C29,'Caledon TT Feb 28 DM'!$A$17:$I$95,9,FALSE))=TRUE,0,VLOOKUP($C29,'Caledon TT Feb 28 DM'!$A$17:$I$95,9,FALSE))</f>
        <v>0</v>
      </c>
      <c r="X29" s="88">
        <f>IF(ISNA(VLOOKUP($C29,'Killington Nor-Am Mar 5 MO'!$A$17:$I$99,9,FALSE))=TRUE,0,VLOOKUP($C29,'Killington Nor-Am Mar 5 MO'!$A$17:$I$99,9,FALSE))</f>
        <v>0</v>
      </c>
      <c r="Y29" s="88">
        <f>IF(ISNA(VLOOKUP($C29,'Killington Nor-Am Mar 6 DM'!$A$17:$I$99,9,FALSE))=TRUE,0,VLOOKUP($C29,'Killington Nor-Am Mar 6 DM'!$A$17:$I$99,9,FALSE))</f>
        <v>0</v>
      </c>
      <c r="Z29" s="88">
        <f>IF(ISNA(VLOOKUP($C29,'VSC Nor-Am Feb 27 MO'!$A$17:$I$99,9,FALSE))=TRUE,0,VLOOKUP($C29,'VSC Nor-Am Feb 27 MO'!$A$17:$I$99,9,FALSE))</f>
        <v>0</v>
      </c>
      <c r="AA29" s="88">
        <f>IF(ISNA(VLOOKUP($C29,'VSC Nor-Am Feb 28 DM'!$A$17:$I$99,9,FALSE))=TRUE,0,VLOOKUP($C29,'VSC Nor-Am Feb 28 DM'!$A$17:$I$99,9,FALSE))</f>
        <v>0</v>
      </c>
      <c r="AB29" s="88">
        <f>IF(ISNA(VLOOKUP($C29,'Sr Nationals March 12 MO'!$A$17:$I$99,9,FALSE))=TRUE,0,VLOOKUP($C29,'Sr Nationals March 12 MO'!$A$17:$I$99,9,FALSE))</f>
        <v>0</v>
      </c>
      <c r="AC29" s="88">
        <f>IF(ISNA(VLOOKUP($C29,'Sr Nationals March 13 DM'!$A$17:$I$99,9,FALSE))=TRUE,0,VLOOKUP($C29,'Sr Nationals March 13 DM'!$A$17:$I$99,9,FALSE))</f>
        <v>0</v>
      </c>
      <c r="AD29" s="88">
        <f>IF(ISNA(VLOOKUP($C29,'Jr Nationals March 18 MO'!$A$17:$I$99,9,FALSE))=TRUE,0,VLOOKUP($C29,'Jr Nationals March 18 MO'!$A$17:$I$99,9,FALSE))</f>
        <v>0</v>
      </c>
      <c r="AE29" s="88">
        <f>IF(ISNA(VLOOKUP($C29,Event29!$A$17:$I$99,9,FALSE))=TRUE,0,VLOOKUP($C29,Event29!$A$17:$I$99,9,FALSE))</f>
        <v>0</v>
      </c>
      <c r="AF29" s="88">
        <f>IF(ISNA(VLOOKUP($C29,Event30!$A$17:$I$99,9,FALSE))=TRUE,0,VLOOKUP($C29,Event30!$A$17:$I$99,9,FALSE))</f>
        <v>0</v>
      </c>
    </row>
    <row r="30" spans="1:32" ht="13.5">
      <c r="A30" s="156"/>
      <c r="B30" s="156"/>
      <c r="C30" s="140"/>
      <c r="D30" s="92" t="str">
        <f>IF(ISNA(VLOOKUP($C30,'RPA Caclulations'!$C$6:$K$90,3,FALSE))=TRUE,"0",VLOOKUP($C30,'RPA Caclulations'!$C$6:$K$90,3,FALSE))</f>
        <v>0</v>
      </c>
      <c r="E30" s="87" t="str">
        <f>IF(ISNA(VLOOKUP($C30,'Canadian Selections Dec 19 - F'!$A$17:$I$69,9,FALSE))=TRUE,"0",VLOOKUP($C30,'Canadian Selections Dec 19 - F'!$A$17:$I$69,9,FALSE))</f>
        <v>0</v>
      </c>
      <c r="F30" s="88">
        <f>IF(ISNA(VLOOKUP($C30,'Canadian Selections Dec 20 - F'!$A$17:$I$19,9,FALSE))=TRUE,0,VLOOKUP($C30,'Canadian Selections Dec 20 - F'!$A$17:$I$19,9,FALSE))</f>
        <v>0</v>
      </c>
      <c r="G30" s="88">
        <f>IF(ISNA(VLOOKUP($C30,'Le Massif Cnd. Series Jan 16 MO'!$A$17:$I$95,9,FALSE))=TRUE,0,VLOOKUP($C30,'Le Massif Cnd. Series Jan 16 MO'!$A$17:$I$95,9,FALSE))</f>
        <v>0</v>
      </c>
      <c r="H30" s="88">
        <f>IF(ISNA(VLOOKUP($C30,'Le Massif Cnd. Series Jan 17 DM'!$A$17:$I$97,9,FALSE))=TRUE,0,VLOOKUP($C30,'Le Massif Cnd. Series Jan 17 DM'!$A$17:$I$97,9,FALSE))</f>
        <v>0</v>
      </c>
      <c r="I30" s="88">
        <f>IF(ISNA(VLOOKUP($C30,'USSA Bristol Jan 16 MO'!$A$17:$I$100,9,FALSE))=TRUE,0,VLOOKUP($C30,'USSA Bristol Jan 16 MO'!$A$17:$I$100,9,FALSE))</f>
        <v>0</v>
      </c>
      <c r="J30" s="88">
        <f>IF(ISNA(VLOOKUP($C30,'USSA Bristol Jan 17 DM'!$A$17:$I$100,9,FALSE))=TRUE,0,VLOOKUP($C30,'USSA Bristol Jan 17 DM'!$A$17:$I$100,9,FALSE))</f>
        <v>0</v>
      </c>
      <c r="K30" s="88">
        <f>IF(ISNA(VLOOKUP($C30,'Apex Cnd. Series Feb 6 MO'!$A$17:$I$98,9,FALSE))=TRUE,0,VLOOKUP($C30,'Apex Cnd. Series Feb 6 MO'!$A$17:$I$98,9,FALSE))</f>
        <v>0</v>
      </c>
      <c r="L30" s="88">
        <f>IF(ISNA(VLOOKUP($C30,'Apex Cnd. Series Feb 7 DM'!$A$17:$I$98,9,FALSE))=TRUE,0,VLOOKUP($C30,'Apex Cnd. Series Feb 7 DM'!$A$17:$I$98,9,FALSE))</f>
        <v>0</v>
      </c>
      <c r="M30" s="88">
        <f>IF(ISNA(VLOOKUP($C30,'Calabogie TT Feb 6 MO'!$A$17:$I$99,9,FALSE))=TRUE,0,VLOOKUP($C30,'Calabogie TT Feb 6 MO'!$A$17:$I$99,9,FALSE))</f>
        <v>0</v>
      </c>
      <c r="N30" s="88">
        <f>IF(ISNA(VLOOKUP($C30,'Calabogie TT Feb 7 MO'!$A$17:$I$99,9,FALSE))=TRUE,0,VLOOKUP($C30,'Calabogie TT Feb 7 MO'!$A$17:$I$99,9,FALSE))</f>
        <v>0</v>
      </c>
      <c r="O30" s="88">
        <f>IF(ISNA(VLOOKUP($C30,'Calgary Nor-Am Feb 13 MO'!$A$17:$I$99,9,FALSE))=TRUE,0,VLOOKUP($C30,'Calgary Nor-Am Feb 13 MO'!$A$17:$I$99,9,FALSE))</f>
        <v>0</v>
      </c>
      <c r="P30" s="88">
        <f>IF(ISNA(VLOOKUP($C30,'Calgary Nor-Am Feb 14 DM'!$A$17:$I$99,9,FALSE))=TRUE,0,VLOOKUP($C30,'Calgary Nor-Am Feb 14 DM'!$A$17:$I$99,9,FALSE))</f>
        <v>0</v>
      </c>
      <c r="Q30" s="88">
        <f>IF(ISNA(VLOOKUP($C30,'Camp Fortune TT Feb 21 MO'!$A$17:$I$99,9,FALSE))=TRUE,0,VLOOKUP($C30,'Camp Fortune TT Feb 21 MO'!$A$17:$I$99,9,FALSE))</f>
        <v>0</v>
      </c>
      <c r="R30" s="88">
        <f>IF(ISNA(VLOOKUP($C30,'Park City Nor-Am Feb 20 MO'!$A$17:$I$99,9,FALSE))=TRUE,0,VLOOKUP($C30,'Park City Nor-Am Feb 20 MO'!$A$17:$I$99,9,FALSE))</f>
        <v>0</v>
      </c>
      <c r="S30" s="87">
        <f>IF(ISNA(VLOOKUP($C30,'Park City Nor-Am Feb 21 DM'!$A$17:$I$99,9,FALSE))=TRUE,0,VLOOKUP($C30,'Park City Nor-Am Feb 21 DM'!$A$17:$I$99,9,FALSE))</f>
        <v>0</v>
      </c>
      <c r="T30" s="88">
        <f>IF(ISNA(VLOOKUP($C30,'Thunder Bay TT Jan 2016 MO'!$A$17:$I$99,9,FALSE))=TRUE,0,VLOOKUP($C30,'Thunder Bay TT Jan 2016 MO'!$A$17:$I$99,9,FALSE))</f>
        <v>0</v>
      </c>
      <c r="U30" s="88">
        <f>IF(ISNA(VLOOKUP($C30,void!$A$17:$I$99,9,FALSE))=TRUE,0,VLOOKUP($C30,void!$A$17:$I$99,9,FALSE))</f>
        <v>0</v>
      </c>
      <c r="V30" s="88">
        <f>IF(ISNA(VLOOKUP($C30,'Caledon TT Feb 27 DM'!$A$17:$I$98,9,FALSE))=TRUE,0,VLOOKUP($C30,'Caledon TT Feb 27 DM'!$A$17:$I$98,9,FALSE))</f>
        <v>0</v>
      </c>
      <c r="W30" s="88">
        <f>IF(ISNA(VLOOKUP($C30,'Caledon TT Feb 28 DM'!$A$17:$I$95,9,FALSE))=TRUE,0,VLOOKUP($C30,'Caledon TT Feb 28 DM'!$A$17:$I$95,9,FALSE))</f>
        <v>0</v>
      </c>
      <c r="X30" s="88">
        <f>IF(ISNA(VLOOKUP($C30,'Killington Nor-Am Mar 5 MO'!$A$17:$I$99,9,FALSE))=TRUE,0,VLOOKUP($C30,'Killington Nor-Am Mar 5 MO'!$A$17:$I$99,9,FALSE))</f>
        <v>0</v>
      </c>
      <c r="Y30" s="88">
        <f>IF(ISNA(VLOOKUP($C30,'Killington Nor-Am Mar 6 DM'!$A$17:$I$99,9,FALSE))=TRUE,0,VLOOKUP($C30,'Killington Nor-Am Mar 6 DM'!$A$17:$I$99,9,FALSE))</f>
        <v>0</v>
      </c>
      <c r="Z30" s="88">
        <f>IF(ISNA(VLOOKUP($C30,'VSC Nor-Am Feb 27 MO'!$A$17:$I$99,9,FALSE))=TRUE,0,VLOOKUP($C30,'VSC Nor-Am Feb 27 MO'!$A$17:$I$99,9,FALSE))</f>
        <v>0</v>
      </c>
      <c r="AA30" s="88">
        <f>IF(ISNA(VLOOKUP($C30,'VSC Nor-Am Feb 28 DM'!$A$17:$I$99,9,FALSE))=TRUE,0,VLOOKUP($C30,'VSC Nor-Am Feb 28 DM'!$A$17:$I$99,9,FALSE))</f>
        <v>0</v>
      </c>
      <c r="AB30" s="88">
        <f>IF(ISNA(VLOOKUP($C30,'Sr Nationals March 12 MO'!$A$17:$I$99,9,FALSE))=TRUE,0,VLOOKUP($C30,'Sr Nationals March 12 MO'!$A$17:$I$99,9,FALSE))</f>
        <v>0</v>
      </c>
      <c r="AC30" s="88">
        <f>IF(ISNA(VLOOKUP($C30,'Sr Nationals March 13 DM'!$A$17:$I$99,9,FALSE))=TRUE,0,VLOOKUP($C30,'Sr Nationals March 13 DM'!$A$17:$I$99,9,FALSE))</f>
        <v>0</v>
      </c>
      <c r="AD30" s="88">
        <f>IF(ISNA(VLOOKUP($C30,'Jr Nationals March 18 MO'!$A$17:$I$99,9,FALSE))=TRUE,0,VLOOKUP($C30,'Jr Nationals March 18 MO'!$A$17:$I$99,9,FALSE))</f>
        <v>0</v>
      </c>
      <c r="AE30" s="88">
        <f>IF(ISNA(VLOOKUP($C30,Event29!$A$17:$I$99,9,FALSE))=TRUE,0,VLOOKUP($C30,Event29!$A$17:$I$99,9,FALSE))</f>
        <v>0</v>
      </c>
      <c r="AF30" s="88">
        <f>IF(ISNA(VLOOKUP($C30,Event30!$A$17:$I$99,9,FALSE))=TRUE,0,VLOOKUP($C30,Event30!$A$17:$I$99,9,FALSE))</f>
        <v>0</v>
      </c>
    </row>
    <row r="31" spans="1:32" ht="13.5">
      <c r="A31" s="156"/>
      <c r="B31" s="156"/>
      <c r="C31" s="141"/>
      <c r="D31" s="92" t="str">
        <f>IF(ISNA(VLOOKUP($C31,'RPA Caclulations'!$C$6:$K$90,3,FALSE))=TRUE,"0",VLOOKUP($C31,'RPA Caclulations'!$C$6:$K$90,3,FALSE))</f>
        <v>0</v>
      </c>
      <c r="E31" s="87" t="str">
        <f>IF(ISNA(VLOOKUP($C31,'Canadian Selections Dec 19 - F'!$A$17:$I$69,9,FALSE))=TRUE,"0",VLOOKUP($C31,'Canadian Selections Dec 19 - F'!$A$17:$I$69,9,FALSE))</f>
        <v>0</v>
      </c>
      <c r="F31" s="88">
        <f>IF(ISNA(VLOOKUP($C31,'Canadian Selections Dec 20 - F'!$A$17:$I$19,9,FALSE))=TRUE,0,VLOOKUP($C31,'Canadian Selections Dec 20 - F'!$A$17:$I$19,9,FALSE))</f>
        <v>0</v>
      </c>
      <c r="G31" s="88">
        <f>IF(ISNA(VLOOKUP($C31,'Le Massif Cnd. Series Jan 16 MO'!$A$17:$I$95,9,FALSE))=TRUE,0,VLOOKUP($C31,'Le Massif Cnd. Series Jan 16 MO'!$A$17:$I$95,9,FALSE))</f>
        <v>0</v>
      </c>
      <c r="H31" s="88">
        <f>IF(ISNA(VLOOKUP($C31,'Le Massif Cnd. Series Jan 17 DM'!$A$17:$I$97,9,FALSE))=TRUE,0,VLOOKUP($C31,'Le Massif Cnd. Series Jan 17 DM'!$A$17:$I$97,9,FALSE))</f>
        <v>0</v>
      </c>
      <c r="I31" s="88">
        <f>IF(ISNA(VLOOKUP($C31,'USSA Bristol Jan 16 MO'!$A$17:$I$100,9,FALSE))=TRUE,0,VLOOKUP($C31,'USSA Bristol Jan 16 MO'!$A$17:$I$100,9,FALSE))</f>
        <v>0</v>
      </c>
      <c r="J31" s="88">
        <f>IF(ISNA(VLOOKUP($C31,'USSA Bristol Jan 17 DM'!$A$17:$I$100,9,FALSE))=TRUE,0,VLOOKUP($C31,'USSA Bristol Jan 17 DM'!$A$17:$I$100,9,FALSE))</f>
        <v>0</v>
      </c>
      <c r="K31" s="88">
        <f>IF(ISNA(VLOOKUP($C31,'Apex Cnd. Series Feb 6 MO'!$A$17:$I$98,9,FALSE))=TRUE,0,VLOOKUP($C31,'Apex Cnd. Series Feb 6 MO'!$A$17:$I$98,9,FALSE))</f>
        <v>0</v>
      </c>
      <c r="L31" s="88">
        <f>IF(ISNA(VLOOKUP($C31,'Apex Cnd. Series Feb 7 DM'!$A$17:$I$98,9,FALSE))=TRUE,0,VLOOKUP($C31,'Apex Cnd. Series Feb 7 DM'!$A$17:$I$98,9,FALSE))</f>
        <v>0</v>
      </c>
      <c r="M31" s="88">
        <f>IF(ISNA(VLOOKUP($C31,'Calabogie TT Feb 6 MO'!$A$17:$I$99,9,FALSE))=TRUE,0,VLOOKUP($C31,'Calabogie TT Feb 6 MO'!$A$17:$I$99,9,FALSE))</f>
        <v>0</v>
      </c>
      <c r="N31" s="88">
        <f>IF(ISNA(VLOOKUP($C31,'Calabogie TT Feb 7 MO'!$A$17:$I$99,9,FALSE))=TRUE,0,VLOOKUP($C31,'Calabogie TT Feb 7 MO'!$A$17:$I$99,9,FALSE))</f>
        <v>0</v>
      </c>
      <c r="O31" s="88">
        <f>IF(ISNA(VLOOKUP($C31,'Calgary Nor-Am Feb 13 MO'!$A$17:$I$99,9,FALSE))=TRUE,0,VLOOKUP($C31,'Calgary Nor-Am Feb 13 MO'!$A$17:$I$99,9,FALSE))</f>
        <v>0</v>
      </c>
      <c r="P31" s="88">
        <f>IF(ISNA(VLOOKUP($C31,'Calgary Nor-Am Feb 14 DM'!$A$17:$I$99,9,FALSE))=TRUE,0,VLOOKUP($C31,'Calgary Nor-Am Feb 14 DM'!$A$17:$I$99,9,FALSE))</f>
        <v>0</v>
      </c>
      <c r="Q31" s="88">
        <f>IF(ISNA(VLOOKUP($C31,'Camp Fortune TT Feb 21 MO'!$A$17:$I$99,9,FALSE))=TRUE,0,VLOOKUP($C31,'Camp Fortune TT Feb 21 MO'!$A$17:$I$99,9,FALSE))</f>
        <v>0</v>
      </c>
      <c r="R31" s="88">
        <f>IF(ISNA(VLOOKUP($C31,'Park City Nor-Am Feb 20 MO'!$A$17:$I$99,9,FALSE))=TRUE,0,VLOOKUP($C31,'Park City Nor-Am Feb 20 MO'!$A$17:$I$99,9,FALSE))</f>
        <v>0</v>
      </c>
      <c r="S31" s="87">
        <f>IF(ISNA(VLOOKUP($C31,'Park City Nor-Am Feb 21 DM'!$A$17:$I$99,9,FALSE))=TRUE,0,VLOOKUP($C31,'Park City Nor-Am Feb 21 DM'!$A$17:$I$99,9,FALSE))</f>
        <v>0</v>
      </c>
      <c r="T31" s="88">
        <f>IF(ISNA(VLOOKUP($C31,'Thunder Bay TT Jan 2016 MO'!$A$17:$I$99,9,FALSE))=TRUE,0,VLOOKUP($C31,'Thunder Bay TT Jan 2016 MO'!$A$17:$I$99,9,FALSE))</f>
        <v>0</v>
      </c>
      <c r="U31" s="88">
        <f>IF(ISNA(VLOOKUP($C31,void!$A$17:$I$99,9,FALSE))=TRUE,0,VLOOKUP($C31,void!$A$17:$I$99,9,FALSE))</f>
        <v>0</v>
      </c>
      <c r="V31" s="88">
        <f>IF(ISNA(VLOOKUP($C31,'Caledon TT Feb 27 DM'!$A$17:$I$98,9,FALSE))=TRUE,0,VLOOKUP($C31,'Caledon TT Feb 27 DM'!$A$17:$I$98,9,FALSE))</f>
        <v>0</v>
      </c>
      <c r="W31" s="88">
        <f>IF(ISNA(VLOOKUP($C31,'Caledon TT Feb 28 DM'!$A$17:$I$95,9,FALSE))=TRUE,0,VLOOKUP($C31,'Caledon TT Feb 28 DM'!$A$17:$I$95,9,FALSE))</f>
        <v>0</v>
      </c>
      <c r="X31" s="88">
        <f>IF(ISNA(VLOOKUP($C31,'Killington Nor-Am Mar 5 MO'!$A$17:$I$99,9,FALSE))=TRUE,0,VLOOKUP($C31,'Killington Nor-Am Mar 5 MO'!$A$17:$I$99,9,FALSE))</f>
        <v>0</v>
      </c>
      <c r="Y31" s="88">
        <f>IF(ISNA(VLOOKUP($C31,'Killington Nor-Am Mar 6 DM'!$A$17:$I$99,9,FALSE))=TRUE,0,VLOOKUP($C31,'Killington Nor-Am Mar 6 DM'!$A$17:$I$99,9,FALSE))</f>
        <v>0</v>
      </c>
      <c r="Z31" s="88">
        <f>IF(ISNA(VLOOKUP($C31,'VSC Nor-Am Feb 27 MO'!$A$17:$I$99,9,FALSE))=TRUE,0,VLOOKUP($C31,'VSC Nor-Am Feb 27 MO'!$A$17:$I$99,9,FALSE))</f>
        <v>0</v>
      </c>
      <c r="AA31" s="88">
        <f>IF(ISNA(VLOOKUP($C31,'VSC Nor-Am Feb 28 DM'!$A$17:$I$99,9,FALSE))=TRUE,0,VLOOKUP($C31,'VSC Nor-Am Feb 28 DM'!$A$17:$I$99,9,FALSE))</f>
        <v>0</v>
      </c>
      <c r="AB31" s="88">
        <f>IF(ISNA(VLOOKUP($C31,'Sr Nationals March 12 MO'!$A$17:$I$99,9,FALSE))=TRUE,0,VLOOKUP($C31,'Sr Nationals March 12 MO'!$A$17:$I$99,9,FALSE))</f>
        <v>0</v>
      </c>
      <c r="AC31" s="88">
        <f>IF(ISNA(VLOOKUP($C31,'Sr Nationals March 13 DM'!$A$17:$I$99,9,FALSE))=TRUE,0,VLOOKUP($C31,'Sr Nationals March 13 DM'!$A$17:$I$99,9,FALSE))</f>
        <v>0</v>
      </c>
      <c r="AD31" s="88">
        <f>IF(ISNA(VLOOKUP($C31,'Jr Nationals March 18 MO'!$A$17:$I$99,9,FALSE))=TRUE,0,VLOOKUP($C31,'Jr Nationals March 18 MO'!$A$17:$I$99,9,FALSE))</f>
        <v>0</v>
      </c>
      <c r="AE31" s="88">
        <f>IF(ISNA(VLOOKUP($C31,Event29!$A$17:$I$99,9,FALSE))=TRUE,0,VLOOKUP($C31,Event29!$A$17:$I$99,9,FALSE))</f>
        <v>0</v>
      </c>
      <c r="AF31" s="88">
        <f>IF(ISNA(VLOOKUP($C31,Event30!$A$17:$I$99,9,FALSE))=TRUE,0,VLOOKUP($C31,Event30!$A$17:$I$99,9,FALSE))</f>
        <v>0</v>
      </c>
    </row>
    <row r="32" spans="1:32" ht="13.5">
      <c r="A32" s="156"/>
      <c r="B32" s="156"/>
      <c r="C32" s="140"/>
      <c r="D32" s="92" t="str">
        <f>IF(ISNA(VLOOKUP($C32,'RPA Caclulations'!$C$6:$K$90,3,FALSE))=TRUE,"0",VLOOKUP($C32,'RPA Caclulations'!$C$6:$K$90,3,FALSE))</f>
        <v>0</v>
      </c>
      <c r="E32" s="87" t="str">
        <f>IF(ISNA(VLOOKUP($C32,'Canadian Selections Dec 19 - F'!$A$17:$I$69,9,FALSE))=TRUE,"0",VLOOKUP($C32,'Canadian Selections Dec 19 - F'!$A$17:$I$69,9,FALSE))</f>
        <v>0</v>
      </c>
      <c r="F32" s="88">
        <f>IF(ISNA(VLOOKUP($C32,'Canadian Selections Dec 20 - F'!$A$17:$I$19,9,FALSE))=TRUE,0,VLOOKUP($C32,'Canadian Selections Dec 20 - F'!$A$17:$I$19,9,FALSE))</f>
        <v>0</v>
      </c>
      <c r="G32" s="88">
        <f>IF(ISNA(VLOOKUP($C32,'Le Massif Cnd. Series Jan 16 MO'!$A$17:$I$95,9,FALSE))=TRUE,0,VLOOKUP($C32,'Le Massif Cnd. Series Jan 16 MO'!$A$17:$I$95,9,FALSE))</f>
        <v>0</v>
      </c>
      <c r="H32" s="88">
        <f>IF(ISNA(VLOOKUP($C32,'Le Massif Cnd. Series Jan 17 DM'!$A$17:$I$97,9,FALSE))=TRUE,0,VLOOKUP($C32,'Le Massif Cnd. Series Jan 17 DM'!$A$17:$I$97,9,FALSE))</f>
        <v>0</v>
      </c>
      <c r="I32" s="88">
        <f>IF(ISNA(VLOOKUP($C32,'USSA Bristol Jan 16 MO'!$A$17:$I$100,9,FALSE))=TRUE,0,VLOOKUP($C32,'USSA Bristol Jan 16 MO'!$A$17:$I$100,9,FALSE))</f>
        <v>0</v>
      </c>
      <c r="J32" s="88">
        <f>IF(ISNA(VLOOKUP($C32,'USSA Bristol Jan 17 DM'!$A$17:$I$100,9,FALSE))=TRUE,0,VLOOKUP($C32,'USSA Bristol Jan 17 DM'!$A$17:$I$100,9,FALSE))</f>
        <v>0</v>
      </c>
      <c r="K32" s="88">
        <f>IF(ISNA(VLOOKUP($C32,'Apex Cnd. Series Feb 6 MO'!$A$17:$I$98,9,FALSE))=TRUE,0,VLOOKUP($C32,'Apex Cnd. Series Feb 6 MO'!$A$17:$I$98,9,FALSE))</f>
        <v>0</v>
      </c>
      <c r="L32" s="88">
        <f>IF(ISNA(VLOOKUP($C32,'Apex Cnd. Series Feb 7 DM'!$A$17:$I$98,9,FALSE))=TRUE,0,VLOOKUP($C32,'Apex Cnd. Series Feb 7 DM'!$A$17:$I$98,9,FALSE))</f>
        <v>0</v>
      </c>
      <c r="M32" s="88">
        <f>IF(ISNA(VLOOKUP($C32,'Calabogie TT Feb 6 MO'!$A$17:$I$99,9,FALSE))=TRUE,0,VLOOKUP($C32,'Calabogie TT Feb 6 MO'!$A$17:$I$99,9,FALSE))</f>
        <v>0</v>
      </c>
      <c r="N32" s="88">
        <f>IF(ISNA(VLOOKUP($C32,'Calabogie TT Feb 7 MO'!$A$17:$I$99,9,FALSE))=TRUE,0,VLOOKUP($C32,'Calabogie TT Feb 7 MO'!$A$17:$I$99,9,FALSE))</f>
        <v>0</v>
      </c>
      <c r="O32" s="88">
        <f>IF(ISNA(VLOOKUP($C32,'Calgary Nor-Am Feb 13 MO'!$A$17:$I$99,9,FALSE))=TRUE,0,VLOOKUP($C32,'Calgary Nor-Am Feb 13 MO'!$A$17:$I$99,9,FALSE))</f>
        <v>0</v>
      </c>
      <c r="P32" s="88">
        <f>IF(ISNA(VLOOKUP($C32,'Calgary Nor-Am Feb 14 DM'!$A$17:$I$99,9,FALSE))=TRUE,0,VLOOKUP($C32,'Calgary Nor-Am Feb 14 DM'!$A$17:$I$99,9,FALSE))</f>
        <v>0</v>
      </c>
      <c r="Q32" s="88">
        <f>IF(ISNA(VLOOKUP($C32,'Camp Fortune TT Feb 21 MO'!$A$17:$I$99,9,FALSE))=TRUE,0,VLOOKUP($C32,'Camp Fortune TT Feb 21 MO'!$A$17:$I$99,9,FALSE))</f>
        <v>0</v>
      </c>
      <c r="R32" s="88">
        <f>IF(ISNA(VLOOKUP($C32,'Park City Nor-Am Feb 20 MO'!$A$17:$I$99,9,FALSE))=TRUE,0,VLOOKUP($C32,'Park City Nor-Am Feb 20 MO'!$A$17:$I$99,9,FALSE))</f>
        <v>0</v>
      </c>
      <c r="S32" s="87">
        <f>IF(ISNA(VLOOKUP($C32,'Park City Nor-Am Feb 21 DM'!$A$17:$I$99,9,FALSE))=TRUE,0,VLOOKUP($C32,'Park City Nor-Am Feb 21 DM'!$A$17:$I$99,9,FALSE))</f>
        <v>0</v>
      </c>
      <c r="T32" s="88">
        <f>IF(ISNA(VLOOKUP($C32,'Thunder Bay TT Jan 2016 MO'!$A$17:$I$99,9,FALSE))=TRUE,0,VLOOKUP($C32,'Thunder Bay TT Jan 2016 MO'!$A$17:$I$99,9,FALSE))</f>
        <v>0</v>
      </c>
      <c r="U32" s="88">
        <f>IF(ISNA(VLOOKUP($C32,void!$A$17:$I$99,9,FALSE))=TRUE,0,VLOOKUP($C32,void!$A$17:$I$99,9,FALSE))</f>
        <v>0</v>
      </c>
      <c r="V32" s="88">
        <f>IF(ISNA(VLOOKUP($C32,'Caledon TT Feb 27 DM'!$A$17:$I$98,9,FALSE))=TRUE,0,VLOOKUP($C32,'Caledon TT Feb 27 DM'!$A$17:$I$98,9,FALSE))</f>
        <v>0</v>
      </c>
      <c r="W32" s="88">
        <f>IF(ISNA(VLOOKUP($C32,'Caledon TT Feb 28 DM'!$A$17:$I$95,9,FALSE))=TRUE,0,VLOOKUP($C32,'Caledon TT Feb 28 DM'!$A$17:$I$95,9,FALSE))</f>
        <v>0</v>
      </c>
      <c r="X32" s="88">
        <f>IF(ISNA(VLOOKUP($C32,'Killington Nor-Am Mar 5 MO'!$A$17:$I$99,9,FALSE))=TRUE,0,VLOOKUP($C32,'Killington Nor-Am Mar 5 MO'!$A$17:$I$99,9,FALSE))</f>
        <v>0</v>
      </c>
      <c r="Y32" s="88">
        <f>IF(ISNA(VLOOKUP($C32,'Killington Nor-Am Mar 6 DM'!$A$17:$I$99,9,FALSE))=TRUE,0,VLOOKUP($C32,'Killington Nor-Am Mar 6 DM'!$A$17:$I$99,9,FALSE))</f>
        <v>0</v>
      </c>
      <c r="Z32" s="88">
        <f>IF(ISNA(VLOOKUP($C32,'VSC Nor-Am Feb 27 MO'!$A$17:$I$99,9,FALSE))=TRUE,0,VLOOKUP($C32,'VSC Nor-Am Feb 27 MO'!$A$17:$I$99,9,FALSE))</f>
        <v>0</v>
      </c>
      <c r="AA32" s="88">
        <f>IF(ISNA(VLOOKUP($C32,'VSC Nor-Am Feb 28 DM'!$A$17:$I$99,9,FALSE))=TRUE,0,VLOOKUP($C32,'VSC Nor-Am Feb 28 DM'!$A$17:$I$99,9,FALSE))</f>
        <v>0</v>
      </c>
      <c r="AB32" s="88">
        <f>IF(ISNA(VLOOKUP($C32,'Sr Nationals March 12 MO'!$A$17:$I$99,9,FALSE))=TRUE,0,VLOOKUP($C32,'Sr Nationals March 12 MO'!$A$17:$I$99,9,FALSE))</f>
        <v>0</v>
      </c>
      <c r="AC32" s="88">
        <f>IF(ISNA(VLOOKUP($C32,'Sr Nationals March 13 DM'!$A$17:$I$99,9,FALSE))=TRUE,0,VLOOKUP($C32,'Sr Nationals March 13 DM'!$A$17:$I$99,9,FALSE))</f>
        <v>0</v>
      </c>
      <c r="AD32" s="88">
        <f>IF(ISNA(VLOOKUP($C32,'Jr Nationals March 18 MO'!$A$17:$I$99,9,FALSE))=TRUE,0,VLOOKUP($C32,'Jr Nationals March 18 MO'!$A$17:$I$99,9,FALSE))</f>
        <v>0</v>
      </c>
      <c r="AE32" s="88">
        <f>IF(ISNA(VLOOKUP($C32,Event29!$A$17:$I$99,9,FALSE))=TRUE,0,VLOOKUP($C32,Event29!$A$17:$I$99,9,FALSE))</f>
        <v>0</v>
      </c>
      <c r="AF32" s="88">
        <f>IF(ISNA(VLOOKUP($C32,Event30!$A$17:$I$99,9,FALSE))=TRUE,0,VLOOKUP($C32,Event30!$A$17:$I$99,9,FALSE))</f>
        <v>0</v>
      </c>
    </row>
    <row r="33" spans="1:32" ht="13.5">
      <c r="A33" s="156"/>
      <c r="B33" s="156"/>
      <c r="C33" s="140"/>
      <c r="D33" s="92" t="str">
        <f>IF(ISNA(VLOOKUP($C33,'RPA Caclulations'!$C$6:$K$90,3,FALSE))=TRUE,"0",VLOOKUP($C33,'RPA Caclulations'!$C$6:$K$90,3,FALSE))</f>
        <v>0</v>
      </c>
      <c r="E33" s="87" t="str">
        <f>IF(ISNA(VLOOKUP($C33,'Canadian Selections Dec 19 - F'!$A$17:$I$69,9,FALSE))=TRUE,"0",VLOOKUP($C33,'Canadian Selections Dec 19 - F'!$A$17:$I$69,9,FALSE))</f>
        <v>0</v>
      </c>
      <c r="F33" s="88">
        <f>IF(ISNA(VLOOKUP($C33,'Canadian Selections Dec 20 - F'!$A$17:$I$19,9,FALSE))=TRUE,0,VLOOKUP($C33,'Canadian Selections Dec 20 - F'!$A$17:$I$19,9,FALSE))</f>
        <v>0</v>
      </c>
      <c r="G33" s="88">
        <f>IF(ISNA(VLOOKUP($C33,'Le Massif Cnd. Series Jan 16 MO'!$A$17:$I$95,9,FALSE))=TRUE,0,VLOOKUP($C33,'Le Massif Cnd. Series Jan 16 MO'!$A$17:$I$95,9,FALSE))</f>
        <v>0</v>
      </c>
      <c r="H33" s="88">
        <f>IF(ISNA(VLOOKUP($C33,'Le Massif Cnd. Series Jan 17 DM'!$A$17:$I$97,9,FALSE))=TRUE,0,VLOOKUP($C33,'Le Massif Cnd. Series Jan 17 DM'!$A$17:$I$97,9,FALSE))</f>
        <v>0</v>
      </c>
      <c r="I33" s="88">
        <f>IF(ISNA(VLOOKUP($C33,'USSA Bristol Jan 16 MO'!$A$17:$I$100,9,FALSE))=TRUE,0,VLOOKUP($C33,'USSA Bristol Jan 16 MO'!$A$17:$I$100,9,FALSE))</f>
        <v>0</v>
      </c>
      <c r="J33" s="88">
        <f>IF(ISNA(VLOOKUP($C33,'USSA Bristol Jan 17 DM'!$A$17:$I$100,9,FALSE))=TRUE,0,VLOOKUP($C33,'USSA Bristol Jan 17 DM'!$A$17:$I$100,9,FALSE))</f>
        <v>0</v>
      </c>
      <c r="K33" s="88">
        <f>IF(ISNA(VLOOKUP($C33,'Apex Cnd. Series Feb 6 MO'!$A$17:$I$98,9,FALSE))=TRUE,0,VLOOKUP($C33,'Apex Cnd. Series Feb 6 MO'!$A$17:$I$98,9,FALSE))</f>
        <v>0</v>
      </c>
      <c r="L33" s="88">
        <f>IF(ISNA(VLOOKUP($C33,'Apex Cnd. Series Feb 7 DM'!$A$17:$I$98,9,FALSE))=TRUE,0,VLOOKUP($C33,'Apex Cnd. Series Feb 7 DM'!$A$17:$I$98,9,FALSE))</f>
        <v>0</v>
      </c>
      <c r="M33" s="88">
        <f>IF(ISNA(VLOOKUP($C33,'Calabogie TT Feb 6 MO'!$A$17:$I$99,9,FALSE))=TRUE,0,VLOOKUP($C33,'Calabogie TT Feb 6 MO'!$A$17:$I$99,9,FALSE))</f>
        <v>0</v>
      </c>
      <c r="N33" s="88">
        <f>IF(ISNA(VLOOKUP($C33,'Calabogie TT Feb 7 MO'!$A$17:$I$99,9,FALSE))=TRUE,0,VLOOKUP($C33,'Calabogie TT Feb 7 MO'!$A$17:$I$99,9,FALSE))</f>
        <v>0</v>
      </c>
      <c r="O33" s="88">
        <f>IF(ISNA(VLOOKUP($C33,'Calgary Nor-Am Feb 13 MO'!$A$17:$I$99,9,FALSE))=TRUE,0,VLOOKUP($C33,'Calgary Nor-Am Feb 13 MO'!$A$17:$I$99,9,FALSE))</f>
        <v>0</v>
      </c>
      <c r="P33" s="88">
        <f>IF(ISNA(VLOOKUP($C33,'Calgary Nor-Am Feb 14 DM'!$A$17:$I$99,9,FALSE))=TRUE,0,VLOOKUP($C33,'Calgary Nor-Am Feb 14 DM'!$A$17:$I$99,9,FALSE))</f>
        <v>0</v>
      </c>
      <c r="Q33" s="88">
        <f>IF(ISNA(VLOOKUP($C33,'Camp Fortune TT Feb 21 MO'!$A$17:$I$99,9,FALSE))=TRUE,0,VLOOKUP($C33,'Camp Fortune TT Feb 21 MO'!$A$17:$I$99,9,FALSE))</f>
        <v>0</v>
      </c>
      <c r="R33" s="88">
        <f>IF(ISNA(VLOOKUP($C33,'Park City Nor-Am Feb 20 MO'!$A$17:$I$99,9,FALSE))=TRUE,0,VLOOKUP($C33,'Park City Nor-Am Feb 20 MO'!$A$17:$I$99,9,FALSE))</f>
        <v>0</v>
      </c>
      <c r="S33" s="87">
        <f>IF(ISNA(VLOOKUP($C33,'Park City Nor-Am Feb 21 DM'!$A$17:$I$99,9,FALSE))=TRUE,0,VLOOKUP($C33,'Park City Nor-Am Feb 21 DM'!$A$17:$I$99,9,FALSE))</f>
        <v>0</v>
      </c>
      <c r="T33" s="88">
        <f>IF(ISNA(VLOOKUP($C33,'Thunder Bay TT Jan 2016 MO'!$A$17:$I$99,9,FALSE))=TRUE,0,VLOOKUP($C33,'Thunder Bay TT Jan 2016 MO'!$A$17:$I$99,9,FALSE))</f>
        <v>0</v>
      </c>
      <c r="U33" s="88">
        <f>IF(ISNA(VLOOKUP($C33,void!$A$17:$I$99,9,FALSE))=TRUE,0,VLOOKUP($C33,void!$A$17:$I$99,9,FALSE))</f>
        <v>0</v>
      </c>
      <c r="V33" s="88">
        <f>IF(ISNA(VLOOKUP($C33,'Caledon TT Feb 27 DM'!$A$17:$I$98,9,FALSE))=TRUE,0,VLOOKUP($C33,'Caledon TT Feb 27 DM'!$A$17:$I$98,9,FALSE))</f>
        <v>0</v>
      </c>
      <c r="W33" s="88">
        <f>IF(ISNA(VLOOKUP($C33,'Caledon TT Feb 28 DM'!$A$17:$I$95,9,FALSE))=TRUE,0,VLOOKUP($C33,'Caledon TT Feb 28 DM'!$A$17:$I$95,9,FALSE))</f>
        <v>0</v>
      </c>
      <c r="X33" s="88">
        <f>IF(ISNA(VLOOKUP($C33,'Killington Nor-Am Mar 5 MO'!$A$17:$I$99,9,FALSE))=TRUE,0,VLOOKUP($C33,'Killington Nor-Am Mar 5 MO'!$A$17:$I$99,9,FALSE))</f>
        <v>0</v>
      </c>
      <c r="Y33" s="88">
        <f>IF(ISNA(VLOOKUP($C33,'Killington Nor-Am Mar 6 DM'!$A$17:$I$99,9,FALSE))=TRUE,0,VLOOKUP($C33,'Killington Nor-Am Mar 6 DM'!$A$17:$I$99,9,FALSE))</f>
        <v>0</v>
      </c>
      <c r="Z33" s="88">
        <f>IF(ISNA(VLOOKUP($C33,'VSC Nor-Am Feb 27 MO'!$A$17:$I$99,9,FALSE))=TRUE,0,VLOOKUP($C33,'VSC Nor-Am Feb 27 MO'!$A$17:$I$99,9,FALSE))</f>
        <v>0</v>
      </c>
      <c r="AA33" s="88">
        <f>IF(ISNA(VLOOKUP($C33,'VSC Nor-Am Feb 28 DM'!$A$17:$I$99,9,FALSE))=TRUE,0,VLOOKUP($C33,'VSC Nor-Am Feb 28 DM'!$A$17:$I$99,9,FALSE))</f>
        <v>0</v>
      </c>
      <c r="AB33" s="88">
        <f>IF(ISNA(VLOOKUP($C33,'Sr Nationals March 12 MO'!$A$17:$I$99,9,FALSE))=TRUE,0,VLOOKUP($C33,'Sr Nationals March 12 MO'!$A$17:$I$99,9,FALSE))</f>
        <v>0</v>
      </c>
      <c r="AC33" s="88">
        <f>IF(ISNA(VLOOKUP($C33,'Sr Nationals March 13 DM'!$A$17:$I$99,9,FALSE))=TRUE,0,VLOOKUP($C33,'Sr Nationals March 13 DM'!$A$17:$I$99,9,FALSE))</f>
        <v>0</v>
      </c>
      <c r="AD33" s="88">
        <f>IF(ISNA(VLOOKUP($C33,'Jr Nationals March 18 MO'!$A$17:$I$99,9,FALSE))=TRUE,0,VLOOKUP($C33,'Jr Nationals March 18 MO'!$A$17:$I$99,9,FALSE))</f>
        <v>0</v>
      </c>
      <c r="AE33" s="88">
        <f>IF(ISNA(VLOOKUP($C33,Event29!$A$17:$I$99,9,FALSE))=TRUE,0,VLOOKUP($C33,Event29!$A$17:$I$99,9,FALSE))</f>
        <v>0</v>
      </c>
      <c r="AF33" s="88">
        <f>IF(ISNA(VLOOKUP($C33,Event30!$A$17:$I$99,9,FALSE))=TRUE,0,VLOOKUP($C33,Event30!$A$17:$I$99,9,FALSE))</f>
        <v>0</v>
      </c>
    </row>
    <row r="34" spans="1:32" ht="13.5">
      <c r="A34" s="156"/>
      <c r="B34" s="156"/>
      <c r="C34" s="140"/>
      <c r="D34" s="92" t="str">
        <f>IF(ISNA(VLOOKUP($C34,'RPA Caclulations'!$C$6:$K$90,3,FALSE))=TRUE,"0",VLOOKUP($C34,'RPA Caclulations'!$C$6:$K$90,3,FALSE))</f>
        <v>0</v>
      </c>
      <c r="E34" s="87" t="str">
        <f>IF(ISNA(VLOOKUP($C34,'Canadian Selections Dec 19 - F'!$A$17:$I$69,9,FALSE))=TRUE,"0",VLOOKUP($C34,'Canadian Selections Dec 19 - F'!$A$17:$I$69,9,FALSE))</f>
        <v>0</v>
      </c>
      <c r="F34" s="88">
        <f>IF(ISNA(VLOOKUP($C34,'Canadian Selections Dec 20 - F'!$A$17:$I$19,9,FALSE))=TRUE,0,VLOOKUP($C34,'Canadian Selections Dec 20 - F'!$A$17:$I$19,9,FALSE))</f>
        <v>0</v>
      </c>
      <c r="G34" s="88">
        <f>IF(ISNA(VLOOKUP($C34,'Le Massif Cnd. Series Jan 16 MO'!$A$17:$I$95,9,FALSE))=TRUE,0,VLOOKUP($C34,'Le Massif Cnd. Series Jan 16 MO'!$A$17:$I$95,9,FALSE))</f>
        <v>0</v>
      </c>
      <c r="H34" s="88">
        <f>IF(ISNA(VLOOKUP($C34,'Le Massif Cnd. Series Jan 17 DM'!$A$17:$I$97,9,FALSE))=TRUE,0,VLOOKUP($C34,'Le Massif Cnd. Series Jan 17 DM'!$A$17:$I$97,9,FALSE))</f>
        <v>0</v>
      </c>
      <c r="I34" s="88">
        <f>IF(ISNA(VLOOKUP($C34,'USSA Bristol Jan 16 MO'!$A$17:$I$100,9,FALSE))=TRUE,0,VLOOKUP($C34,'USSA Bristol Jan 16 MO'!$A$17:$I$100,9,FALSE))</f>
        <v>0</v>
      </c>
      <c r="J34" s="88">
        <f>IF(ISNA(VLOOKUP($C34,'USSA Bristol Jan 17 DM'!$A$17:$I$100,9,FALSE))=TRUE,0,VLOOKUP($C34,'USSA Bristol Jan 17 DM'!$A$17:$I$100,9,FALSE))</f>
        <v>0</v>
      </c>
      <c r="K34" s="88">
        <f>IF(ISNA(VLOOKUP($C34,'Apex Cnd. Series Feb 6 MO'!$A$17:$I$98,9,FALSE))=TRUE,0,VLOOKUP($C34,'Apex Cnd. Series Feb 6 MO'!$A$17:$I$98,9,FALSE))</f>
        <v>0</v>
      </c>
      <c r="L34" s="88">
        <f>IF(ISNA(VLOOKUP($C34,'Apex Cnd. Series Feb 7 DM'!$A$17:$I$98,9,FALSE))=TRUE,0,VLOOKUP($C34,'Apex Cnd. Series Feb 7 DM'!$A$17:$I$98,9,FALSE))</f>
        <v>0</v>
      </c>
      <c r="M34" s="88">
        <f>IF(ISNA(VLOOKUP($C34,'Calabogie TT Feb 6 MO'!$A$17:$I$99,9,FALSE))=TRUE,0,VLOOKUP($C34,'Calabogie TT Feb 6 MO'!$A$17:$I$99,9,FALSE))</f>
        <v>0</v>
      </c>
      <c r="N34" s="88">
        <f>IF(ISNA(VLOOKUP($C34,'Calabogie TT Feb 7 MO'!$A$17:$I$99,9,FALSE))=TRUE,0,VLOOKUP($C34,'Calabogie TT Feb 7 MO'!$A$17:$I$99,9,FALSE))</f>
        <v>0</v>
      </c>
      <c r="O34" s="88">
        <f>IF(ISNA(VLOOKUP($C34,'Calgary Nor-Am Feb 13 MO'!$A$17:$I$99,9,FALSE))=TRUE,0,VLOOKUP($C34,'Calgary Nor-Am Feb 13 MO'!$A$17:$I$99,9,FALSE))</f>
        <v>0</v>
      </c>
      <c r="P34" s="88">
        <f>IF(ISNA(VLOOKUP($C34,'Calgary Nor-Am Feb 14 DM'!$A$17:$I$99,9,FALSE))=TRUE,0,VLOOKUP($C34,'Calgary Nor-Am Feb 14 DM'!$A$17:$I$99,9,FALSE))</f>
        <v>0</v>
      </c>
      <c r="Q34" s="88">
        <f>IF(ISNA(VLOOKUP($C34,'Camp Fortune TT Feb 21 MO'!$A$17:$I$99,9,FALSE))=TRUE,0,VLOOKUP($C34,'Camp Fortune TT Feb 21 MO'!$A$17:$I$99,9,FALSE))</f>
        <v>0</v>
      </c>
      <c r="R34" s="88">
        <f>IF(ISNA(VLOOKUP($C34,'Park City Nor-Am Feb 20 MO'!$A$17:$I$99,9,FALSE))=TRUE,0,VLOOKUP($C34,'Park City Nor-Am Feb 20 MO'!$A$17:$I$99,9,FALSE))</f>
        <v>0</v>
      </c>
      <c r="S34" s="87">
        <f>IF(ISNA(VLOOKUP($C34,'Park City Nor-Am Feb 21 DM'!$A$17:$I$99,9,FALSE))=TRUE,0,VLOOKUP($C34,'Park City Nor-Am Feb 21 DM'!$A$17:$I$99,9,FALSE))</f>
        <v>0</v>
      </c>
      <c r="T34" s="88">
        <f>IF(ISNA(VLOOKUP($C34,'Thunder Bay TT Jan 2016 MO'!$A$17:$I$99,9,FALSE))=TRUE,0,VLOOKUP($C34,'Thunder Bay TT Jan 2016 MO'!$A$17:$I$99,9,FALSE))</f>
        <v>0</v>
      </c>
      <c r="U34" s="88">
        <f>IF(ISNA(VLOOKUP($C34,void!$A$17:$I$99,9,FALSE))=TRUE,0,VLOOKUP($C34,void!$A$17:$I$99,9,FALSE))</f>
        <v>0</v>
      </c>
      <c r="V34" s="88">
        <f>IF(ISNA(VLOOKUP($C34,'Caledon TT Feb 27 DM'!$A$17:$I$98,9,FALSE))=TRUE,0,VLOOKUP($C34,'Caledon TT Feb 27 DM'!$A$17:$I$98,9,FALSE))</f>
        <v>0</v>
      </c>
      <c r="W34" s="88">
        <f>IF(ISNA(VLOOKUP($C34,'Caledon TT Feb 28 DM'!$A$17:$I$95,9,FALSE))=TRUE,0,VLOOKUP($C34,'Caledon TT Feb 28 DM'!$A$17:$I$95,9,FALSE))</f>
        <v>0</v>
      </c>
      <c r="X34" s="88">
        <f>IF(ISNA(VLOOKUP($C34,'Killington Nor-Am Mar 5 MO'!$A$17:$I$99,9,FALSE))=TRUE,0,VLOOKUP($C34,'Killington Nor-Am Mar 5 MO'!$A$17:$I$99,9,FALSE))</f>
        <v>0</v>
      </c>
      <c r="Y34" s="88">
        <f>IF(ISNA(VLOOKUP($C34,'Killington Nor-Am Mar 6 DM'!$A$17:$I$99,9,FALSE))=TRUE,0,VLOOKUP($C34,'Killington Nor-Am Mar 6 DM'!$A$17:$I$99,9,FALSE))</f>
        <v>0</v>
      </c>
      <c r="Z34" s="88">
        <f>IF(ISNA(VLOOKUP($C34,'VSC Nor-Am Feb 27 MO'!$A$17:$I$99,9,FALSE))=TRUE,0,VLOOKUP($C34,'VSC Nor-Am Feb 27 MO'!$A$17:$I$99,9,FALSE))</f>
        <v>0</v>
      </c>
      <c r="AA34" s="88">
        <f>IF(ISNA(VLOOKUP($C34,'VSC Nor-Am Feb 28 DM'!$A$17:$I$99,9,FALSE))=TRUE,0,VLOOKUP($C34,'VSC Nor-Am Feb 28 DM'!$A$17:$I$99,9,FALSE))</f>
        <v>0</v>
      </c>
      <c r="AB34" s="88">
        <f>IF(ISNA(VLOOKUP($C34,'Sr Nationals March 12 MO'!$A$17:$I$99,9,FALSE))=TRUE,0,VLOOKUP($C34,'Sr Nationals March 12 MO'!$A$17:$I$99,9,FALSE))</f>
        <v>0</v>
      </c>
      <c r="AC34" s="88">
        <f>IF(ISNA(VLOOKUP($C34,'Sr Nationals March 13 DM'!$A$17:$I$99,9,FALSE))=TRUE,0,VLOOKUP($C34,'Sr Nationals March 13 DM'!$A$17:$I$99,9,FALSE))</f>
        <v>0</v>
      </c>
      <c r="AD34" s="88">
        <f>IF(ISNA(VLOOKUP($C34,'Jr Nationals March 18 MO'!$A$17:$I$99,9,FALSE))=TRUE,0,VLOOKUP($C34,'Jr Nationals March 18 MO'!$A$17:$I$99,9,FALSE))</f>
        <v>0</v>
      </c>
      <c r="AE34" s="88">
        <f>IF(ISNA(VLOOKUP($C34,Event29!$A$17:$I$99,9,FALSE))=TRUE,0,VLOOKUP($C34,Event29!$A$17:$I$99,9,FALSE))</f>
        <v>0</v>
      </c>
      <c r="AF34" s="88">
        <f>IF(ISNA(VLOOKUP($C34,Event30!$A$17:$I$99,9,FALSE))=TRUE,0,VLOOKUP($C34,Event30!$A$17:$I$99,9,FALSE))</f>
        <v>0</v>
      </c>
    </row>
    <row r="35" spans="1:32" ht="13.5">
      <c r="A35" s="156"/>
      <c r="B35" s="156"/>
      <c r="C35" s="141"/>
      <c r="D35" s="92" t="str">
        <f>IF(ISNA(VLOOKUP($C35,'RPA Caclulations'!$C$6:$K$90,3,FALSE))=TRUE,"0",VLOOKUP($C35,'RPA Caclulations'!$C$6:$K$90,3,FALSE))</f>
        <v>0</v>
      </c>
      <c r="E35" s="87" t="str">
        <f>IF(ISNA(VLOOKUP($C35,'Canadian Selections Dec 19 - F'!$A$17:$I$69,9,FALSE))=TRUE,"0",VLOOKUP($C35,'Canadian Selections Dec 19 - F'!$A$17:$I$69,9,FALSE))</f>
        <v>0</v>
      </c>
      <c r="F35" s="88">
        <f>IF(ISNA(VLOOKUP($C35,'Canadian Selections Dec 20 - F'!$A$17:$I$19,9,FALSE))=TRUE,0,VLOOKUP($C35,'Canadian Selections Dec 20 - F'!$A$17:$I$19,9,FALSE))</f>
        <v>0</v>
      </c>
      <c r="G35" s="88">
        <f>IF(ISNA(VLOOKUP($C35,'Le Massif Cnd. Series Jan 16 MO'!$A$17:$I$95,9,FALSE))=TRUE,0,VLOOKUP($C35,'Le Massif Cnd. Series Jan 16 MO'!$A$17:$I$95,9,FALSE))</f>
        <v>0</v>
      </c>
      <c r="H35" s="88">
        <f>IF(ISNA(VLOOKUP($C35,'Le Massif Cnd. Series Jan 17 DM'!$A$17:$I$97,9,FALSE))=TRUE,0,VLOOKUP($C35,'Le Massif Cnd. Series Jan 17 DM'!$A$17:$I$97,9,FALSE))</f>
        <v>0</v>
      </c>
      <c r="I35" s="88">
        <f>IF(ISNA(VLOOKUP($C35,'USSA Bristol Jan 16 MO'!$A$17:$I$100,9,FALSE))=TRUE,0,VLOOKUP($C35,'USSA Bristol Jan 16 MO'!$A$17:$I$100,9,FALSE))</f>
        <v>0</v>
      </c>
      <c r="J35" s="88">
        <f>IF(ISNA(VLOOKUP($C35,'USSA Bristol Jan 17 DM'!$A$17:$I$100,9,FALSE))=TRUE,0,VLOOKUP($C35,'USSA Bristol Jan 17 DM'!$A$17:$I$100,9,FALSE))</f>
        <v>0</v>
      </c>
      <c r="K35" s="88">
        <f>IF(ISNA(VLOOKUP($C35,'Apex Cnd. Series Feb 6 MO'!$A$17:$I$98,9,FALSE))=TRUE,0,VLOOKUP($C35,'Apex Cnd. Series Feb 6 MO'!$A$17:$I$98,9,FALSE))</f>
        <v>0</v>
      </c>
      <c r="L35" s="88">
        <f>IF(ISNA(VLOOKUP($C35,'Apex Cnd. Series Feb 7 DM'!$A$17:$I$98,9,FALSE))=TRUE,0,VLOOKUP($C35,'Apex Cnd. Series Feb 7 DM'!$A$17:$I$98,9,FALSE))</f>
        <v>0</v>
      </c>
      <c r="M35" s="88">
        <f>IF(ISNA(VLOOKUP($C35,'Calabogie TT Feb 6 MO'!$A$17:$I$99,9,FALSE))=TRUE,0,VLOOKUP($C35,'Calabogie TT Feb 6 MO'!$A$17:$I$99,9,FALSE))</f>
        <v>0</v>
      </c>
      <c r="N35" s="88">
        <f>IF(ISNA(VLOOKUP($C35,'Calabogie TT Feb 7 MO'!$A$17:$I$99,9,FALSE))=TRUE,0,VLOOKUP($C35,'Calabogie TT Feb 7 MO'!$A$17:$I$99,9,FALSE))</f>
        <v>0</v>
      </c>
      <c r="O35" s="88">
        <f>IF(ISNA(VLOOKUP($C35,'Calgary Nor-Am Feb 13 MO'!$A$17:$I$99,9,FALSE))=TRUE,0,VLOOKUP($C35,'Calgary Nor-Am Feb 13 MO'!$A$17:$I$99,9,FALSE))</f>
        <v>0</v>
      </c>
      <c r="P35" s="88">
        <f>IF(ISNA(VLOOKUP($C35,'Calgary Nor-Am Feb 14 DM'!$A$17:$I$99,9,FALSE))=TRUE,0,VLOOKUP($C35,'Calgary Nor-Am Feb 14 DM'!$A$17:$I$99,9,FALSE))</f>
        <v>0</v>
      </c>
      <c r="Q35" s="88">
        <f>IF(ISNA(VLOOKUP($C35,'Camp Fortune TT Feb 21 MO'!$A$17:$I$99,9,FALSE))=TRUE,0,VLOOKUP($C35,'Camp Fortune TT Feb 21 MO'!$A$17:$I$99,9,FALSE))</f>
        <v>0</v>
      </c>
      <c r="R35" s="88">
        <f>IF(ISNA(VLOOKUP($C35,'Park City Nor-Am Feb 20 MO'!$A$17:$I$99,9,FALSE))=TRUE,0,VLOOKUP($C35,'Park City Nor-Am Feb 20 MO'!$A$17:$I$99,9,FALSE))</f>
        <v>0</v>
      </c>
      <c r="S35" s="87">
        <f>IF(ISNA(VLOOKUP($C35,'Park City Nor-Am Feb 21 DM'!$A$17:$I$99,9,FALSE))=TRUE,0,VLOOKUP($C35,'Park City Nor-Am Feb 21 DM'!$A$17:$I$99,9,FALSE))</f>
        <v>0</v>
      </c>
      <c r="T35" s="88">
        <f>IF(ISNA(VLOOKUP($C35,'Thunder Bay TT Jan 2016 MO'!$A$17:$I$99,9,FALSE))=TRUE,0,VLOOKUP($C35,'Thunder Bay TT Jan 2016 MO'!$A$17:$I$99,9,FALSE))</f>
        <v>0</v>
      </c>
      <c r="U35" s="88">
        <f>IF(ISNA(VLOOKUP($C35,void!$A$17:$I$99,9,FALSE))=TRUE,0,VLOOKUP($C35,void!$A$17:$I$99,9,FALSE))</f>
        <v>0</v>
      </c>
      <c r="V35" s="88">
        <f>IF(ISNA(VLOOKUP($C35,'Caledon TT Feb 27 DM'!$A$17:$I$98,9,FALSE))=TRUE,0,VLOOKUP($C35,'Caledon TT Feb 27 DM'!$A$17:$I$98,9,FALSE))</f>
        <v>0</v>
      </c>
      <c r="W35" s="88">
        <f>IF(ISNA(VLOOKUP($C35,'Caledon TT Feb 28 DM'!$A$17:$I$95,9,FALSE))=TRUE,0,VLOOKUP($C35,'Caledon TT Feb 28 DM'!$A$17:$I$95,9,FALSE))</f>
        <v>0</v>
      </c>
      <c r="X35" s="88">
        <f>IF(ISNA(VLOOKUP($C35,'Killington Nor-Am Mar 5 MO'!$A$17:$I$99,9,FALSE))=TRUE,0,VLOOKUP($C35,'Killington Nor-Am Mar 5 MO'!$A$17:$I$99,9,FALSE))</f>
        <v>0</v>
      </c>
      <c r="Y35" s="88">
        <f>IF(ISNA(VLOOKUP($C35,'Killington Nor-Am Mar 6 DM'!$A$17:$I$99,9,FALSE))=TRUE,0,VLOOKUP($C35,'Killington Nor-Am Mar 6 DM'!$A$17:$I$99,9,FALSE))</f>
        <v>0</v>
      </c>
      <c r="Z35" s="88">
        <f>IF(ISNA(VLOOKUP($C35,'VSC Nor-Am Feb 27 MO'!$A$17:$I$99,9,FALSE))=TRUE,0,VLOOKUP($C35,'VSC Nor-Am Feb 27 MO'!$A$17:$I$99,9,FALSE))</f>
        <v>0</v>
      </c>
      <c r="AA35" s="88">
        <f>IF(ISNA(VLOOKUP($C35,'VSC Nor-Am Feb 28 DM'!$A$17:$I$99,9,FALSE))=TRUE,0,VLOOKUP($C35,'VSC Nor-Am Feb 28 DM'!$A$17:$I$99,9,FALSE))</f>
        <v>0</v>
      </c>
      <c r="AB35" s="88">
        <f>IF(ISNA(VLOOKUP($C35,'Sr Nationals March 12 MO'!$A$17:$I$99,9,FALSE))=TRUE,0,VLOOKUP($C35,'Sr Nationals March 12 MO'!$A$17:$I$99,9,FALSE))</f>
        <v>0</v>
      </c>
      <c r="AC35" s="88">
        <f>IF(ISNA(VLOOKUP($C35,'Sr Nationals March 13 DM'!$A$17:$I$99,9,FALSE))=TRUE,0,VLOOKUP($C35,'Sr Nationals March 13 DM'!$A$17:$I$99,9,FALSE))</f>
        <v>0</v>
      </c>
      <c r="AD35" s="88">
        <f>IF(ISNA(VLOOKUP($C35,'Jr Nationals March 18 MO'!$A$17:$I$99,9,FALSE))=TRUE,0,VLOOKUP($C35,'Jr Nationals March 18 MO'!$A$17:$I$99,9,FALSE))</f>
        <v>0</v>
      </c>
      <c r="AE35" s="88">
        <f>IF(ISNA(VLOOKUP($C35,Event29!$A$17:$I$99,9,FALSE))=TRUE,0,VLOOKUP($C35,Event29!$A$17:$I$99,9,FALSE))</f>
        <v>0</v>
      </c>
      <c r="AF35" s="88">
        <f>IF(ISNA(VLOOKUP($C35,Event30!$A$17:$I$99,9,FALSE))=TRUE,0,VLOOKUP($C35,Event30!$A$17:$I$99,9,FALSE))</f>
        <v>0</v>
      </c>
    </row>
    <row r="36" spans="1:32" ht="13.5">
      <c r="A36" s="156"/>
      <c r="B36" s="156"/>
      <c r="C36" s="141"/>
      <c r="D36" s="92" t="str">
        <f>IF(ISNA(VLOOKUP($C36,'RPA Caclulations'!$C$6:$K$90,3,FALSE))=TRUE,"0",VLOOKUP($C36,'RPA Caclulations'!$C$6:$K$90,3,FALSE))</f>
        <v>0</v>
      </c>
      <c r="E36" s="87" t="str">
        <f>IF(ISNA(VLOOKUP($C36,'Canadian Selections Dec 19 - F'!$A$17:$I$69,9,FALSE))=TRUE,"0",VLOOKUP($C36,'Canadian Selections Dec 19 - F'!$A$17:$I$69,9,FALSE))</f>
        <v>0</v>
      </c>
      <c r="F36" s="88">
        <f>IF(ISNA(VLOOKUP($C36,'Canadian Selections Dec 20 - F'!$A$17:$I$19,9,FALSE))=TRUE,0,VLOOKUP($C36,'Canadian Selections Dec 20 - F'!$A$17:$I$19,9,FALSE))</f>
        <v>0</v>
      </c>
      <c r="G36" s="88">
        <f>IF(ISNA(VLOOKUP($C36,'Le Massif Cnd. Series Jan 16 MO'!$A$17:$I$95,9,FALSE))=TRUE,0,VLOOKUP($C36,'Le Massif Cnd. Series Jan 16 MO'!$A$17:$I$95,9,FALSE))</f>
        <v>0</v>
      </c>
      <c r="H36" s="88">
        <f>IF(ISNA(VLOOKUP($C36,'Le Massif Cnd. Series Jan 17 DM'!$A$17:$I$97,9,FALSE))=TRUE,0,VLOOKUP($C36,'Le Massif Cnd. Series Jan 17 DM'!$A$17:$I$97,9,FALSE))</f>
        <v>0</v>
      </c>
      <c r="I36" s="88">
        <f>IF(ISNA(VLOOKUP($C36,'USSA Bristol Jan 16 MO'!$A$17:$I$100,9,FALSE))=TRUE,0,VLOOKUP($C36,'USSA Bristol Jan 16 MO'!$A$17:$I$100,9,FALSE))</f>
        <v>0</v>
      </c>
      <c r="J36" s="88">
        <f>IF(ISNA(VLOOKUP($C36,'USSA Bristol Jan 17 DM'!$A$17:$I$100,9,FALSE))=TRUE,0,VLOOKUP($C36,'USSA Bristol Jan 17 DM'!$A$17:$I$100,9,FALSE))</f>
        <v>0</v>
      </c>
      <c r="K36" s="88">
        <f>IF(ISNA(VLOOKUP($C36,'Apex Cnd. Series Feb 6 MO'!$A$17:$I$98,9,FALSE))=TRUE,0,VLOOKUP($C36,'Apex Cnd. Series Feb 6 MO'!$A$17:$I$98,9,FALSE))</f>
        <v>0</v>
      </c>
      <c r="L36" s="88">
        <f>IF(ISNA(VLOOKUP($C36,'Apex Cnd. Series Feb 7 DM'!$A$17:$I$98,9,FALSE))=TRUE,0,VLOOKUP($C36,'Apex Cnd. Series Feb 7 DM'!$A$17:$I$98,9,FALSE))</f>
        <v>0</v>
      </c>
      <c r="M36" s="88">
        <f>IF(ISNA(VLOOKUP($C36,'Calabogie TT Feb 6 MO'!$A$17:$I$99,9,FALSE))=TRUE,0,VLOOKUP($C36,'Calabogie TT Feb 6 MO'!$A$17:$I$99,9,FALSE))</f>
        <v>0</v>
      </c>
      <c r="N36" s="88">
        <f>IF(ISNA(VLOOKUP($C36,'Calabogie TT Feb 7 MO'!$A$17:$I$99,9,FALSE))=TRUE,0,VLOOKUP($C36,'Calabogie TT Feb 7 MO'!$A$17:$I$99,9,FALSE))</f>
        <v>0</v>
      </c>
      <c r="O36" s="88">
        <f>IF(ISNA(VLOOKUP($C36,'Calgary Nor-Am Feb 13 MO'!$A$17:$I$99,9,FALSE))=TRUE,0,VLOOKUP($C36,'Calgary Nor-Am Feb 13 MO'!$A$17:$I$99,9,FALSE))</f>
        <v>0</v>
      </c>
      <c r="P36" s="88">
        <f>IF(ISNA(VLOOKUP($C36,'Calgary Nor-Am Feb 14 DM'!$A$17:$I$99,9,FALSE))=TRUE,0,VLOOKUP($C36,'Calgary Nor-Am Feb 14 DM'!$A$17:$I$99,9,FALSE))</f>
        <v>0</v>
      </c>
      <c r="Q36" s="88">
        <f>IF(ISNA(VLOOKUP($C36,'Camp Fortune TT Feb 21 MO'!$A$17:$I$99,9,FALSE))=TRUE,0,VLOOKUP($C36,'Camp Fortune TT Feb 21 MO'!$A$17:$I$99,9,FALSE))</f>
        <v>0</v>
      </c>
      <c r="R36" s="88">
        <f>IF(ISNA(VLOOKUP($C36,'Park City Nor-Am Feb 20 MO'!$A$17:$I$99,9,FALSE))=TRUE,0,VLOOKUP($C36,'Park City Nor-Am Feb 20 MO'!$A$17:$I$99,9,FALSE))</f>
        <v>0</v>
      </c>
      <c r="S36" s="87">
        <f>IF(ISNA(VLOOKUP($C36,'Park City Nor-Am Feb 21 DM'!$A$17:$I$99,9,FALSE))=TRUE,0,VLOOKUP($C36,'Park City Nor-Am Feb 21 DM'!$A$17:$I$99,9,FALSE))</f>
        <v>0</v>
      </c>
      <c r="T36" s="88">
        <f>IF(ISNA(VLOOKUP($C36,'Thunder Bay TT Jan 2016 MO'!$A$17:$I$99,9,FALSE))=TRUE,0,VLOOKUP($C36,'Thunder Bay TT Jan 2016 MO'!$A$17:$I$99,9,FALSE))</f>
        <v>0</v>
      </c>
      <c r="U36" s="88">
        <f>IF(ISNA(VLOOKUP($C36,void!$A$17:$I$99,9,FALSE))=TRUE,0,VLOOKUP($C36,void!$A$17:$I$99,9,FALSE))</f>
        <v>0</v>
      </c>
      <c r="V36" s="88">
        <f>IF(ISNA(VLOOKUP($C36,'Caledon TT Feb 27 DM'!$A$17:$I$98,9,FALSE))=TRUE,0,VLOOKUP($C36,'Caledon TT Feb 27 DM'!$A$17:$I$98,9,FALSE))</f>
        <v>0</v>
      </c>
      <c r="W36" s="88">
        <f>IF(ISNA(VLOOKUP($C36,'Caledon TT Feb 28 DM'!$A$17:$I$95,9,FALSE))=TRUE,0,VLOOKUP($C36,'Caledon TT Feb 28 DM'!$A$17:$I$95,9,FALSE))</f>
        <v>0</v>
      </c>
      <c r="X36" s="88">
        <f>IF(ISNA(VLOOKUP($C36,'Killington Nor-Am Mar 5 MO'!$A$17:$I$99,9,FALSE))=TRUE,0,VLOOKUP($C36,'Killington Nor-Am Mar 5 MO'!$A$17:$I$99,9,FALSE))</f>
        <v>0</v>
      </c>
      <c r="Y36" s="88">
        <f>IF(ISNA(VLOOKUP($C36,'Killington Nor-Am Mar 6 DM'!$A$17:$I$99,9,FALSE))=TRUE,0,VLOOKUP($C36,'Killington Nor-Am Mar 6 DM'!$A$17:$I$99,9,FALSE))</f>
        <v>0</v>
      </c>
      <c r="Z36" s="88">
        <f>IF(ISNA(VLOOKUP($C36,'VSC Nor-Am Feb 27 MO'!$A$17:$I$99,9,FALSE))=TRUE,0,VLOOKUP($C36,'VSC Nor-Am Feb 27 MO'!$A$17:$I$99,9,FALSE))</f>
        <v>0</v>
      </c>
      <c r="AA36" s="88">
        <f>IF(ISNA(VLOOKUP($C36,'VSC Nor-Am Feb 28 DM'!$A$17:$I$99,9,FALSE))=TRUE,0,VLOOKUP($C36,'VSC Nor-Am Feb 28 DM'!$A$17:$I$99,9,FALSE))</f>
        <v>0</v>
      </c>
      <c r="AB36" s="88">
        <f>IF(ISNA(VLOOKUP($C36,'Sr Nationals March 12 MO'!$A$17:$I$99,9,FALSE))=TRUE,0,VLOOKUP($C36,'Sr Nationals March 12 MO'!$A$17:$I$99,9,FALSE))</f>
        <v>0</v>
      </c>
      <c r="AC36" s="88">
        <f>IF(ISNA(VLOOKUP($C36,'Sr Nationals March 13 DM'!$A$17:$I$99,9,FALSE))=TRUE,0,VLOOKUP($C36,'Sr Nationals March 13 DM'!$A$17:$I$99,9,FALSE))</f>
        <v>0</v>
      </c>
      <c r="AD36" s="88">
        <f>IF(ISNA(VLOOKUP($C36,'Jr Nationals March 18 MO'!$A$17:$I$99,9,FALSE))=TRUE,0,VLOOKUP($C36,'Jr Nationals March 18 MO'!$A$17:$I$99,9,FALSE))</f>
        <v>0</v>
      </c>
      <c r="AE36" s="88">
        <f>IF(ISNA(VLOOKUP($C36,Event29!$A$17:$I$99,9,FALSE))=TRUE,0,VLOOKUP($C36,Event29!$A$17:$I$99,9,FALSE))</f>
        <v>0</v>
      </c>
      <c r="AF36" s="88">
        <f>IF(ISNA(VLOOKUP($C36,Event30!$A$17:$I$99,9,FALSE))=TRUE,0,VLOOKUP($C36,Event30!$A$17:$I$99,9,FALSE))</f>
        <v>0</v>
      </c>
    </row>
    <row r="37" spans="1:32" ht="13.5" customHeight="1">
      <c r="A37" s="156"/>
      <c r="B37" s="156"/>
      <c r="C37" s="140"/>
      <c r="D37" s="92" t="str">
        <f>IF(ISNA(VLOOKUP($C37,'RPA Caclulations'!$C$6:$K$90,3,FALSE))=TRUE,"0",VLOOKUP($C37,'RPA Caclulations'!$C$6:$K$90,3,FALSE))</f>
        <v>0</v>
      </c>
      <c r="E37" s="87" t="str">
        <f>IF(ISNA(VLOOKUP($C37,'Canadian Selections Dec 19 - F'!$A$17:$I$69,9,FALSE))=TRUE,"0",VLOOKUP($C37,'Canadian Selections Dec 19 - F'!$A$17:$I$69,9,FALSE))</f>
        <v>0</v>
      </c>
      <c r="F37" s="88">
        <f>IF(ISNA(VLOOKUP($C37,'Canadian Selections Dec 20 - F'!$A$17:$I$19,9,FALSE))=TRUE,0,VLOOKUP($C37,'Canadian Selections Dec 20 - F'!$A$17:$I$19,9,FALSE))</f>
        <v>0</v>
      </c>
      <c r="G37" s="88">
        <f>IF(ISNA(VLOOKUP($C37,'Le Massif Cnd. Series Jan 16 MO'!$A$17:$I$95,9,FALSE))=TRUE,0,VLOOKUP($C37,'Le Massif Cnd. Series Jan 16 MO'!$A$17:$I$95,9,FALSE))</f>
        <v>0</v>
      </c>
      <c r="H37" s="88">
        <f>IF(ISNA(VLOOKUP($C37,'Le Massif Cnd. Series Jan 17 DM'!$A$17:$I$97,9,FALSE))=TRUE,0,VLOOKUP($C37,'Le Massif Cnd. Series Jan 17 DM'!$A$17:$I$97,9,FALSE))</f>
        <v>0</v>
      </c>
      <c r="I37" s="88">
        <f>IF(ISNA(VLOOKUP($C37,'USSA Bristol Jan 16 MO'!$A$17:$I$100,9,FALSE))=TRUE,0,VLOOKUP($C37,'USSA Bristol Jan 16 MO'!$A$17:$I$100,9,FALSE))</f>
        <v>0</v>
      </c>
      <c r="J37" s="88">
        <f>IF(ISNA(VLOOKUP($C37,'USSA Bristol Jan 17 DM'!$A$17:$I$100,9,FALSE))=TRUE,0,VLOOKUP($C37,'USSA Bristol Jan 17 DM'!$A$17:$I$100,9,FALSE))</f>
        <v>0</v>
      </c>
      <c r="K37" s="88">
        <f>IF(ISNA(VLOOKUP($C37,'Apex Cnd. Series Feb 6 MO'!$A$17:$I$98,9,FALSE))=TRUE,0,VLOOKUP($C37,'Apex Cnd. Series Feb 6 MO'!$A$17:$I$98,9,FALSE))</f>
        <v>0</v>
      </c>
      <c r="L37" s="88">
        <f>IF(ISNA(VLOOKUP($C37,'Apex Cnd. Series Feb 7 DM'!$A$17:$I$98,9,FALSE))=TRUE,0,VLOOKUP($C37,'Apex Cnd. Series Feb 7 DM'!$A$17:$I$98,9,FALSE))</f>
        <v>0</v>
      </c>
      <c r="M37" s="88">
        <f>IF(ISNA(VLOOKUP($C37,'Calabogie TT Feb 6 MO'!$A$17:$I$99,9,FALSE))=TRUE,0,VLOOKUP($C37,'Calabogie TT Feb 6 MO'!$A$17:$I$99,9,FALSE))</f>
        <v>0</v>
      </c>
      <c r="N37" s="88">
        <f>IF(ISNA(VLOOKUP($C37,'Calabogie TT Feb 7 MO'!$A$17:$I$99,9,FALSE))=TRUE,0,VLOOKUP($C37,'Calabogie TT Feb 7 MO'!$A$17:$I$99,9,FALSE))</f>
        <v>0</v>
      </c>
      <c r="O37" s="88">
        <f>IF(ISNA(VLOOKUP($C37,'Calgary Nor-Am Feb 13 MO'!$A$17:$I$99,9,FALSE))=TRUE,0,VLOOKUP($C37,'Calgary Nor-Am Feb 13 MO'!$A$17:$I$99,9,FALSE))</f>
        <v>0</v>
      </c>
      <c r="P37" s="88">
        <f>IF(ISNA(VLOOKUP($C37,'Calgary Nor-Am Feb 14 DM'!$A$17:$I$99,9,FALSE))=TRUE,0,VLOOKUP($C37,'Calgary Nor-Am Feb 14 DM'!$A$17:$I$99,9,FALSE))</f>
        <v>0</v>
      </c>
      <c r="Q37" s="88">
        <f>IF(ISNA(VLOOKUP($C37,'Camp Fortune TT Feb 21 MO'!$A$17:$I$99,9,FALSE))=TRUE,0,VLOOKUP($C37,'Camp Fortune TT Feb 21 MO'!$A$17:$I$99,9,FALSE))</f>
        <v>0</v>
      </c>
      <c r="R37" s="88">
        <f>IF(ISNA(VLOOKUP($C37,'Park City Nor-Am Feb 20 MO'!$A$17:$I$99,9,FALSE))=TRUE,0,VLOOKUP($C37,'Park City Nor-Am Feb 20 MO'!$A$17:$I$99,9,FALSE))</f>
        <v>0</v>
      </c>
      <c r="S37" s="87">
        <f>IF(ISNA(VLOOKUP($C37,'Park City Nor-Am Feb 21 DM'!$A$17:$I$99,9,FALSE))=TRUE,0,VLOOKUP($C37,'Park City Nor-Am Feb 21 DM'!$A$17:$I$99,9,FALSE))</f>
        <v>0</v>
      </c>
      <c r="T37" s="88">
        <f>IF(ISNA(VLOOKUP($C37,'Thunder Bay TT Jan 2016 MO'!$A$17:$I$99,9,FALSE))=TRUE,0,VLOOKUP($C37,'Thunder Bay TT Jan 2016 MO'!$A$17:$I$99,9,FALSE))</f>
        <v>0</v>
      </c>
      <c r="U37" s="88">
        <f>IF(ISNA(VLOOKUP($C37,void!$A$17:$I$99,9,FALSE))=TRUE,0,VLOOKUP($C37,void!$A$17:$I$99,9,FALSE))</f>
        <v>0</v>
      </c>
      <c r="V37" s="88">
        <f>IF(ISNA(VLOOKUP($C37,'Caledon TT Feb 27 DM'!$A$17:$I$98,9,FALSE))=TRUE,0,VLOOKUP($C37,'Caledon TT Feb 27 DM'!$A$17:$I$98,9,FALSE))</f>
        <v>0</v>
      </c>
      <c r="W37" s="88">
        <f>IF(ISNA(VLOOKUP($C37,'Caledon TT Feb 28 DM'!$A$17:$I$95,9,FALSE))=TRUE,0,VLOOKUP($C37,'Caledon TT Feb 28 DM'!$A$17:$I$95,9,FALSE))</f>
        <v>0</v>
      </c>
      <c r="X37" s="88">
        <f>IF(ISNA(VLOOKUP($C37,'Killington Nor-Am Mar 5 MO'!$A$17:$I$99,9,FALSE))=TRUE,0,VLOOKUP($C37,'Killington Nor-Am Mar 5 MO'!$A$17:$I$99,9,FALSE))</f>
        <v>0</v>
      </c>
      <c r="Y37" s="88">
        <f>IF(ISNA(VLOOKUP($C37,'Killington Nor-Am Mar 6 DM'!$A$17:$I$99,9,FALSE))=TRUE,0,VLOOKUP($C37,'Killington Nor-Am Mar 6 DM'!$A$17:$I$99,9,FALSE))</f>
        <v>0</v>
      </c>
      <c r="Z37" s="88">
        <f>IF(ISNA(VLOOKUP($C37,'VSC Nor-Am Feb 27 MO'!$A$17:$I$99,9,FALSE))=TRUE,0,VLOOKUP($C37,'VSC Nor-Am Feb 27 MO'!$A$17:$I$99,9,FALSE))</f>
        <v>0</v>
      </c>
      <c r="AA37" s="88">
        <f>IF(ISNA(VLOOKUP($C37,'VSC Nor-Am Feb 28 DM'!$A$17:$I$99,9,FALSE))=TRUE,0,VLOOKUP($C37,'VSC Nor-Am Feb 28 DM'!$A$17:$I$99,9,FALSE))</f>
        <v>0</v>
      </c>
      <c r="AB37" s="88">
        <f>IF(ISNA(VLOOKUP($C37,'Sr Nationals March 12 MO'!$A$17:$I$99,9,FALSE))=TRUE,0,VLOOKUP($C37,'Sr Nationals March 12 MO'!$A$17:$I$99,9,FALSE))</f>
        <v>0</v>
      </c>
      <c r="AC37" s="88">
        <f>IF(ISNA(VLOOKUP($C37,'Sr Nationals March 13 DM'!$A$17:$I$99,9,FALSE))=TRUE,0,VLOOKUP($C37,'Sr Nationals March 13 DM'!$A$17:$I$99,9,FALSE))</f>
        <v>0</v>
      </c>
      <c r="AD37" s="88">
        <f>IF(ISNA(VLOOKUP($C37,'Jr Nationals March 18 MO'!$A$17:$I$99,9,FALSE))=TRUE,0,VLOOKUP($C37,'Jr Nationals March 18 MO'!$A$17:$I$99,9,FALSE))</f>
        <v>0</v>
      </c>
      <c r="AE37" s="88">
        <f>IF(ISNA(VLOOKUP($C37,Event29!$A$17:$I$99,9,FALSE))=TRUE,0,VLOOKUP($C37,Event29!$A$17:$I$99,9,FALSE))</f>
        <v>0</v>
      </c>
      <c r="AF37" s="88">
        <f>IF(ISNA(VLOOKUP($C37,Event30!$A$17:$I$99,9,FALSE))=TRUE,0,VLOOKUP($C37,Event30!$A$17:$I$99,9,FALSE))</f>
        <v>0</v>
      </c>
    </row>
    <row r="38" spans="1:32" ht="13.5">
      <c r="A38" s="156"/>
      <c r="B38" s="156"/>
      <c r="C38" s="141"/>
      <c r="D38" s="92" t="str">
        <f>IF(ISNA(VLOOKUP($C38,'RPA Caclulations'!$C$6:$K$90,3,FALSE))=TRUE,"0",VLOOKUP($C38,'RPA Caclulations'!$C$6:$K$90,3,FALSE))</f>
        <v>0</v>
      </c>
      <c r="E38" s="87" t="str">
        <f>IF(ISNA(VLOOKUP($C38,'Canadian Selections Dec 19 - F'!$A$17:$I$69,9,FALSE))=TRUE,"0",VLOOKUP($C38,'Canadian Selections Dec 19 - F'!$A$17:$I$69,9,FALSE))</f>
        <v>0</v>
      </c>
      <c r="F38" s="88">
        <f>IF(ISNA(VLOOKUP($C38,'Canadian Selections Dec 20 - F'!$A$17:$I$19,9,FALSE))=TRUE,0,VLOOKUP($C38,'Canadian Selections Dec 20 - F'!$A$17:$I$19,9,FALSE))</f>
        <v>0</v>
      </c>
      <c r="G38" s="88">
        <f>IF(ISNA(VLOOKUP($C38,'Le Massif Cnd. Series Jan 16 MO'!$A$17:$I$95,9,FALSE))=TRUE,0,VLOOKUP($C38,'Le Massif Cnd. Series Jan 16 MO'!$A$17:$I$95,9,FALSE))</f>
        <v>0</v>
      </c>
      <c r="H38" s="88">
        <f>IF(ISNA(VLOOKUP($C38,'Le Massif Cnd. Series Jan 17 DM'!$A$17:$I$97,9,FALSE))=TRUE,0,VLOOKUP($C38,'Le Massif Cnd. Series Jan 17 DM'!$A$17:$I$97,9,FALSE))</f>
        <v>0</v>
      </c>
      <c r="I38" s="88">
        <f>IF(ISNA(VLOOKUP($C38,'USSA Bristol Jan 16 MO'!$A$17:$I$100,9,FALSE))=TRUE,0,VLOOKUP($C38,'USSA Bristol Jan 16 MO'!$A$17:$I$100,9,FALSE))</f>
        <v>0</v>
      </c>
      <c r="J38" s="88">
        <f>IF(ISNA(VLOOKUP($C38,'USSA Bristol Jan 17 DM'!$A$17:$I$100,9,FALSE))=TRUE,0,VLOOKUP($C38,'USSA Bristol Jan 17 DM'!$A$17:$I$100,9,FALSE))</f>
        <v>0</v>
      </c>
      <c r="K38" s="88">
        <f>IF(ISNA(VLOOKUP($C38,'Apex Cnd. Series Feb 6 MO'!$A$17:$I$98,9,FALSE))=TRUE,0,VLOOKUP($C38,'Apex Cnd. Series Feb 6 MO'!$A$17:$I$98,9,FALSE))</f>
        <v>0</v>
      </c>
      <c r="L38" s="88">
        <f>IF(ISNA(VLOOKUP($C38,'Apex Cnd. Series Feb 7 DM'!$A$17:$I$98,9,FALSE))=TRUE,0,VLOOKUP($C38,'Apex Cnd. Series Feb 7 DM'!$A$17:$I$98,9,FALSE))</f>
        <v>0</v>
      </c>
      <c r="M38" s="88">
        <f>IF(ISNA(VLOOKUP($C38,'Calabogie TT Feb 6 MO'!$A$17:$I$99,9,FALSE))=TRUE,0,VLOOKUP($C38,'Calabogie TT Feb 6 MO'!$A$17:$I$99,9,FALSE))</f>
        <v>0</v>
      </c>
      <c r="N38" s="88">
        <f>IF(ISNA(VLOOKUP($C38,'Calabogie TT Feb 7 MO'!$A$17:$I$99,9,FALSE))=TRUE,0,VLOOKUP($C38,'Calabogie TT Feb 7 MO'!$A$17:$I$99,9,FALSE))</f>
        <v>0</v>
      </c>
      <c r="O38" s="88">
        <f>IF(ISNA(VLOOKUP($C38,'Calgary Nor-Am Feb 13 MO'!$A$17:$I$99,9,FALSE))=TRUE,0,VLOOKUP($C38,'Calgary Nor-Am Feb 13 MO'!$A$17:$I$99,9,FALSE))</f>
        <v>0</v>
      </c>
      <c r="P38" s="88">
        <f>IF(ISNA(VLOOKUP($C38,'Calgary Nor-Am Feb 14 DM'!$A$17:$I$99,9,FALSE))=TRUE,0,VLOOKUP($C38,'Calgary Nor-Am Feb 14 DM'!$A$17:$I$99,9,FALSE))</f>
        <v>0</v>
      </c>
      <c r="Q38" s="88">
        <f>IF(ISNA(VLOOKUP($C38,'Camp Fortune TT Feb 21 MO'!$A$17:$I$99,9,FALSE))=TRUE,0,VLOOKUP($C38,'Camp Fortune TT Feb 21 MO'!$A$17:$I$99,9,FALSE))</f>
        <v>0</v>
      </c>
      <c r="R38" s="88">
        <f>IF(ISNA(VLOOKUP($C38,'Park City Nor-Am Feb 20 MO'!$A$17:$I$99,9,FALSE))=TRUE,0,VLOOKUP($C38,'Park City Nor-Am Feb 20 MO'!$A$17:$I$99,9,FALSE))</f>
        <v>0</v>
      </c>
      <c r="S38" s="87">
        <f>IF(ISNA(VLOOKUP($C38,'Park City Nor-Am Feb 21 DM'!$A$17:$I$99,9,FALSE))=TRUE,0,VLOOKUP($C38,'Park City Nor-Am Feb 21 DM'!$A$17:$I$99,9,FALSE))</f>
        <v>0</v>
      </c>
      <c r="T38" s="88">
        <f>IF(ISNA(VLOOKUP($C38,'Thunder Bay TT Jan 2016 MO'!$A$17:$I$99,9,FALSE))=TRUE,0,VLOOKUP($C38,'Thunder Bay TT Jan 2016 MO'!$A$17:$I$99,9,FALSE))</f>
        <v>0</v>
      </c>
      <c r="U38" s="88">
        <f>IF(ISNA(VLOOKUP($C38,void!$A$17:$I$99,9,FALSE))=TRUE,0,VLOOKUP($C38,void!$A$17:$I$99,9,FALSE))</f>
        <v>0</v>
      </c>
      <c r="V38" s="88">
        <f>IF(ISNA(VLOOKUP($C38,'Caledon TT Feb 27 DM'!$A$17:$I$98,9,FALSE))=TRUE,0,VLOOKUP($C38,'Caledon TT Feb 27 DM'!$A$17:$I$98,9,FALSE))</f>
        <v>0</v>
      </c>
      <c r="W38" s="88">
        <f>IF(ISNA(VLOOKUP($C38,'Caledon TT Feb 28 DM'!$A$17:$I$95,9,FALSE))=TRUE,0,VLOOKUP($C38,'Caledon TT Feb 28 DM'!$A$17:$I$95,9,FALSE))</f>
        <v>0</v>
      </c>
      <c r="X38" s="88">
        <f>IF(ISNA(VLOOKUP($C38,'Killington Nor-Am Mar 5 MO'!$A$17:$I$99,9,FALSE))=TRUE,0,VLOOKUP($C38,'Killington Nor-Am Mar 5 MO'!$A$17:$I$99,9,FALSE))</f>
        <v>0</v>
      </c>
      <c r="Y38" s="88">
        <f>IF(ISNA(VLOOKUP($C38,'Killington Nor-Am Mar 6 DM'!$A$17:$I$99,9,FALSE))=TRUE,0,VLOOKUP($C38,'Killington Nor-Am Mar 6 DM'!$A$17:$I$99,9,FALSE))</f>
        <v>0</v>
      </c>
      <c r="Z38" s="88">
        <f>IF(ISNA(VLOOKUP($C38,'VSC Nor-Am Feb 27 MO'!$A$17:$I$99,9,FALSE))=TRUE,0,VLOOKUP($C38,'VSC Nor-Am Feb 27 MO'!$A$17:$I$99,9,FALSE))</f>
        <v>0</v>
      </c>
      <c r="AA38" s="88">
        <f>IF(ISNA(VLOOKUP($C38,'VSC Nor-Am Feb 28 DM'!$A$17:$I$99,9,FALSE))=TRUE,0,VLOOKUP($C38,'VSC Nor-Am Feb 28 DM'!$A$17:$I$99,9,FALSE))</f>
        <v>0</v>
      </c>
      <c r="AB38" s="88">
        <f>IF(ISNA(VLOOKUP($C38,'Sr Nationals March 12 MO'!$A$17:$I$99,9,FALSE))=TRUE,0,VLOOKUP($C38,'Sr Nationals March 12 MO'!$A$17:$I$99,9,FALSE))</f>
        <v>0</v>
      </c>
      <c r="AC38" s="88">
        <f>IF(ISNA(VLOOKUP($C38,'Sr Nationals March 13 DM'!$A$17:$I$99,9,FALSE))=TRUE,0,VLOOKUP($C38,'Sr Nationals March 13 DM'!$A$17:$I$99,9,FALSE))</f>
        <v>0</v>
      </c>
      <c r="AD38" s="88">
        <f>IF(ISNA(VLOOKUP($C38,'Jr Nationals March 18 MO'!$A$17:$I$99,9,FALSE))=TRUE,0,VLOOKUP($C38,'Jr Nationals March 18 MO'!$A$17:$I$99,9,FALSE))</f>
        <v>0</v>
      </c>
      <c r="AE38" s="88">
        <f>IF(ISNA(VLOOKUP($C38,Event29!$A$17:$I$99,9,FALSE))=TRUE,0,VLOOKUP($C38,Event29!$A$17:$I$99,9,FALSE))</f>
        <v>0</v>
      </c>
      <c r="AF38" s="88">
        <f>IF(ISNA(VLOOKUP($C38,Event30!$A$17:$I$99,9,FALSE))=TRUE,0,VLOOKUP($C38,Event30!$A$17:$I$99,9,FALSE))</f>
        <v>0</v>
      </c>
    </row>
    <row r="39" spans="1:32" ht="13.5">
      <c r="A39" s="156"/>
      <c r="B39" s="156"/>
      <c r="C39" s="140"/>
      <c r="D39" s="92" t="str">
        <f>IF(ISNA(VLOOKUP($C39,'RPA Caclulations'!$C$6:$K$90,3,FALSE))=TRUE,"0",VLOOKUP($C39,'RPA Caclulations'!$C$6:$K$90,3,FALSE))</f>
        <v>0</v>
      </c>
      <c r="E39" s="87" t="str">
        <f>IF(ISNA(VLOOKUP($C39,'Canadian Selections Dec 19 - F'!$A$17:$I$69,9,FALSE))=TRUE,"0",VLOOKUP($C39,'Canadian Selections Dec 19 - F'!$A$17:$I$69,9,FALSE))</f>
        <v>0</v>
      </c>
      <c r="F39" s="88">
        <f>IF(ISNA(VLOOKUP($C39,'Canadian Selections Dec 20 - F'!$A$17:$I$19,9,FALSE))=TRUE,0,VLOOKUP($C39,'Canadian Selections Dec 20 - F'!$A$17:$I$19,9,FALSE))</f>
        <v>0</v>
      </c>
      <c r="G39" s="88">
        <f>IF(ISNA(VLOOKUP($C39,'Le Massif Cnd. Series Jan 16 MO'!$A$17:$I$95,9,FALSE))=TRUE,0,VLOOKUP($C39,'Le Massif Cnd. Series Jan 16 MO'!$A$17:$I$95,9,FALSE))</f>
        <v>0</v>
      </c>
      <c r="H39" s="88">
        <f>IF(ISNA(VLOOKUP($C39,'Le Massif Cnd. Series Jan 17 DM'!$A$17:$I$97,9,FALSE))=TRUE,0,VLOOKUP($C39,'Le Massif Cnd. Series Jan 17 DM'!$A$17:$I$97,9,FALSE))</f>
        <v>0</v>
      </c>
      <c r="I39" s="88">
        <f>IF(ISNA(VLOOKUP($C39,'USSA Bristol Jan 16 MO'!$A$17:$I$100,9,FALSE))=TRUE,0,VLOOKUP($C39,'USSA Bristol Jan 16 MO'!$A$17:$I$100,9,FALSE))</f>
        <v>0</v>
      </c>
      <c r="J39" s="88">
        <f>IF(ISNA(VLOOKUP($C39,'USSA Bristol Jan 17 DM'!$A$17:$I$100,9,FALSE))=TRUE,0,VLOOKUP($C39,'USSA Bristol Jan 17 DM'!$A$17:$I$100,9,FALSE))</f>
        <v>0</v>
      </c>
      <c r="K39" s="88">
        <f>IF(ISNA(VLOOKUP($C39,'Apex Cnd. Series Feb 6 MO'!$A$17:$I$98,9,FALSE))=TRUE,0,VLOOKUP($C39,'Apex Cnd. Series Feb 6 MO'!$A$17:$I$98,9,FALSE))</f>
        <v>0</v>
      </c>
      <c r="L39" s="88">
        <f>IF(ISNA(VLOOKUP($C39,'Apex Cnd. Series Feb 7 DM'!$A$17:$I$98,9,FALSE))=TRUE,0,VLOOKUP($C39,'Apex Cnd. Series Feb 7 DM'!$A$17:$I$98,9,FALSE))</f>
        <v>0</v>
      </c>
      <c r="M39" s="88">
        <f>IF(ISNA(VLOOKUP($C39,'Calabogie TT Feb 6 MO'!$A$17:$I$99,9,FALSE))=TRUE,0,VLOOKUP($C39,'Calabogie TT Feb 6 MO'!$A$17:$I$99,9,FALSE))</f>
        <v>0</v>
      </c>
      <c r="N39" s="88">
        <f>IF(ISNA(VLOOKUP($C39,'Calabogie TT Feb 7 MO'!$A$17:$I$99,9,FALSE))=TRUE,0,VLOOKUP($C39,'Calabogie TT Feb 7 MO'!$A$17:$I$99,9,FALSE))</f>
        <v>0</v>
      </c>
      <c r="O39" s="88">
        <f>IF(ISNA(VLOOKUP($C39,'Calgary Nor-Am Feb 13 MO'!$A$17:$I$99,9,FALSE))=TRUE,0,VLOOKUP($C39,'Calgary Nor-Am Feb 13 MO'!$A$17:$I$99,9,FALSE))</f>
        <v>0</v>
      </c>
      <c r="P39" s="88">
        <f>IF(ISNA(VLOOKUP($C39,'Calgary Nor-Am Feb 14 DM'!$A$17:$I$99,9,FALSE))=TRUE,0,VLOOKUP($C39,'Calgary Nor-Am Feb 14 DM'!$A$17:$I$99,9,FALSE))</f>
        <v>0</v>
      </c>
      <c r="Q39" s="88">
        <f>IF(ISNA(VLOOKUP($C39,'Camp Fortune TT Feb 21 MO'!$A$17:$I$99,9,FALSE))=TRUE,0,VLOOKUP($C39,'Camp Fortune TT Feb 21 MO'!$A$17:$I$99,9,FALSE))</f>
        <v>0</v>
      </c>
      <c r="R39" s="88">
        <f>IF(ISNA(VLOOKUP($C39,'Park City Nor-Am Feb 20 MO'!$A$17:$I$99,9,FALSE))=TRUE,0,VLOOKUP($C39,'Park City Nor-Am Feb 20 MO'!$A$17:$I$99,9,FALSE))</f>
        <v>0</v>
      </c>
      <c r="S39" s="87">
        <f>IF(ISNA(VLOOKUP($C39,'Park City Nor-Am Feb 21 DM'!$A$17:$I$99,9,FALSE))=TRUE,0,VLOOKUP($C39,'Park City Nor-Am Feb 21 DM'!$A$17:$I$99,9,FALSE))</f>
        <v>0</v>
      </c>
      <c r="T39" s="88">
        <f>IF(ISNA(VLOOKUP($C39,'Thunder Bay TT Jan 2016 MO'!$A$17:$I$99,9,FALSE))=TRUE,0,VLOOKUP($C39,'Thunder Bay TT Jan 2016 MO'!$A$17:$I$99,9,FALSE))</f>
        <v>0</v>
      </c>
      <c r="U39" s="88">
        <f>IF(ISNA(VLOOKUP($C39,void!$A$17:$I$99,9,FALSE))=TRUE,0,VLOOKUP($C39,void!$A$17:$I$99,9,FALSE))</f>
        <v>0</v>
      </c>
      <c r="V39" s="88">
        <f>IF(ISNA(VLOOKUP($C39,'Caledon TT Feb 27 DM'!$A$17:$I$98,9,FALSE))=TRUE,0,VLOOKUP($C39,'Caledon TT Feb 27 DM'!$A$17:$I$98,9,FALSE))</f>
        <v>0</v>
      </c>
      <c r="W39" s="88">
        <f>IF(ISNA(VLOOKUP($C39,'Caledon TT Feb 28 DM'!$A$17:$I$95,9,FALSE))=TRUE,0,VLOOKUP($C39,'Caledon TT Feb 28 DM'!$A$17:$I$95,9,FALSE))</f>
        <v>0</v>
      </c>
      <c r="X39" s="88">
        <f>IF(ISNA(VLOOKUP($C39,'Killington Nor-Am Mar 5 MO'!$A$17:$I$99,9,FALSE))=TRUE,0,VLOOKUP($C39,'Killington Nor-Am Mar 5 MO'!$A$17:$I$99,9,FALSE))</f>
        <v>0</v>
      </c>
      <c r="Y39" s="88">
        <f>IF(ISNA(VLOOKUP($C39,'Killington Nor-Am Mar 6 DM'!$A$17:$I$99,9,FALSE))=TRUE,0,VLOOKUP($C39,'Killington Nor-Am Mar 6 DM'!$A$17:$I$99,9,FALSE))</f>
        <v>0</v>
      </c>
      <c r="Z39" s="88">
        <f>IF(ISNA(VLOOKUP($C39,'VSC Nor-Am Feb 27 MO'!$A$17:$I$99,9,FALSE))=TRUE,0,VLOOKUP($C39,'VSC Nor-Am Feb 27 MO'!$A$17:$I$99,9,FALSE))</f>
        <v>0</v>
      </c>
      <c r="AA39" s="88">
        <f>IF(ISNA(VLOOKUP($C39,'VSC Nor-Am Feb 28 DM'!$A$17:$I$99,9,FALSE))=TRUE,0,VLOOKUP($C39,'VSC Nor-Am Feb 28 DM'!$A$17:$I$99,9,FALSE))</f>
        <v>0</v>
      </c>
      <c r="AB39" s="88">
        <f>IF(ISNA(VLOOKUP($C39,'Sr Nationals March 12 MO'!$A$17:$I$99,9,FALSE))=TRUE,0,VLOOKUP($C39,'Sr Nationals March 12 MO'!$A$17:$I$99,9,FALSE))</f>
        <v>0</v>
      </c>
      <c r="AC39" s="88">
        <f>IF(ISNA(VLOOKUP($C39,'Sr Nationals March 13 DM'!$A$17:$I$99,9,FALSE))=TRUE,0,VLOOKUP($C39,'Sr Nationals March 13 DM'!$A$17:$I$99,9,FALSE))</f>
        <v>0</v>
      </c>
      <c r="AD39" s="88">
        <f>IF(ISNA(VLOOKUP($C39,'Jr Nationals March 18 MO'!$A$17:$I$99,9,FALSE))=TRUE,0,VLOOKUP($C39,'Jr Nationals March 18 MO'!$A$17:$I$99,9,FALSE))</f>
        <v>0</v>
      </c>
      <c r="AE39" s="88">
        <f>IF(ISNA(VLOOKUP($C39,Event29!$A$17:$I$99,9,FALSE))=TRUE,0,VLOOKUP($C39,Event29!$A$17:$I$99,9,FALSE))</f>
        <v>0</v>
      </c>
      <c r="AF39" s="88">
        <f>IF(ISNA(VLOOKUP($C39,Event30!$A$17:$I$99,9,FALSE))=TRUE,0,VLOOKUP($C39,Event30!$A$17:$I$99,9,FALSE))</f>
        <v>0</v>
      </c>
    </row>
    <row r="40" spans="1:32" ht="13.5">
      <c r="A40" s="156"/>
      <c r="B40" s="156"/>
      <c r="C40" s="140"/>
      <c r="D40" s="92" t="str">
        <f>IF(ISNA(VLOOKUP($C40,'RPA Caclulations'!$C$6:$K$90,3,FALSE))=TRUE,"0",VLOOKUP($C40,'RPA Caclulations'!$C$6:$K$90,3,FALSE))</f>
        <v>0</v>
      </c>
      <c r="E40" s="87" t="str">
        <f>IF(ISNA(VLOOKUP($C40,'Canadian Selections Dec 19 - F'!$A$17:$I$69,9,FALSE))=TRUE,"0",VLOOKUP($C40,'Canadian Selections Dec 19 - F'!$A$17:$I$69,9,FALSE))</f>
        <v>0</v>
      </c>
      <c r="F40" s="88">
        <f>IF(ISNA(VLOOKUP($C40,'Canadian Selections Dec 20 - F'!$A$17:$I$19,9,FALSE))=TRUE,0,VLOOKUP($C40,'Canadian Selections Dec 20 - F'!$A$17:$I$19,9,FALSE))</f>
        <v>0</v>
      </c>
      <c r="G40" s="88">
        <f>IF(ISNA(VLOOKUP($C40,'Le Massif Cnd. Series Jan 16 MO'!$A$17:$I$95,9,FALSE))=TRUE,0,VLOOKUP($C40,'Le Massif Cnd. Series Jan 16 MO'!$A$17:$I$95,9,FALSE))</f>
        <v>0</v>
      </c>
      <c r="H40" s="88">
        <f>IF(ISNA(VLOOKUP($C40,'Le Massif Cnd. Series Jan 17 DM'!$A$17:$I$97,9,FALSE))=TRUE,0,VLOOKUP($C40,'Le Massif Cnd. Series Jan 17 DM'!$A$17:$I$97,9,FALSE))</f>
        <v>0</v>
      </c>
      <c r="I40" s="88">
        <f>IF(ISNA(VLOOKUP($C40,'USSA Bristol Jan 16 MO'!$A$17:$I$100,9,FALSE))=TRUE,0,VLOOKUP($C40,'USSA Bristol Jan 16 MO'!$A$17:$I$100,9,FALSE))</f>
        <v>0</v>
      </c>
      <c r="J40" s="88">
        <f>IF(ISNA(VLOOKUP($C40,'USSA Bristol Jan 17 DM'!$A$17:$I$100,9,FALSE))=TRUE,0,VLOOKUP($C40,'USSA Bristol Jan 17 DM'!$A$17:$I$100,9,FALSE))</f>
        <v>0</v>
      </c>
      <c r="K40" s="88">
        <f>IF(ISNA(VLOOKUP($C40,'Apex Cnd. Series Feb 6 MO'!$A$17:$I$98,9,FALSE))=TRUE,0,VLOOKUP($C40,'Apex Cnd. Series Feb 6 MO'!$A$17:$I$98,9,FALSE))</f>
        <v>0</v>
      </c>
      <c r="L40" s="88">
        <f>IF(ISNA(VLOOKUP($C40,'Apex Cnd. Series Feb 7 DM'!$A$17:$I$98,9,FALSE))=TRUE,0,VLOOKUP($C40,'Apex Cnd. Series Feb 7 DM'!$A$17:$I$98,9,FALSE))</f>
        <v>0</v>
      </c>
      <c r="M40" s="88">
        <f>IF(ISNA(VLOOKUP($C40,'Calabogie TT Feb 6 MO'!$A$17:$I$99,9,FALSE))=TRUE,0,VLOOKUP($C40,'Calabogie TT Feb 6 MO'!$A$17:$I$99,9,FALSE))</f>
        <v>0</v>
      </c>
      <c r="N40" s="88">
        <f>IF(ISNA(VLOOKUP($C40,'Calabogie TT Feb 7 MO'!$A$17:$I$99,9,FALSE))=TRUE,0,VLOOKUP($C40,'Calabogie TT Feb 7 MO'!$A$17:$I$99,9,FALSE))</f>
        <v>0</v>
      </c>
      <c r="O40" s="88">
        <f>IF(ISNA(VLOOKUP($C40,'Calgary Nor-Am Feb 13 MO'!$A$17:$I$99,9,FALSE))=TRUE,0,VLOOKUP($C40,'Calgary Nor-Am Feb 13 MO'!$A$17:$I$99,9,FALSE))</f>
        <v>0</v>
      </c>
      <c r="P40" s="88">
        <f>IF(ISNA(VLOOKUP($C40,'Calgary Nor-Am Feb 14 DM'!$A$17:$I$99,9,FALSE))=TRUE,0,VLOOKUP($C40,'Calgary Nor-Am Feb 14 DM'!$A$17:$I$99,9,FALSE))</f>
        <v>0</v>
      </c>
      <c r="Q40" s="88">
        <f>IF(ISNA(VLOOKUP($C40,'Camp Fortune TT Feb 21 MO'!$A$17:$I$99,9,FALSE))=TRUE,0,VLOOKUP($C40,'Camp Fortune TT Feb 21 MO'!$A$17:$I$99,9,FALSE))</f>
        <v>0</v>
      </c>
      <c r="R40" s="88">
        <f>IF(ISNA(VLOOKUP($C40,'Park City Nor-Am Feb 20 MO'!$A$17:$I$99,9,FALSE))=TRUE,0,VLOOKUP($C40,'Park City Nor-Am Feb 20 MO'!$A$17:$I$99,9,FALSE))</f>
        <v>0</v>
      </c>
      <c r="S40" s="87">
        <f>IF(ISNA(VLOOKUP($C40,'Park City Nor-Am Feb 21 DM'!$A$17:$I$99,9,FALSE))=TRUE,0,VLOOKUP($C40,'Park City Nor-Am Feb 21 DM'!$A$17:$I$99,9,FALSE))</f>
        <v>0</v>
      </c>
      <c r="T40" s="88">
        <f>IF(ISNA(VLOOKUP($C40,'Thunder Bay TT Jan 2016 MO'!$A$17:$I$99,9,FALSE))=TRUE,0,VLOOKUP($C40,'Thunder Bay TT Jan 2016 MO'!$A$17:$I$99,9,FALSE))</f>
        <v>0</v>
      </c>
      <c r="U40" s="88">
        <f>IF(ISNA(VLOOKUP($C40,void!$A$17:$I$99,9,FALSE))=TRUE,0,VLOOKUP($C40,void!$A$17:$I$99,9,FALSE))</f>
        <v>0</v>
      </c>
      <c r="V40" s="88">
        <f>IF(ISNA(VLOOKUP($C40,'Caledon TT Feb 27 DM'!$A$17:$I$98,9,FALSE))=TRUE,0,VLOOKUP($C40,'Caledon TT Feb 27 DM'!$A$17:$I$98,9,FALSE))</f>
        <v>0</v>
      </c>
      <c r="W40" s="88">
        <f>IF(ISNA(VLOOKUP($C40,'Caledon TT Feb 28 DM'!$A$17:$I$95,9,FALSE))=TRUE,0,VLOOKUP($C40,'Caledon TT Feb 28 DM'!$A$17:$I$95,9,FALSE))</f>
        <v>0</v>
      </c>
      <c r="X40" s="88">
        <f>IF(ISNA(VLOOKUP($C40,'Killington Nor-Am Mar 5 MO'!$A$17:$I$99,9,FALSE))=TRUE,0,VLOOKUP($C40,'Killington Nor-Am Mar 5 MO'!$A$17:$I$99,9,FALSE))</f>
        <v>0</v>
      </c>
      <c r="Y40" s="88">
        <f>IF(ISNA(VLOOKUP($C40,'Killington Nor-Am Mar 6 DM'!$A$17:$I$99,9,FALSE))=TRUE,0,VLOOKUP($C40,'Killington Nor-Am Mar 6 DM'!$A$17:$I$99,9,FALSE))</f>
        <v>0</v>
      </c>
      <c r="Z40" s="88">
        <f>IF(ISNA(VLOOKUP($C40,'VSC Nor-Am Feb 27 MO'!$A$17:$I$99,9,FALSE))=TRUE,0,VLOOKUP($C40,'VSC Nor-Am Feb 27 MO'!$A$17:$I$99,9,FALSE))</f>
        <v>0</v>
      </c>
      <c r="AA40" s="88">
        <f>IF(ISNA(VLOOKUP($C40,'VSC Nor-Am Feb 28 DM'!$A$17:$I$99,9,FALSE))=TRUE,0,VLOOKUP($C40,'VSC Nor-Am Feb 28 DM'!$A$17:$I$99,9,FALSE))</f>
        <v>0</v>
      </c>
      <c r="AB40" s="88">
        <f>IF(ISNA(VLOOKUP($C40,'Sr Nationals March 12 MO'!$A$17:$I$99,9,FALSE))=TRUE,0,VLOOKUP($C40,'Sr Nationals March 12 MO'!$A$17:$I$99,9,FALSE))</f>
        <v>0</v>
      </c>
      <c r="AC40" s="88">
        <f>IF(ISNA(VLOOKUP($C40,'Sr Nationals March 13 DM'!$A$17:$I$99,9,FALSE))=TRUE,0,VLOOKUP($C40,'Sr Nationals March 13 DM'!$A$17:$I$99,9,FALSE))</f>
        <v>0</v>
      </c>
      <c r="AD40" s="88">
        <f>IF(ISNA(VLOOKUP($C40,'Jr Nationals March 18 MO'!$A$17:$I$99,9,FALSE))=TRUE,0,VLOOKUP($C40,'Jr Nationals March 18 MO'!$A$17:$I$99,9,FALSE))</f>
        <v>0</v>
      </c>
      <c r="AE40" s="88">
        <f>IF(ISNA(VLOOKUP($C40,Event29!$A$17:$I$99,9,FALSE))=TRUE,0,VLOOKUP($C40,Event29!$A$17:$I$99,9,FALSE))</f>
        <v>0</v>
      </c>
      <c r="AF40" s="88">
        <f>IF(ISNA(VLOOKUP($C40,Event30!$A$17:$I$99,9,FALSE))=TRUE,0,VLOOKUP($C40,Event30!$A$17:$I$99,9,FALSE))</f>
        <v>0</v>
      </c>
    </row>
    <row r="41" spans="1:32" ht="13.5" customHeight="1">
      <c r="A41" s="156"/>
      <c r="B41" s="156"/>
      <c r="C41" s="140"/>
      <c r="D41" s="92" t="str">
        <f>IF(ISNA(VLOOKUP($C41,'RPA Caclulations'!$C$6:$K$90,3,FALSE))=TRUE,"0",VLOOKUP($C41,'RPA Caclulations'!$C$6:$K$90,3,FALSE))</f>
        <v>0</v>
      </c>
      <c r="E41" s="87" t="str">
        <f>IF(ISNA(VLOOKUP($C41,'Canadian Selections Dec 19 - F'!$A$17:$I$69,9,FALSE))=TRUE,"0",VLOOKUP($C41,'Canadian Selections Dec 19 - F'!$A$17:$I$69,9,FALSE))</f>
        <v>0</v>
      </c>
      <c r="F41" s="88">
        <f>IF(ISNA(VLOOKUP($C41,'Canadian Selections Dec 20 - F'!$A$17:$I$19,9,FALSE))=TRUE,0,VLOOKUP($C41,'Canadian Selections Dec 20 - F'!$A$17:$I$19,9,FALSE))</f>
        <v>0</v>
      </c>
      <c r="G41" s="88">
        <f>IF(ISNA(VLOOKUP($C41,'Le Massif Cnd. Series Jan 16 MO'!$A$17:$I$95,9,FALSE))=TRUE,0,VLOOKUP($C41,'Le Massif Cnd. Series Jan 16 MO'!$A$17:$I$95,9,FALSE))</f>
        <v>0</v>
      </c>
      <c r="H41" s="88">
        <f>IF(ISNA(VLOOKUP($C41,'Le Massif Cnd. Series Jan 17 DM'!$A$17:$I$97,9,FALSE))=TRUE,0,VLOOKUP($C41,'Le Massif Cnd. Series Jan 17 DM'!$A$17:$I$97,9,FALSE))</f>
        <v>0</v>
      </c>
      <c r="I41" s="88">
        <f>IF(ISNA(VLOOKUP($C41,'USSA Bristol Jan 16 MO'!$A$17:$I$100,9,FALSE))=TRUE,0,VLOOKUP($C41,'USSA Bristol Jan 16 MO'!$A$17:$I$100,9,FALSE))</f>
        <v>0</v>
      </c>
      <c r="J41" s="88">
        <f>IF(ISNA(VLOOKUP($C41,'USSA Bristol Jan 17 DM'!$A$17:$I$100,9,FALSE))=TRUE,0,VLOOKUP($C41,'USSA Bristol Jan 17 DM'!$A$17:$I$100,9,FALSE))</f>
        <v>0</v>
      </c>
      <c r="K41" s="88">
        <f>IF(ISNA(VLOOKUP($C41,'Apex Cnd. Series Feb 6 MO'!$A$17:$I$98,9,FALSE))=TRUE,0,VLOOKUP($C41,'Apex Cnd. Series Feb 6 MO'!$A$17:$I$98,9,FALSE))</f>
        <v>0</v>
      </c>
      <c r="L41" s="88">
        <f>IF(ISNA(VLOOKUP($C41,'Apex Cnd. Series Feb 7 DM'!$A$17:$I$98,9,FALSE))=TRUE,0,VLOOKUP($C41,'Apex Cnd. Series Feb 7 DM'!$A$17:$I$98,9,FALSE))</f>
        <v>0</v>
      </c>
      <c r="M41" s="88">
        <f>IF(ISNA(VLOOKUP($C41,'Calabogie TT Feb 6 MO'!$A$17:$I$99,9,FALSE))=TRUE,0,VLOOKUP($C41,'Calabogie TT Feb 6 MO'!$A$17:$I$99,9,FALSE))</f>
        <v>0</v>
      </c>
      <c r="N41" s="88">
        <f>IF(ISNA(VLOOKUP($C41,'Calabogie TT Feb 7 MO'!$A$17:$I$99,9,FALSE))=TRUE,0,VLOOKUP($C41,'Calabogie TT Feb 7 MO'!$A$17:$I$99,9,FALSE))</f>
        <v>0</v>
      </c>
      <c r="O41" s="88">
        <f>IF(ISNA(VLOOKUP($C41,'Calgary Nor-Am Feb 13 MO'!$A$17:$I$99,9,FALSE))=TRUE,0,VLOOKUP($C41,'Calgary Nor-Am Feb 13 MO'!$A$17:$I$99,9,FALSE))</f>
        <v>0</v>
      </c>
      <c r="P41" s="88">
        <f>IF(ISNA(VLOOKUP($C41,'Calgary Nor-Am Feb 14 DM'!$A$17:$I$99,9,FALSE))=TRUE,0,VLOOKUP($C41,'Calgary Nor-Am Feb 14 DM'!$A$17:$I$99,9,FALSE))</f>
        <v>0</v>
      </c>
      <c r="Q41" s="88">
        <f>IF(ISNA(VLOOKUP($C41,'Camp Fortune TT Feb 21 MO'!$A$17:$I$99,9,FALSE))=TRUE,0,VLOOKUP($C41,'Camp Fortune TT Feb 21 MO'!$A$17:$I$99,9,FALSE))</f>
        <v>0</v>
      </c>
      <c r="R41" s="88">
        <f>IF(ISNA(VLOOKUP($C41,'Park City Nor-Am Feb 20 MO'!$A$17:$I$99,9,FALSE))=TRUE,0,VLOOKUP($C41,'Park City Nor-Am Feb 20 MO'!$A$17:$I$99,9,FALSE))</f>
        <v>0</v>
      </c>
      <c r="S41" s="87">
        <f>IF(ISNA(VLOOKUP($C41,'Park City Nor-Am Feb 21 DM'!$A$17:$I$99,9,FALSE))=TRUE,0,VLOOKUP($C41,'Park City Nor-Am Feb 21 DM'!$A$17:$I$99,9,FALSE))</f>
        <v>0</v>
      </c>
      <c r="T41" s="88">
        <f>IF(ISNA(VLOOKUP($C41,'Thunder Bay TT Jan 2016 MO'!$A$17:$I$99,9,FALSE))=TRUE,0,VLOOKUP($C41,'Thunder Bay TT Jan 2016 MO'!$A$17:$I$99,9,FALSE))</f>
        <v>0</v>
      </c>
      <c r="U41" s="88">
        <f>IF(ISNA(VLOOKUP($C41,void!$A$17:$I$99,9,FALSE))=TRUE,0,VLOOKUP($C41,void!$A$17:$I$99,9,FALSE))</f>
        <v>0</v>
      </c>
      <c r="V41" s="88">
        <f>IF(ISNA(VLOOKUP($C41,'Caledon TT Feb 27 DM'!$A$17:$I$98,9,FALSE))=TRUE,0,VLOOKUP($C41,'Caledon TT Feb 27 DM'!$A$17:$I$98,9,FALSE))</f>
        <v>0</v>
      </c>
      <c r="W41" s="88">
        <f>IF(ISNA(VLOOKUP($C41,'Caledon TT Feb 28 DM'!$A$17:$I$95,9,FALSE))=TRUE,0,VLOOKUP($C41,'Caledon TT Feb 28 DM'!$A$17:$I$95,9,FALSE))</f>
        <v>0</v>
      </c>
      <c r="X41" s="88">
        <f>IF(ISNA(VLOOKUP($C41,'Killington Nor-Am Mar 5 MO'!$A$17:$I$99,9,FALSE))=TRUE,0,VLOOKUP($C41,'Killington Nor-Am Mar 5 MO'!$A$17:$I$99,9,FALSE))</f>
        <v>0</v>
      </c>
      <c r="Y41" s="88">
        <f>IF(ISNA(VLOOKUP($C41,'Killington Nor-Am Mar 6 DM'!$A$17:$I$99,9,FALSE))=TRUE,0,VLOOKUP($C41,'Killington Nor-Am Mar 6 DM'!$A$17:$I$99,9,FALSE))</f>
        <v>0</v>
      </c>
      <c r="Z41" s="88">
        <f>IF(ISNA(VLOOKUP($C41,'VSC Nor-Am Feb 27 MO'!$A$17:$I$99,9,FALSE))=TRUE,0,VLOOKUP($C41,'VSC Nor-Am Feb 27 MO'!$A$17:$I$99,9,FALSE))</f>
        <v>0</v>
      </c>
      <c r="AA41" s="88">
        <f>IF(ISNA(VLOOKUP($C41,'VSC Nor-Am Feb 28 DM'!$A$17:$I$99,9,FALSE))=TRUE,0,VLOOKUP($C41,'VSC Nor-Am Feb 28 DM'!$A$17:$I$99,9,FALSE))</f>
        <v>0</v>
      </c>
      <c r="AB41" s="88">
        <f>IF(ISNA(VLOOKUP($C41,'Sr Nationals March 12 MO'!$A$17:$I$99,9,FALSE))=TRUE,0,VLOOKUP($C41,'Sr Nationals March 12 MO'!$A$17:$I$99,9,FALSE))</f>
        <v>0</v>
      </c>
      <c r="AC41" s="88">
        <f>IF(ISNA(VLOOKUP($C41,'Sr Nationals March 13 DM'!$A$17:$I$99,9,FALSE))=TRUE,0,VLOOKUP($C41,'Sr Nationals March 13 DM'!$A$17:$I$99,9,FALSE))</f>
        <v>0</v>
      </c>
      <c r="AD41" s="88">
        <f>IF(ISNA(VLOOKUP($C41,'Jr Nationals March 18 MO'!$A$17:$I$99,9,FALSE))=TRUE,0,VLOOKUP($C41,'Jr Nationals March 18 MO'!$A$17:$I$99,9,FALSE))</f>
        <v>0</v>
      </c>
      <c r="AE41" s="88">
        <f>IF(ISNA(VLOOKUP($C41,Event29!$A$17:$I$99,9,FALSE))=TRUE,0,VLOOKUP($C41,Event29!$A$17:$I$99,9,FALSE))</f>
        <v>0</v>
      </c>
      <c r="AF41" s="88">
        <f>IF(ISNA(VLOOKUP($C41,Event30!$A$17:$I$99,9,FALSE))=TRUE,0,VLOOKUP($C41,Event30!$A$17:$I$99,9,FALSE))</f>
        <v>0</v>
      </c>
    </row>
    <row r="42" spans="1:32" ht="13.5">
      <c r="A42" s="156"/>
      <c r="B42" s="156"/>
      <c r="C42" s="140"/>
      <c r="D42" s="92" t="str">
        <f>IF(ISNA(VLOOKUP($C42,'RPA Caclulations'!$C$6:$K$90,3,FALSE))=TRUE,"0",VLOOKUP($C42,'RPA Caclulations'!$C$6:$K$90,3,FALSE))</f>
        <v>0</v>
      </c>
      <c r="E42" s="87" t="str">
        <f>IF(ISNA(VLOOKUP($C42,'Canadian Selections Dec 19 - F'!$A$17:$I$69,9,FALSE))=TRUE,"0",VLOOKUP($C42,'Canadian Selections Dec 19 - F'!$A$17:$I$69,9,FALSE))</f>
        <v>0</v>
      </c>
      <c r="F42" s="88">
        <f>IF(ISNA(VLOOKUP($C42,'Canadian Selections Dec 20 - F'!$A$17:$I$19,9,FALSE))=TRUE,0,VLOOKUP($C42,'Canadian Selections Dec 20 - F'!$A$17:$I$19,9,FALSE))</f>
        <v>0</v>
      </c>
      <c r="G42" s="88">
        <f>IF(ISNA(VLOOKUP($C42,'Le Massif Cnd. Series Jan 16 MO'!$A$17:$I$95,9,FALSE))=TRUE,0,VLOOKUP($C42,'Le Massif Cnd. Series Jan 16 MO'!$A$17:$I$95,9,FALSE))</f>
        <v>0</v>
      </c>
      <c r="H42" s="88">
        <f>IF(ISNA(VLOOKUP($C42,'Le Massif Cnd. Series Jan 17 DM'!$A$17:$I$97,9,FALSE))=TRUE,0,VLOOKUP($C42,'Le Massif Cnd. Series Jan 17 DM'!$A$17:$I$97,9,FALSE))</f>
        <v>0</v>
      </c>
      <c r="I42" s="88">
        <f>IF(ISNA(VLOOKUP($C42,'USSA Bristol Jan 16 MO'!$A$17:$I$100,9,FALSE))=TRUE,0,VLOOKUP($C42,'USSA Bristol Jan 16 MO'!$A$17:$I$100,9,FALSE))</f>
        <v>0</v>
      </c>
      <c r="J42" s="88">
        <f>IF(ISNA(VLOOKUP($C42,'USSA Bristol Jan 17 DM'!$A$17:$I$100,9,FALSE))=TRUE,0,VLOOKUP($C42,'USSA Bristol Jan 17 DM'!$A$17:$I$100,9,FALSE))</f>
        <v>0</v>
      </c>
      <c r="K42" s="88">
        <f>IF(ISNA(VLOOKUP($C42,'Apex Cnd. Series Feb 6 MO'!$A$17:$I$98,9,FALSE))=TRUE,0,VLOOKUP($C42,'Apex Cnd. Series Feb 6 MO'!$A$17:$I$98,9,FALSE))</f>
        <v>0</v>
      </c>
      <c r="L42" s="88">
        <f>IF(ISNA(VLOOKUP($C42,'Apex Cnd. Series Feb 7 DM'!$A$17:$I$98,9,FALSE))=TRUE,0,VLOOKUP($C42,'Apex Cnd. Series Feb 7 DM'!$A$17:$I$98,9,FALSE))</f>
        <v>0</v>
      </c>
      <c r="M42" s="88">
        <f>IF(ISNA(VLOOKUP($C42,'Calabogie TT Feb 6 MO'!$A$17:$I$99,9,FALSE))=TRUE,0,VLOOKUP($C42,'Calabogie TT Feb 6 MO'!$A$17:$I$99,9,FALSE))</f>
        <v>0</v>
      </c>
      <c r="N42" s="88">
        <f>IF(ISNA(VLOOKUP($C42,'Calabogie TT Feb 7 MO'!$A$17:$I$99,9,FALSE))=TRUE,0,VLOOKUP($C42,'Calabogie TT Feb 7 MO'!$A$17:$I$99,9,FALSE))</f>
        <v>0</v>
      </c>
      <c r="O42" s="88">
        <f>IF(ISNA(VLOOKUP($C42,'Calgary Nor-Am Feb 13 MO'!$A$17:$I$99,9,FALSE))=TRUE,0,VLOOKUP($C42,'Calgary Nor-Am Feb 13 MO'!$A$17:$I$99,9,FALSE))</f>
        <v>0</v>
      </c>
      <c r="P42" s="88">
        <f>IF(ISNA(VLOOKUP($C42,'Calgary Nor-Am Feb 14 DM'!$A$17:$I$99,9,FALSE))=TRUE,0,VLOOKUP($C42,'Calgary Nor-Am Feb 14 DM'!$A$17:$I$99,9,FALSE))</f>
        <v>0</v>
      </c>
      <c r="Q42" s="88">
        <f>IF(ISNA(VLOOKUP($C42,'Camp Fortune TT Feb 21 MO'!$A$17:$I$99,9,FALSE))=TRUE,0,VLOOKUP($C42,'Camp Fortune TT Feb 21 MO'!$A$17:$I$99,9,FALSE))</f>
        <v>0</v>
      </c>
      <c r="R42" s="88">
        <f>IF(ISNA(VLOOKUP($C42,'Park City Nor-Am Feb 20 MO'!$A$17:$I$99,9,FALSE))=TRUE,0,VLOOKUP($C42,'Park City Nor-Am Feb 20 MO'!$A$17:$I$99,9,FALSE))</f>
        <v>0</v>
      </c>
      <c r="S42" s="87">
        <f>IF(ISNA(VLOOKUP($C42,'Park City Nor-Am Feb 21 DM'!$A$17:$I$99,9,FALSE))=TRUE,0,VLOOKUP($C42,'Park City Nor-Am Feb 21 DM'!$A$17:$I$99,9,FALSE))</f>
        <v>0</v>
      </c>
      <c r="T42" s="88">
        <f>IF(ISNA(VLOOKUP($C42,'Thunder Bay TT Jan 2016 MO'!$A$17:$I$99,9,FALSE))=TRUE,0,VLOOKUP($C42,'Thunder Bay TT Jan 2016 MO'!$A$17:$I$99,9,FALSE))</f>
        <v>0</v>
      </c>
      <c r="U42" s="88">
        <f>IF(ISNA(VLOOKUP($C42,void!$A$17:$I$99,9,FALSE))=TRUE,0,VLOOKUP($C42,void!$A$17:$I$99,9,FALSE))</f>
        <v>0</v>
      </c>
      <c r="V42" s="88">
        <f>IF(ISNA(VLOOKUP($C42,'Caledon TT Feb 27 DM'!$A$17:$I$98,9,FALSE))=TRUE,0,VLOOKUP($C42,'Caledon TT Feb 27 DM'!$A$17:$I$98,9,FALSE))</f>
        <v>0</v>
      </c>
      <c r="W42" s="88">
        <f>IF(ISNA(VLOOKUP($C42,'Caledon TT Feb 28 DM'!$A$17:$I$95,9,FALSE))=TRUE,0,VLOOKUP($C42,'Caledon TT Feb 28 DM'!$A$17:$I$95,9,FALSE))</f>
        <v>0</v>
      </c>
      <c r="X42" s="88">
        <f>IF(ISNA(VLOOKUP($C42,'Killington Nor-Am Mar 5 MO'!$A$17:$I$99,9,FALSE))=TRUE,0,VLOOKUP($C42,'Killington Nor-Am Mar 5 MO'!$A$17:$I$99,9,FALSE))</f>
        <v>0</v>
      </c>
      <c r="Y42" s="88">
        <f>IF(ISNA(VLOOKUP($C42,'Killington Nor-Am Mar 6 DM'!$A$17:$I$99,9,FALSE))=TRUE,0,VLOOKUP($C42,'Killington Nor-Am Mar 6 DM'!$A$17:$I$99,9,FALSE))</f>
        <v>0</v>
      </c>
      <c r="Z42" s="88">
        <f>IF(ISNA(VLOOKUP($C42,'VSC Nor-Am Feb 27 MO'!$A$17:$I$99,9,FALSE))=TRUE,0,VLOOKUP($C42,'VSC Nor-Am Feb 27 MO'!$A$17:$I$99,9,FALSE))</f>
        <v>0</v>
      </c>
      <c r="AA42" s="88">
        <f>IF(ISNA(VLOOKUP($C42,'VSC Nor-Am Feb 28 DM'!$A$17:$I$99,9,FALSE))=TRUE,0,VLOOKUP($C42,'VSC Nor-Am Feb 28 DM'!$A$17:$I$99,9,FALSE))</f>
        <v>0</v>
      </c>
      <c r="AB42" s="88">
        <f>IF(ISNA(VLOOKUP($C42,'Sr Nationals March 12 MO'!$A$17:$I$99,9,FALSE))=TRUE,0,VLOOKUP($C42,'Sr Nationals March 12 MO'!$A$17:$I$99,9,FALSE))</f>
        <v>0</v>
      </c>
      <c r="AC42" s="88">
        <f>IF(ISNA(VLOOKUP($C42,'Sr Nationals March 13 DM'!$A$17:$I$99,9,FALSE))=TRUE,0,VLOOKUP($C42,'Sr Nationals March 13 DM'!$A$17:$I$99,9,FALSE))</f>
        <v>0</v>
      </c>
      <c r="AD42" s="88">
        <f>IF(ISNA(VLOOKUP($C42,'Jr Nationals March 18 MO'!$A$17:$I$99,9,FALSE))=TRUE,0,VLOOKUP($C42,'Jr Nationals March 18 MO'!$A$17:$I$99,9,FALSE))</f>
        <v>0</v>
      </c>
      <c r="AE42" s="88">
        <f>IF(ISNA(VLOOKUP($C42,Event29!$A$17:$I$99,9,FALSE))=TRUE,0,VLOOKUP($C42,Event29!$A$17:$I$99,9,FALSE))</f>
        <v>0</v>
      </c>
      <c r="AF42" s="88">
        <f>IF(ISNA(VLOOKUP($C42,Event30!$A$17:$I$99,9,FALSE))=TRUE,0,VLOOKUP($C42,Event30!$A$17:$I$99,9,FALSE))</f>
        <v>0</v>
      </c>
    </row>
    <row r="43" spans="1:32" ht="13.5">
      <c r="A43" s="156"/>
      <c r="B43" s="156"/>
      <c r="C43" s="140"/>
      <c r="D43" s="92" t="str">
        <f>IF(ISNA(VLOOKUP($C43,'RPA Caclulations'!$C$6:$K$90,3,FALSE))=TRUE,"0",VLOOKUP($C43,'RPA Caclulations'!$C$6:$K$90,3,FALSE))</f>
        <v>0</v>
      </c>
      <c r="E43" s="87" t="str">
        <f>IF(ISNA(VLOOKUP($C43,'Canadian Selections Dec 19 - F'!$A$17:$I$69,9,FALSE))=TRUE,"0",VLOOKUP($C43,'Canadian Selections Dec 19 - F'!$A$17:$I$69,9,FALSE))</f>
        <v>0</v>
      </c>
      <c r="F43" s="88">
        <f>IF(ISNA(VLOOKUP($C43,'Canadian Selections Dec 20 - F'!$A$17:$I$19,9,FALSE))=TRUE,0,VLOOKUP($C43,'Canadian Selections Dec 20 - F'!$A$17:$I$19,9,FALSE))</f>
        <v>0</v>
      </c>
      <c r="G43" s="88">
        <f>IF(ISNA(VLOOKUP($C43,'Le Massif Cnd. Series Jan 16 MO'!$A$17:$I$95,9,FALSE))=TRUE,0,VLOOKUP($C43,'Le Massif Cnd. Series Jan 16 MO'!$A$17:$I$95,9,FALSE))</f>
        <v>0</v>
      </c>
      <c r="H43" s="88">
        <f>IF(ISNA(VLOOKUP($C43,'Le Massif Cnd. Series Jan 17 DM'!$A$17:$I$97,9,FALSE))=TRUE,0,VLOOKUP($C43,'Le Massif Cnd. Series Jan 17 DM'!$A$17:$I$97,9,FALSE))</f>
        <v>0</v>
      </c>
      <c r="I43" s="88">
        <f>IF(ISNA(VLOOKUP($C43,'USSA Bristol Jan 16 MO'!$A$17:$I$100,9,FALSE))=TRUE,0,VLOOKUP($C43,'USSA Bristol Jan 16 MO'!$A$17:$I$100,9,FALSE))</f>
        <v>0</v>
      </c>
      <c r="J43" s="88">
        <f>IF(ISNA(VLOOKUP($C43,'USSA Bristol Jan 17 DM'!$A$17:$I$100,9,FALSE))=TRUE,0,VLOOKUP($C43,'USSA Bristol Jan 17 DM'!$A$17:$I$100,9,FALSE))</f>
        <v>0</v>
      </c>
      <c r="K43" s="88">
        <f>IF(ISNA(VLOOKUP($C43,'Apex Cnd. Series Feb 6 MO'!$A$17:$I$98,9,FALSE))=TRUE,0,VLOOKUP($C43,'Apex Cnd. Series Feb 6 MO'!$A$17:$I$98,9,FALSE))</f>
        <v>0</v>
      </c>
      <c r="L43" s="88">
        <f>IF(ISNA(VLOOKUP($C43,'Apex Cnd. Series Feb 7 DM'!$A$17:$I$98,9,FALSE))=TRUE,0,VLOOKUP($C43,'Apex Cnd. Series Feb 7 DM'!$A$17:$I$98,9,FALSE))</f>
        <v>0</v>
      </c>
      <c r="M43" s="88">
        <f>IF(ISNA(VLOOKUP($C43,'Calabogie TT Feb 6 MO'!$A$17:$I$99,9,FALSE))=TRUE,0,VLOOKUP($C43,'Calabogie TT Feb 6 MO'!$A$17:$I$99,9,FALSE))</f>
        <v>0</v>
      </c>
      <c r="N43" s="88">
        <f>IF(ISNA(VLOOKUP($C43,'Calabogie TT Feb 7 MO'!$A$17:$I$99,9,FALSE))=TRUE,0,VLOOKUP($C43,'Calabogie TT Feb 7 MO'!$A$17:$I$99,9,FALSE))</f>
        <v>0</v>
      </c>
      <c r="O43" s="88">
        <f>IF(ISNA(VLOOKUP($C43,'Calgary Nor-Am Feb 13 MO'!$A$17:$I$99,9,FALSE))=TRUE,0,VLOOKUP($C43,'Calgary Nor-Am Feb 13 MO'!$A$17:$I$99,9,FALSE))</f>
        <v>0</v>
      </c>
      <c r="P43" s="88">
        <f>IF(ISNA(VLOOKUP($C43,'Calgary Nor-Am Feb 14 DM'!$A$17:$I$99,9,FALSE))=TRUE,0,VLOOKUP($C43,'Calgary Nor-Am Feb 14 DM'!$A$17:$I$99,9,FALSE))</f>
        <v>0</v>
      </c>
      <c r="Q43" s="88">
        <f>IF(ISNA(VLOOKUP($C43,'Camp Fortune TT Feb 21 MO'!$A$17:$I$99,9,FALSE))=TRUE,0,VLOOKUP($C43,'Camp Fortune TT Feb 21 MO'!$A$17:$I$99,9,FALSE))</f>
        <v>0</v>
      </c>
      <c r="R43" s="88">
        <f>IF(ISNA(VLOOKUP($C43,'Park City Nor-Am Feb 20 MO'!$A$17:$I$99,9,FALSE))=TRUE,0,VLOOKUP($C43,'Park City Nor-Am Feb 20 MO'!$A$17:$I$99,9,FALSE))</f>
        <v>0</v>
      </c>
      <c r="S43" s="87">
        <f>IF(ISNA(VLOOKUP($C43,'Park City Nor-Am Feb 21 DM'!$A$17:$I$99,9,FALSE))=TRUE,0,VLOOKUP($C43,'Park City Nor-Am Feb 21 DM'!$A$17:$I$99,9,FALSE))</f>
        <v>0</v>
      </c>
      <c r="T43" s="88">
        <f>IF(ISNA(VLOOKUP($C43,'Thunder Bay TT Jan 2016 MO'!$A$17:$I$99,9,FALSE))=TRUE,0,VLOOKUP($C43,'Thunder Bay TT Jan 2016 MO'!$A$17:$I$99,9,FALSE))</f>
        <v>0</v>
      </c>
      <c r="U43" s="88">
        <f>IF(ISNA(VLOOKUP($C43,void!$A$17:$I$99,9,FALSE))=TRUE,0,VLOOKUP($C43,void!$A$17:$I$99,9,FALSE))</f>
        <v>0</v>
      </c>
      <c r="V43" s="88">
        <f>IF(ISNA(VLOOKUP($C43,'Caledon TT Feb 27 DM'!$A$17:$I$98,9,FALSE))=TRUE,0,VLOOKUP($C43,'Caledon TT Feb 27 DM'!$A$17:$I$98,9,FALSE))</f>
        <v>0</v>
      </c>
      <c r="W43" s="88">
        <f>IF(ISNA(VLOOKUP($C43,'Caledon TT Feb 28 DM'!$A$17:$I$95,9,FALSE))=TRUE,0,VLOOKUP($C43,'Caledon TT Feb 28 DM'!$A$17:$I$95,9,FALSE))</f>
        <v>0</v>
      </c>
      <c r="X43" s="88">
        <f>IF(ISNA(VLOOKUP($C43,'Killington Nor-Am Mar 5 MO'!$A$17:$I$99,9,FALSE))=TRUE,0,VLOOKUP($C43,'Killington Nor-Am Mar 5 MO'!$A$17:$I$99,9,FALSE))</f>
        <v>0</v>
      </c>
      <c r="Y43" s="88">
        <f>IF(ISNA(VLOOKUP($C43,'Killington Nor-Am Mar 6 DM'!$A$17:$I$99,9,FALSE))=TRUE,0,VLOOKUP($C43,'Killington Nor-Am Mar 6 DM'!$A$17:$I$99,9,FALSE))</f>
        <v>0</v>
      </c>
      <c r="Z43" s="88">
        <f>IF(ISNA(VLOOKUP($C43,'VSC Nor-Am Feb 27 MO'!$A$17:$I$99,9,FALSE))=TRUE,0,VLOOKUP($C43,'VSC Nor-Am Feb 27 MO'!$A$17:$I$99,9,FALSE))</f>
        <v>0</v>
      </c>
      <c r="AA43" s="88">
        <f>IF(ISNA(VLOOKUP($C43,'VSC Nor-Am Feb 28 DM'!$A$17:$I$99,9,FALSE))=TRUE,0,VLOOKUP($C43,'VSC Nor-Am Feb 28 DM'!$A$17:$I$99,9,FALSE))</f>
        <v>0</v>
      </c>
      <c r="AB43" s="88">
        <f>IF(ISNA(VLOOKUP($C43,'Sr Nationals March 12 MO'!$A$17:$I$99,9,FALSE))=TRUE,0,VLOOKUP($C43,'Sr Nationals March 12 MO'!$A$17:$I$99,9,FALSE))</f>
        <v>0</v>
      </c>
      <c r="AC43" s="88">
        <f>IF(ISNA(VLOOKUP($C43,'Sr Nationals March 13 DM'!$A$17:$I$99,9,FALSE))=TRUE,0,VLOOKUP($C43,'Sr Nationals March 13 DM'!$A$17:$I$99,9,FALSE))</f>
        <v>0</v>
      </c>
      <c r="AD43" s="88">
        <f>IF(ISNA(VLOOKUP($C43,'Jr Nationals March 18 MO'!$A$17:$I$99,9,FALSE))=TRUE,0,VLOOKUP($C43,'Jr Nationals March 18 MO'!$A$17:$I$99,9,FALSE))</f>
        <v>0</v>
      </c>
      <c r="AE43" s="88">
        <f>IF(ISNA(VLOOKUP($C43,Event29!$A$17:$I$99,9,FALSE))=TRUE,0,VLOOKUP($C43,Event29!$A$17:$I$99,9,FALSE))</f>
        <v>0</v>
      </c>
      <c r="AF43" s="88">
        <f>IF(ISNA(VLOOKUP($C43,Event30!$A$17:$I$99,9,FALSE))=TRUE,0,VLOOKUP($C43,Event30!$A$17:$I$99,9,FALSE))</f>
        <v>0</v>
      </c>
    </row>
    <row r="44" spans="1:32" ht="13.5">
      <c r="A44" s="156"/>
      <c r="B44" s="156"/>
      <c r="C44" s="140"/>
      <c r="D44" s="92" t="str">
        <f>IF(ISNA(VLOOKUP($C44,'RPA Caclulations'!$C$6:$K$90,3,FALSE))=TRUE,"0",VLOOKUP($C44,'RPA Caclulations'!$C$6:$K$90,3,FALSE))</f>
        <v>0</v>
      </c>
      <c r="E44" s="87" t="str">
        <f>IF(ISNA(VLOOKUP($C44,'Canadian Selections Dec 19 - F'!$A$17:$I$69,9,FALSE))=TRUE,"0",VLOOKUP($C44,'Canadian Selections Dec 19 - F'!$A$17:$I$69,9,FALSE))</f>
        <v>0</v>
      </c>
      <c r="F44" s="88">
        <f>IF(ISNA(VLOOKUP($C44,'Canadian Selections Dec 20 - F'!$A$17:$I$19,9,FALSE))=TRUE,0,VLOOKUP($C44,'Canadian Selections Dec 20 - F'!$A$17:$I$19,9,FALSE))</f>
        <v>0</v>
      </c>
      <c r="G44" s="88">
        <f>IF(ISNA(VLOOKUP($C44,'Le Massif Cnd. Series Jan 16 MO'!$A$17:$I$95,9,FALSE))=TRUE,0,VLOOKUP($C44,'Le Massif Cnd. Series Jan 16 MO'!$A$17:$I$95,9,FALSE))</f>
        <v>0</v>
      </c>
      <c r="H44" s="88">
        <f>IF(ISNA(VLOOKUP($C44,'Le Massif Cnd. Series Jan 17 DM'!$A$17:$I$97,9,FALSE))=TRUE,0,VLOOKUP($C44,'Le Massif Cnd. Series Jan 17 DM'!$A$17:$I$97,9,FALSE))</f>
        <v>0</v>
      </c>
      <c r="I44" s="88">
        <f>IF(ISNA(VLOOKUP($C44,'USSA Bristol Jan 16 MO'!$A$17:$I$100,9,FALSE))=TRUE,0,VLOOKUP($C44,'USSA Bristol Jan 16 MO'!$A$17:$I$100,9,FALSE))</f>
        <v>0</v>
      </c>
      <c r="J44" s="88">
        <f>IF(ISNA(VLOOKUP($C44,'USSA Bristol Jan 17 DM'!$A$17:$I$100,9,FALSE))=TRUE,0,VLOOKUP($C44,'USSA Bristol Jan 17 DM'!$A$17:$I$100,9,FALSE))</f>
        <v>0</v>
      </c>
      <c r="K44" s="88">
        <f>IF(ISNA(VLOOKUP($C44,'Apex Cnd. Series Feb 6 MO'!$A$17:$I$98,9,FALSE))=TRUE,0,VLOOKUP($C44,'Apex Cnd. Series Feb 6 MO'!$A$17:$I$98,9,FALSE))</f>
        <v>0</v>
      </c>
      <c r="L44" s="88">
        <f>IF(ISNA(VLOOKUP($C44,'Apex Cnd. Series Feb 7 DM'!$A$17:$I$98,9,FALSE))=TRUE,0,VLOOKUP($C44,'Apex Cnd. Series Feb 7 DM'!$A$17:$I$98,9,FALSE))</f>
        <v>0</v>
      </c>
      <c r="M44" s="88">
        <f>IF(ISNA(VLOOKUP($C44,'Calabogie TT Feb 6 MO'!$A$17:$I$99,9,FALSE))=TRUE,0,VLOOKUP($C44,'Calabogie TT Feb 6 MO'!$A$17:$I$99,9,FALSE))</f>
        <v>0</v>
      </c>
      <c r="N44" s="88">
        <f>IF(ISNA(VLOOKUP($C44,'Calabogie TT Feb 7 MO'!$A$17:$I$99,9,FALSE))=TRUE,0,VLOOKUP($C44,'Calabogie TT Feb 7 MO'!$A$17:$I$99,9,FALSE))</f>
        <v>0</v>
      </c>
      <c r="O44" s="88">
        <f>IF(ISNA(VLOOKUP($C44,'Calgary Nor-Am Feb 13 MO'!$A$17:$I$99,9,FALSE))=TRUE,0,VLOOKUP($C44,'Calgary Nor-Am Feb 13 MO'!$A$17:$I$99,9,FALSE))</f>
        <v>0</v>
      </c>
      <c r="P44" s="88">
        <f>IF(ISNA(VLOOKUP($C44,'Calgary Nor-Am Feb 14 DM'!$A$17:$I$99,9,FALSE))=TRUE,0,VLOOKUP($C44,'Calgary Nor-Am Feb 14 DM'!$A$17:$I$99,9,FALSE))</f>
        <v>0</v>
      </c>
      <c r="Q44" s="88">
        <f>IF(ISNA(VLOOKUP($C44,'Camp Fortune TT Feb 21 MO'!$A$17:$I$99,9,FALSE))=TRUE,0,VLOOKUP($C44,'Camp Fortune TT Feb 21 MO'!$A$17:$I$99,9,FALSE))</f>
        <v>0</v>
      </c>
      <c r="R44" s="88">
        <f>IF(ISNA(VLOOKUP($C44,'Park City Nor-Am Feb 20 MO'!$A$17:$I$99,9,FALSE))=TRUE,0,VLOOKUP($C44,'Park City Nor-Am Feb 20 MO'!$A$17:$I$99,9,FALSE))</f>
        <v>0</v>
      </c>
      <c r="S44" s="87">
        <f>IF(ISNA(VLOOKUP($C44,'Park City Nor-Am Feb 21 DM'!$A$17:$I$99,9,FALSE))=TRUE,0,VLOOKUP($C44,'Park City Nor-Am Feb 21 DM'!$A$17:$I$99,9,FALSE))</f>
        <v>0</v>
      </c>
      <c r="T44" s="88">
        <f>IF(ISNA(VLOOKUP($C44,'Thunder Bay TT Jan 2016 MO'!$A$17:$I$99,9,FALSE))=TRUE,0,VLOOKUP($C44,'Thunder Bay TT Jan 2016 MO'!$A$17:$I$99,9,FALSE))</f>
        <v>0</v>
      </c>
      <c r="U44" s="88">
        <f>IF(ISNA(VLOOKUP($C44,void!$A$17:$I$99,9,FALSE))=TRUE,0,VLOOKUP($C44,void!$A$17:$I$99,9,FALSE))</f>
        <v>0</v>
      </c>
      <c r="V44" s="88">
        <f>IF(ISNA(VLOOKUP($C44,'Caledon TT Feb 27 DM'!$A$17:$I$98,9,FALSE))=TRUE,0,VLOOKUP($C44,'Caledon TT Feb 27 DM'!$A$17:$I$98,9,FALSE))</f>
        <v>0</v>
      </c>
      <c r="W44" s="88">
        <f>IF(ISNA(VLOOKUP($C44,'Caledon TT Feb 28 DM'!$A$17:$I$95,9,FALSE))=TRUE,0,VLOOKUP($C44,'Caledon TT Feb 28 DM'!$A$17:$I$95,9,FALSE))</f>
        <v>0</v>
      </c>
      <c r="X44" s="88">
        <f>IF(ISNA(VLOOKUP($C44,'Killington Nor-Am Mar 5 MO'!$A$17:$I$99,9,FALSE))=TRUE,0,VLOOKUP($C44,'Killington Nor-Am Mar 5 MO'!$A$17:$I$99,9,FALSE))</f>
        <v>0</v>
      </c>
      <c r="Y44" s="88">
        <f>IF(ISNA(VLOOKUP($C44,'Killington Nor-Am Mar 6 DM'!$A$17:$I$99,9,FALSE))=TRUE,0,VLOOKUP($C44,'Killington Nor-Am Mar 6 DM'!$A$17:$I$99,9,FALSE))</f>
        <v>0</v>
      </c>
      <c r="Z44" s="88">
        <f>IF(ISNA(VLOOKUP($C44,'VSC Nor-Am Feb 27 MO'!$A$17:$I$99,9,FALSE))=TRUE,0,VLOOKUP($C44,'VSC Nor-Am Feb 27 MO'!$A$17:$I$99,9,FALSE))</f>
        <v>0</v>
      </c>
      <c r="AA44" s="88">
        <f>IF(ISNA(VLOOKUP($C44,'VSC Nor-Am Feb 28 DM'!$A$17:$I$99,9,FALSE))=TRUE,0,VLOOKUP($C44,'VSC Nor-Am Feb 28 DM'!$A$17:$I$99,9,FALSE))</f>
        <v>0</v>
      </c>
      <c r="AB44" s="88">
        <f>IF(ISNA(VLOOKUP($C44,'Sr Nationals March 12 MO'!$A$17:$I$99,9,FALSE))=TRUE,0,VLOOKUP($C44,'Sr Nationals March 12 MO'!$A$17:$I$99,9,FALSE))</f>
        <v>0</v>
      </c>
      <c r="AC44" s="88">
        <f>IF(ISNA(VLOOKUP($C44,'Sr Nationals March 13 DM'!$A$17:$I$99,9,FALSE))=TRUE,0,VLOOKUP($C44,'Sr Nationals March 13 DM'!$A$17:$I$99,9,FALSE))</f>
        <v>0</v>
      </c>
      <c r="AD44" s="88">
        <f>IF(ISNA(VLOOKUP($C44,'Jr Nationals March 18 MO'!$A$17:$I$99,9,FALSE))=TRUE,0,VLOOKUP($C44,'Jr Nationals March 18 MO'!$A$17:$I$99,9,FALSE))</f>
        <v>0</v>
      </c>
      <c r="AE44" s="88">
        <f>IF(ISNA(VLOOKUP($C44,Event29!$A$17:$I$99,9,FALSE))=TRUE,0,VLOOKUP($C44,Event29!$A$17:$I$99,9,FALSE))</f>
        <v>0</v>
      </c>
      <c r="AF44" s="88">
        <f>IF(ISNA(VLOOKUP($C44,Event30!$A$17:$I$99,9,FALSE))=TRUE,0,VLOOKUP($C44,Event30!$A$17:$I$99,9,FALSE))</f>
        <v>0</v>
      </c>
    </row>
    <row r="45" spans="1:32" ht="13.5">
      <c r="A45" s="156"/>
      <c r="B45" s="156"/>
      <c r="C45" s="140"/>
      <c r="D45" s="92" t="str">
        <f>IF(ISNA(VLOOKUP($C45,'RPA Caclulations'!$C$6:$K$90,3,FALSE))=TRUE,"0",VLOOKUP($C45,'RPA Caclulations'!$C$6:$K$90,3,FALSE))</f>
        <v>0</v>
      </c>
      <c r="E45" s="87" t="str">
        <f>IF(ISNA(VLOOKUP($C45,'Canadian Selections Dec 19 - F'!$A$17:$I$69,9,FALSE))=TRUE,"0",VLOOKUP($C45,'Canadian Selections Dec 19 - F'!$A$17:$I$69,9,FALSE))</f>
        <v>0</v>
      </c>
      <c r="F45" s="88">
        <f>IF(ISNA(VLOOKUP($C45,'Canadian Selections Dec 20 - F'!$A$17:$I$19,9,FALSE))=TRUE,0,VLOOKUP($C45,'Canadian Selections Dec 20 - F'!$A$17:$I$19,9,FALSE))</f>
        <v>0</v>
      </c>
      <c r="G45" s="88">
        <f>IF(ISNA(VLOOKUP($C45,'Le Massif Cnd. Series Jan 16 MO'!$A$17:$I$95,9,FALSE))=TRUE,0,VLOOKUP($C45,'Le Massif Cnd. Series Jan 16 MO'!$A$17:$I$95,9,FALSE))</f>
        <v>0</v>
      </c>
      <c r="H45" s="88">
        <f>IF(ISNA(VLOOKUP($C45,'Le Massif Cnd. Series Jan 17 DM'!$A$17:$I$97,9,FALSE))=TRUE,0,VLOOKUP($C45,'Le Massif Cnd. Series Jan 17 DM'!$A$17:$I$97,9,FALSE))</f>
        <v>0</v>
      </c>
      <c r="I45" s="88">
        <f>IF(ISNA(VLOOKUP($C45,'USSA Bristol Jan 16 MO'!$A$17:$I$100,9,FALSE))=TRUE,0,VLOOKUP($C45,'USSA Bristol Jan 16 MO'!$A$17:$I$100,9,FALSE))</f>
        <v>0</v>
      </c>
      <c r="J45" s="88">
        <f>IF(ISNA(VLOOKUP($C45,'USSA Bristol Jan 17 DM'!$A$17:$I$100,9,FALSE))=TRUE,0,VLOOKUP($C45,'USSA Bristol Jan 17 DM'!$A$17:$I$100,9,FALSE))</f>
        <v>0</v>
      </c>
      <c r="K45" s="88">
        <f>IF(ISNA(VLOOKUP($C45,'Apex Cnd. Series Feb 6 MO'!$A$17:$I$98,9,FALSE))=TRUE,0,VLOOKUP($C45,'Apex Cnd. Series Feb 6 MO'!$A$17:$I$98,9,FALSE))</f>
        <v>0</v>
      </c>
      <c r="L45" s="88">
        <f>IF(ISNA(VLOOKUP($C45,'Apex Cnd. Series Feb 7 DM'!$A$17:$I$98,9,FALSE))=TRUE,0,VLOOKUP($C45,'Apex Cnd. Series Feb 7 DM'!$A$17:$I$98,9,FALSE))</f>
        <v>0</v>
      </c>
      <c r="M45" s="88">
        <f>IF(ISNA(VLOOKUP($C45,'Calabogie TT Feb 6 MO'!$A$17:$I$99,9,FALSE))=TRUE,0,VLOOKUP($C45,'Calabogie TT Feb 6 MO'!$A$17:$I$99,9,FALSE))</f>
        <v>0</v>
      </c>
      <c r="N45" s="88">
        <f>IF(ISNA(VLOOKUP($C45,'Calabogie TT Feb 7 MO'!$A$17:$I$99,9,FALSE))=TRUE,0,VLOOKUP($C45,'Calabogie TT Feb 7 MO'!$A$17:$I$99,9,FALSE))</f>
        <v>0</v>
      </c>
      <c r="O45" s="88">
        <f>IF(ISNA(VLOOKUP($C45,'Calgary Nor-Am Feb 13 MO'!$A$17:$I$99,9,FALSE))=TRUE,0,VLOOKUP($C45,'Calgary Nor-Am Feb 13 MO'!$A$17:$I$99,9,FALSE))</f>
        <v>0</v>
      </c>
      <c r="P45" s="88">
        <f>IF(ISNA(VLOOKUP($C45,'Calgary Nor-Am Feb 14 DM'!$A$17:$I$99,9,FALSE))=TRUE,0,VLOOKUP($C45,'Calgary Nor-Am Feb 14 DM'!$A$17:$I$99,9,FALSE))</f>
        <v>0</v>
      </c>
      <c r="Q45" s="88">
        <f>IF(ISNA(VLOOKUP($C45,'Camp Fortune TT Feb 21 MO'!$A$17:$I$99,9,FALSE))=TRUE,0,VLOOKUP($C45,'Camp Fortune TT Feb 21 MO'!$A$17:$I$99,9,FALSE))</f>
        <v>0</v>
      </c>
      <c r="R45" s="88">
        <f>IF(ISNA(VLOOKUP($C45,'Park City Nor-Am Feb 20 MO'!$A$17:$I$99,9,FALSE))=TRUE,0,VLOOKUP($C45,'Park City Nor-Am Feb 20 MO'!$A$17:$I$99,9,FALSE))</f>
        <v>0</v>
      </c>
      <c r="S45" s="87">
        <f>IF(ISNA(VLOOKUP($C45,'Park City Nor-Am Feb 21 DM'!$A$17:$I$99,9,FALSE))=TRUE,0,VLOOKUP($C45,'Park City Nor-Am Feb 21 DM'!$A$17:$I$99,9,FALSE))</f>
        <v>0</v>
      </c>
      <c r="T45" s="88">
        <f>IF(ISNA(VLOOKUP($C45,'Thunder Bay TT Jan 2016 MO'!$A$17:$I$99,9,FALSE))=TRUE,0,VLOOKUP($C45,'Thunder Bay TT Jan 2016 MO'!$A$17:$I$99,9,FALSE))</f>
        <v>0</v>
      </c>
      <c r="U45" s="88">
        <f>IF(ISNA(VLOOKUP($C45,void!$A$17:$I$99,9,FALSE))=TRUE,0,VLOOKUP($C45,void!$A$17:$I$99,9,FALSE))</f>
        <v>0</v>
      </c>
      <c r="V45" s="88">
        <f>IF(ISNA(VLOOKUP($C45,'Caledon TT Feb 27 DM'!$A$17:$I$98,9,FALSE))=TRUE,0,VLOOKUP($C45,'Caledon TT Feb 27 DM'!$A$17:$I$98,9,FALSE))</f>
        <v>0</v>
      </c>
      <c r="W45" s="88">
        <f>IF(ISNA(VLOOKUP($C45,'Caledon TT Feb 28 DM'!$A$17:$I$95,9,FALSE))=TRUE,0,VLOOKUP($C45,'Caledon TT Feb 28 DM'!$A$17:$I$95,9,FALSE))</f>
        <v>0</v>
      </c>
      <c r="X45" s="88">
        <f>IF(ISNA(VLOOKUP($C45,'Killington Nor-Am Mar 5 MO'!$A$17:$I$99,9,FALSE))=TRUE,0,VLOOKUP($C45,'Killington Nor-Am Mar 5 MO'!$A$17:$I$99,9,FALSE))</f>
        <v>0</v>
      </c>
      <c r="Y45" s="88">
        <f>IF(ISNA(VLOOKUP($C45,'Killington Nor-Am Mar 6 DM'!$A$17:$I$99,9,FALSE))=TRUE,0,VLOOKUP($C45,'Killington Nor-Am Mar 6 DM'!$A$17:$I$99,9,FALSE))</f>
        <v>0</v>
      </c>
      <c r="Z45" s="88">
        <f>IF(ISNA(VLOOKUP($C45,'VSC Nor-Am Feb 27 MO'!$A$17:$I$99,9,FALSE))=TRUE,0,VLOOKUP($C45,'VSC Nor-Am Feb 27 MO'!$A$17:$I$99,9,FALSE))</f>
        <v>0</v>
      </c>
      <c r="AA45" s="88">
        <f>IF(ISNA(VLOOKUP($C45,'VSC Nor-Am Feb 28 DM'!$A$17:$I$99,9,FALSE))=TRUE,0,VLOOKUP($C45,'VSC Nor-Am Feb 28 DM'!$A$17:$I$99,9,FALSE))</f>
        <v>0</v>
      </c>
      <c r="AB45" s="88">
        <f>IF(ISNA(VLOOKUP($C45,'Sr Nationals March 12 MO'!$A$17:$I$99,9,FALSE))=TRUE,0,VLOOKUP($C45,'Sr Nationals March 12 MO'!$A$17:$I$99,9,FALSE))</f>
        <v>0</v>
      </c>
      <c r="AC45" s="88">
        <f>IF(ISNA(VLOOKUP($C45,'Sr Nationals March 13 DM'!$A$17:$I$99,9,FALSE))=TRUE,0,VLOOKUP($C45,'Sr Nationals March 13 DM'!$A$17:$I$99,9,FALSE))</f>
        <v>0</v>
      </c>
      <c r="AD45" s="88">
        <f>IF(ISNA(VLOOKUP($C45,'Jr Nationals March 18 MO'!$A$17:$I$99,9,FALSE))=TRUE,0,VLOOKUP($C45,'Jr Nationals March 18 MO'!$A$17:$I$99,9,FALSE))</f>
        <v>0</v>
      </c>
      <c r="AE45" s="88">
        <f>IF(ISNA(VLOOKUP($C45,Event29!$A$17:$I$99,9,FALSE))=TRUE,0,VLOOKUP($C45,Event29!$A$17:$I$99,9,FALSE))</f>
        <v>0</v>
      </c>
      <c r="AF45" s="88">
        <f>IF(ISNA(VLOOKUP($C45,Event30!$A$17:$I$99,9,FALSE))=TRUE,0,VLOOKUP($C45,Event30!$A$17:$I$99,9,FALSE))</f>
        <v>0</v>
      </c>
    </row>
    <row r="46" spans="1:32" ht="13.5">
      <c r="A46" s="156"/>
      <c r="B46" s="156"/>
      <c r="C46" s="142"/>
      <c r="D46" s="92" t="str">
        <f>IF(ISNA(VLOOKUP($C46,'RPA Caclulations'!$C$6:$K$90,3,FALSE))=TRUE,"0",VLOOKUP($C46,'RPA Caclulations'!$C$6:$K$90,3,FALSE))</f>
        <v>0</v>
      </c>
      <c r="E46" s="87" t="str">
        <f>IF(ISNA(VLOOKUP($C46,'Canadian Selections Dec 19 - F'!$A$17:$I$69,9,FALSE))=TRUE,"0",VLOOKUP($C46,'Canadian Selections Dec 19 - F'!$A$17:$I$69,9,FALSE))</f>
        <v>0</v>
      </c>
      <c r="F46" s="88">
        <f>IF(ISNA(VLOOKUP($C46,'Canadian Selections Dec 20 - F'!$A$17:$I$19,9,FALSE))=TRUE,0,VLOOKUP($C46,'Canadian Selections Dec 20 - F'!$A$17:$I$19,9,FALSE))</f>
        <v>0</v>
      </c>
      <c r="G46" s="88">
        <f>IF(ISNA(VLOOKUP($C46,'Le Massif Cnd. Series Jan 16 MO'!$A$17:$I$95,9,FALSE))=TRUE,0,VLOOKUP($C46,'Le Massif Cnd. Series Jan 16 MO'!$A$17:$I$95,9,FALSE))</f>
        <v>0</v>
      </c>
      <c r="H46" s="88">
        <f>IF(ISNA(VLOOKUP($C46,'Le Massif Cnd. Series Jan 17 DM'!$A$17:$I$97,9,FALSE))=TRUE,0,VLOOKUP($C46,'Le Massif Cnd. Series Jan 17 DM'!$A$17:$I$97,9,FALSE))</f>
        <v>0</v>
      </c>
      <c r="I46" s="88">
        <f>IF(ISNA(VLOOKUP($C46,'USSA Bristol Jan 16 MO'!$A$17:$I$100,9,FALSE))=TRUE,0,VLOOKUP($C46,'USSA Bristol Jan 16 MO'!$A$17:$I$100,9,FALSE))</f>
        <v>0</v>
      </c>
      <c r="J46" s="88">
        <f>IF(ISNA(VLOOKUP($C46,'USSA Bristol Jan 17 DM'!$A$17:$I$100,9,FALSE))=TRUE,0,VLOOKUP($C46,'USSA Bristol Jan 17 DM'!$A$17:$I$100,9,FALSE))</f>
        <v>0</v>
      </c>
      <c r="K46" s="88">
        <f>IF(ISNA(VLOOKUP($C46,'Apex Cnd. Series Feb 6 MO'!$A$17:$I$98,9,FALSE))=TRUE,0,VLOOKUP($C46,'Apex Cnd. Series Feb 6 MO'!$A$17:$I$98,9,FALSE))</f>
        <v>0</v>
      </c>
      <c r="L46" s="88">
        <f>IF(ISNA(VLOOKUP($C46,'Apex Cnd. Series Feb 7 DM'!$A$17:$I$98,9,FALSE))=TRUE,0,VLOOKUP($C46,'Apex Cnd. Series Feb 7 DM'!$A$17:$I$98,9,FALSE))</f>
        <v>0</v>
      </c>
      <c r="M46" s="88">
        <f>IF(ISNA(VLOOKUP($C46,'Calabogie TT Feb 6 MO'!$A$17:$I$99,9,FALSE))=TRUE,0,VLOOKUP($C46,'Calabogie TT Feb 6 MO'!$A$17:$I$99,9,FALSE))</f>
        <v>0</v>
      </c>
      <c r="N46" s="88">
        <f>IF(ISNA(VLOOKUP($C46,'Calabogie TT Feb 7 MO'!$A$17:$I$99,9,FALSE))=TRUE,0,VLOOKUP($C46,'Calabogie TT Feb 7 MO'!$A$17:$I$99,9,FALSE))</f>
        <v>0</v>
      </c>
      <c r="O46" s="88">
        <f>IF(ISNA(VLOOKUP($C46,'Calgary Nor-Am Feb 13 MO'!$A$17:$I$99,9,FALSE))=TRUE,0,VLOOKUP($C46,'Calgary Nor-Am Feb 13 MO'!$A$17:$I$99,9,FALSE))</f>
        <v>0</v>
      </c>
      <c r="P46" s="88">
        <f>IF(ISNA(VLOOKUP($C46,'Calgary Nor-Am Feb 14 DM'!$A$17:$I$99,9,FALSE))=TRUE,0,VLOOKUP($C46,'Calgary Nor-Am Feb 14 DM'!$A$17:$I$99,9,FALSE))</f>
        <v>0</v>
      </c>
      <c r="Q46" s="88">
        <f>IF(ISNA(VLOOKUP($C46,'Camp Fortune TT Feb 21 MO'!$A$17:$I$99,9,FALSE))=TRUE,0,VLOOKUP($C46,'Camp Fortune TT Feb 21 MO'!$A$17:$I$99,9,FALSE))</f>
        <v>0</v>
      </c>
      <c r="R46" s="88">
        <f>IF(ISNA(VLOOKUP($C46,'Park City Nor-Am Feb 20 MO'!$A$17:$I$99,9,FALSE))=TRUE,0,VLOOKUP($C46,'Park City Nor-Am Feb 20 MO'!$A$17:$I$99,9,FALSE))</f>
        <v>0</v>
      </c>
      <c r="S46" s="87">
        <f>IF(ISNA(VLOOKUP($C46,'Park City Nor-Am Feb 21 DM'!$A$17:$I$99,9,FALSE))=TRUE,0,VLOOKUP($C46,'Park City Nor-Am Feb 21 DM'!$A$17:$I$99,9,FALSE))</f>
        <v>0</v>
      </c>
      <c r="T46" s="88">
        <f>IF(ISNA(VLOOKUP($C46,'Thunder Bay TT Jan 2016 MO'!$A$17:$I$99,9,FALSE))=TRUE,0,VLOOKUP($C46,'Thunder Bay TT Jan 2016 MO'!$A$17:$I$99,9,FALSE))</f>
        <v>0</v>
      </c>
      <c r="U46" s="88">
        <f>IF(ISNA(VLOOKUP($C46,void!$A$17:$I$99,9,FALSE))=TRUE,0,VLOOKUP($C46,void!$A$17:$I$99,9,FALSE))</f>
        <v>0</v>
      </c>
      <c r="V46" s="88">
        <f>IF(ISNA(VLOOKUP($C46,'Caledon TT Feb 27 DM'!$A$17:$I$98,9,FALSE))=TRUE,0,VLOOKUP($C46,'Caledon TT Feb 27 DM'!$A$17:$I$98,9,FALSE))</f>
        <v>0</v>
      </c>
      <c r="W46" s="88">
        <f>IF(ISNA(VLOOKUP($C46,'Caledon TT Feb 28 DM'!$A$17:$I$95,9,FALSE))=TRUE,0,VLOOKUP($C46,'Caledon TT Feb 28 DM'!$A$17:$I$95,9,FALSE))</f>
        <v>0</v>
      </c>
      <c r="X46" s="88">
        <f>IF(ISNA(VLOOKUP($C46,'Killington Nor-Am Mar 5 MO'!$A$17:$I$99,9,FALSE))=TRUE,0,VLOOKUP($C46,'Killington Nor-Am Mar 5 MO'!$A$17:$I$99,9,FALSE))</f>
        <v>0</v>
      </c>
      <c r="Y46" s="88">
        <f>IF(ISNA(VLOOKUP($C46,'Killington Nor-Am Mar 6 DM'!$A$17:$I$99,9,FALSE))=TRUE,0,VLOOKUP($C46,'Killington Nor-Am Mar 6 DM'!$A$17:$I$99,9,FALSE))</f>
        <v>0</v>
      </c>
      <c r="Z46" s="88">
        <f>IF(ISNA(VLOOKUP($C46,'VSC Nor-Am Feb 27 MO'!$A$17:$I$99,9,FALSE))=TRUE,0,VLOOKUP($C46,'VSC Nor-Am Feb 27 MO'!$A$17:$I$99,9,FALSE))</f>
        <v>0</v>
      </c>
      <c r="AA46" s="88">
        <f>IF(ISNA(VLOOKUP($C46,'VSC Nor-Am Feb 28 DM'!$A$17:$I$99,9,FALSE))=TRUE,0,VLOOKUP($C46,'VSC Nor-Am Feb 28 DM'!$A$17:$I$99,9,FALSE))</f>
        <v>0</v>
      </c>
      <c r="AB46" s="88">
        <f>IF(ISNA(VLOOKUP($C46,'Sr Nationals March 12 MO'!$A$17:$I$99,9,FALSE))=TRUE,0,VLOOKUP($C46,'Sr Nationals March 12 MO'!$A$17:$I$99,9,FALSE))</f>
        <v>0</v>
      </c>
      <c r="AC46" s="88">
        <f>IF(ISNA(VLOOKUP($C46,'Sr Nationals March 13 DM'!$A$17:$I$99,9,FALSE))=TRUE,0,VLOOKUP($C46,'Sr Nationals March 13 DM'!$A$17:$I$99,9,FALSE))</f>
        <v>0</v>
      </c>
      <c r="AD46" s="88">
        <f>IF(ISNA(VLOOKUP($C46,'Jr Nationals March 18 MO'!$A$17:$I$99,9,FALSE))=TRUE,0,VLOOKUP($C46,'Jr Nationals March 18 MO'!$A$17:$I$99,9,FALSE))</f>
        <v>0</v>
      </c>
      <c r="AE46" s="88">
        <f>IF(ISNA(VLOOKUP($C46,Event29!$A$17:$I$99,9,FALSE))=TRUE,0,VLOOKUP($C46,Event29!$A$17:$I$99,9,FALSE))</f>
        <v>0</v>
      </c>
      <c r="AF46" s="88">
        <f>IF(ISNA(VLOOKUP($C46,Event30!$A$17:$I$99,9,FALSE))=TRUE,0,VLOOKUP($C46,Event30!$A$17:$I$99,9,FALSE))</f>
        <v>0</v>
      </c>
    </row>
    <row r="47" spans="1:32" ht="13.5">
      <c r="A47" s="156"/>
      <c r="B47" s="156"/>
      <c r="C47" s="140"/>
      <c r="D47" s="92" t="str">
        <f>IF(ISNA(VLOOKUP($C47,'RPA Caclulations'!$C$6:$K$90,3,FALSE))=TRUE,"0",VLOOKUP($C47,'RPA Caclulations'!$C$6:$K$90,3,FALSE))</f>
        <v>0</v>
      </c>
      <c r="E47" s="87" t="str">
        <f>IF(ISNA(VLOOKUP($C47,'Canadian Selections Dec 19 - F'!$A$17:$I$69,9,FALSE))=TRUE,"0",VLOOKUP($C47,'Canadian Selections Dec 19 - F'!$A$17:$I$69,9,FALSE))</f>
        <v>0</v>
      </c>
      <c r="F47" s="88">
        <f>IF(ISNA(VLOOKUP($C47,'Canadian Selections Dec 20 - F'!$A$17:$I$19,9,FALSE))=TRUE,0,VLOOKUP($C47,'Canadian Selections Dec 20 - F'!$A$17:$I$19,9,FALSE))</f>
        <v>0</v>
      </c>
      <c r="G47" s="88">
        <f>IF(ISNA(VLOOKUP($C47,'Le Massif Cnd. Series Jan 16 MO'!$A$17:$I$95,9,FALSE))=TRUE,0,VLOOKUP($C47,'Le Massif Cnd. Series Jan 16 MO'!$A$17:$I$95,9,FALSE))</f>
        <v>0</v>
      </c>
      <c r="H47" s="88">
        <f>IF(ISNA(VLOOKUP($C47,'Le Massif Cnd. Series Jan 17 DM'!$A$17:$I$97,9,FALSE))=TRUE,0,VLOOKUP($C47,'Le Massif Cnd. Series Jan 17 DM'!$A$17:$I$97,9,FALSE))</f>
        <v>0</v>
      </c>
      <c r="I47" s="88">
        <f>IF(ISNA(VLOOKUP($C47,'USSA Bristol Jan 16 MO'!$A$17:$I$100,9,FALSE))=TRUE,0,VLOOKUP($C47,'USSA Bristol Jan 16 MO'!$A$17:$I$100,9,FALSE))</f>
        <v>0</v>
      </c>
      <c r="J47" s="88">
        <f>IF(ISNA(VLOOKUP($C47,'USSA Bristol Jan 17 DM'!$A$17:$I$100,9,FALSE))=TRUE,0,VLOOKUP($C47,'USSA Bristol Jan 17 DM'!$A$17:$I$100,9,FALSE))</f>
        <v>0</v>
      </c>
      <c r="K47" s="88">
        <f>IF(ISNA(VLOOKUP($C47,'Apex Cnd. Series Feb 6 MO'!$A$17:$I$98,9,FALSE))=TRUE,0,VLOOKUP($C47,'Apex Cnd. Series Feb 6 MO'!$A$17:$I$98,9,FALSE))</f>
        <v>0</v>
      </c>
      <c r="L47" s="88">
        <f>IF(ISNA(VLOOKUP($C47,'Apex Cnd. Series Feb 7 DM'!$A$17:$I$98,9,FALSE))=TRUE,0,VLOOKUP($C47,'Apex Cnd. Series Feb 7 DM'!$A$17:$I$98,9,FALSE))</f>
        <v>0</v>
      </c>
      <c r="M47" s="88">
        <f>IF(ISNA(VLOOKUP($C47,'Calabogie TT Feb 6 MO'!$A$17:$I$99,9,FALSE))=TRUE,0,VLOOKUP($C47,'Calabogie TT Feb 6 MO'!$A$17:$I$99,9,FALSE))</f>
        <v>0</v>
      </c>
      <c r="N47" s="88">
        <f>IF(ISNA(VLOOKUP($C47,'Calabogie TT Feb 7 MO'!$A$17:$I$99,9,FALSE))=TRUE,0,VLOOKUP($C47,'Calabogie TT Feb 7 MO'!$A$17:$I$99,9,FALSE))</f>
        <v>0</v>
      </c>
      <c r="O47" s="88">
        <f>IF(ISNA(VLOOKUP($C47,'Calgary Nor-Am Feb 13 MO'!$A$17:$I$99,9,FALSE))=TRUE,0,VLOOKUP($C47,'Calgary Nor-Am Feb 13 MO'!$A$17:$I$99,9,FALSE))</f>
        <v>0</v>
      </c>
      <c r="P47" s="88">
        <f>IF(ISNA(VLOOKUP($C47,'Calgary Nor-Am Feb 14 DM'!$A$17:$I$99,9,FALSE))=TRUE,0,VLOOKUP($C47,'Calgary Nor-Am Feb 14 DM'!$A$17:$I$99,9,FALSE))</f>
        <v>0</v>
      </c>
      <c r="Q47" s="88">
        <f>IF(ISNA(VLOOKUP($C47,'Camp Fortune TT Feb 21 MO'!$A$17:$I$99,9,FALSE))=TRUE,0,VLOOKUP($C47,'Camp Fortune TT Feb 21 MO'!$A$17:$I$99,9,FALSE))</f>
        <v>0</v>
      </c>
      <c r="R47" s="88">
        <f>IF(ISNA(VLOOKUP($C47,'Park City Nor-Am Feb 20 MO'!$A$17:$I$99,9,FALSE))=TRUE,0,VLOOKUP($C47,'Park City Nor-Am Feb 20 MO'!$A$17:$I$99,9,FALSE))</f>
        <v>0</v>
      </c>
      <c r="S47" s="87">
        <f>IF(ISNA(VLOOKUP($C47,'Park City Nor-Am Feb 21 DM'!$A$17:$I$99,9,FALSE))=TRUE,0,VLOOKUP($C47,'Park City Nor-Am Feb 21 DM'!$A$17:$I$99,9,FALSE))</f>
        <v>0</v>
      </c>
      <c r="T47" s="88">
        <f>IF(ISNA(VLOOKUP($C47,'Thunder Bay TT Jan 2016 MO'!$A$17:$I$99,9,FALSE))=TRUE,0,VLOOKUP($C47,'Thunder Bay TT Jan 2016 MO'!$A$17:$I$99,9,FALSE))</f>
        <v>0</v>
      </c>
      <c r="U47" s="88">
        <f>IF(ISNA(VLOOKUP($C47,void!$A$17:$I$99,9,FALSE))=TRUE,0,VLOOKUP($C47,void!$A$17:$I$99,9,FALSE))</f>
        <v>0</v>
      </c>
      <c r="V47" s="88">
        <f>IF(ISNA(VLOOKUP($C47,'Caledon TT Feb 27 DM'!$A$17:$I$98,9,FALSE))=TRUE,0,VLOOKUP($C47,'Caledon TT Feb 27 DM'!$A$17:$I$98,9,FALSE))</f>
        <v>0</v>
      </c>
      <c r="W47" s="88">
        <f>IF(ISNA(VLOOKUP($C47,'Caledon TT Feb 28 DM'!$A$17:$I$95,9,FALSE))=TRUE,0,VLOOKUP($C47,'Caledon TT Feb 28 DM'!$A$17:$I$95,9,FALSE))</f>
        <v>0</v>
      </c>
      <c r="X47" s="88">
        <f>IF(ISNA(VLOOKUP($C47,'Killington Nor-Am Mar 5 MO'!$A$17:$I$99,9,FALSE))=TRUE,0,VLOOKUP($C47,'Killington Nor-Am Mar 5 MO'!$A$17:$I$99,9,FALSE))</f>
        <v>0</v>
      </c>
      <c r="Y47" s="88">
        <f>IF(ISNA(VLOOKUP($C47,'Killington Nor-Am Mar 6 DM'!$A$17:$I$99,9,FALSE))=TRUE,0,VLOOKUP($C47,'Killington Nor-Am Mar 6 DM'!$A$17:$I$99,9,FALSE))</f>
        <v>0</v>
      </c>
      <c r="Z47" s="88">
        <f>IF(ISNA(VLOOKUP($C47,'VSC Nor-Am Feb 27 MO'!$A$17:$I$99,9,FALSE))=TRUE,0,VLOOKUP($C47,'VSC Nor-Am Feb 27 MO'!$A$17:$I$99,9,FALSE))</f>
        <v>0</v>
      </c>
      <c r="AA47" s="88">
        <f>IF(ISNA(VLOOKUP($C47,'VSC Nor-Am Feb 28 DM'!$A$17:$I$99,9,FALSE))=TRUE,0,VLOOKUP($C47,'VSC Nor-Am Feb 28 DM'!$A$17:$I$99,9,FALSE))</f>
        <v>0</v>
      </c>
      <c r="AB47" s="88">
        <f>IF(ISNA(VLOOKUP($C47,'Sr Nationals March 12 MO'!$A$17:$I$99,9,FALSE))=TRUE,0,VLOOKUP($C47,'Sr Nationals March 12 MO'!$A$17:$I$99,9,FALSE))</f>
        <v>0</v>
      </c>
      <c r="AC47" s="88">
        <f>IF(ISNA(VLOOKUP($C47,'Sr Nationals March 13 DM'!$A$17:$I$99,9,FALSE))=TRUE,0,VLOOKUP($C47,'Sr Nationals March 13 DM'!$A$17:$I$99,9,FALSE))</f>
        <v>0</v>
      </c>
      <c r="AD47" s="88">
        <f>IF(ISNA(VLOOKUP($C47,'Jr Nationals March 18 MO'!$A$17:$I$99,9,FALSE))=TRUE,0,VLOOKUP($C47,'Jr Nationals March 18 MO'!$A$17:$I$99,9,FALSE))</f>
        <v>0</v>
      </c>
      <c r="AE47" s="88">
        <f>IF(ISNA(VLOOKUP($C47,Event29!$A$17:$I$99,9,FALSE))=TRUE,0,VLOOKUP($C47,Event29!$A$17:$I$99,9,FALSE))</f>
        <v>0</v>
      </c>
      <c r="AF47" s="88">
        <f>IF(ISNA(VLOOKUP($C47,Event30!$A$17:$I$99,9,FALSE))=TRUE,0,VLOOKUP($C47,Event30!$A$17:$I$99,9,FALSE))</f>
        <v>0</v>
      </c>
    </row>
    <row r="48" spans="1:32" ht="13.5">
      <c r="A48" s="156"/>
      <c r="B48" s="156"/>
      <c r="C48" s="140"/>
      <c r="D48" s="92" t="str">
        <f>IF(ISNA(VLOOKUP($C48,'RPA Caclulations'!$C$6:$K$90,3,FALSE))=TRUE,"0",VLOOKUP($C48,'RPA Caclulations'!$C$6:$K$90,3,FALSE))</f>
        <v>0</v>
      </c>
      <c r="E48" s="87" t="str">
        <f>IF(ISNA(VLOOKUP($C48,'Canadian Selections Dec 19 - F'!$A$17:$I$69,9,FALSE))=TRUE,"0",VLOOKUP($C48,'Canadian Selections Dec 19 - F'!$A$17:$I$69,9,FALSE))</f>
        <v>0</v>
      </c>
      <c r="F48" s="88">
        <f>IF(ISNA(VLOOKUP($C48,'Canadian Selections Dec 20 - F'!$A$17:$I$19,9,FALSE))=TRUE,0,VLOOKUP($C48,'Canadian Selections Dec 20 - F'!$A$17:$I$19,9,FALSE))</f>
        <v>0</v>
      </c>
      <c r="G48" s="88">
        <f>IF(ISNA(VLOOKUP($C48,'Le Massif Cnd. Series Jan 16 MO'!$A$17:$I$95,9,FALSE))=TRUE,0,VLOOKUP($C48,'Le Massif Cnd. Series Jan 16 MO'!$A$17:$I$95,9,FALSE))</f>
        <v>0</v>
      </c>
      <c r="H48" s="88">
        <f>IF(ISNA(VLOOKUP($C48,'Le Massif Cnd. Series Jan 17 DM'!$A$17:$I$97,9,FALSE))=TRUE,0,VLOOKUP($C48,'Le Massif Cnd. Series Jan 17 DM'!$A$17:$I$97,9,FALSE))</f>
        <v>0</v>
      </c>
      <c r="I48" s="88">
        <f>IF(ISNA(VLOOKUP($C48,'USSA Bristol Jan 16 MO'!$A$17:$I$100,9,FALSE))=TRUE,0,VLOOKUP($C48,'USSA Bristol Jan 16 MO'!$A$17:$I$100,9,FALSE))</f>
        <v>0</v>
      </c>
      <c r="J48" s="88">
        <f>IF(ISNA(VLOOKUP($C48,'USSA Bristol Jan 17 DM'!$A$17:$I$100,9,FALSE))=TRUE,0,VLOOKUP($C48,'USSA Bristol Jan 17 DM'!$A$17:$I$100,9,FALSE))</f>
        <v>0</v>
      </c>
      <c r="K48" s="88">
        <f>IF(ISNA(VLOOKUP($C48,'Apex Cnd. Series Feb 6 MO'!$A$17:$I$98,9,FALSE))=TRUE,0,VLOOKUP($C48,'Apex Cnd. Series Feb 6 MO'!$A$17:$I$98,9,FALSE))</f>
        <v>0</v>
      </c>
      <c r="L48" s="88">
        <f>IF(ISNA(VLOOKUP($C48,'Apex Cnd. Series Feb 7 DM'!$A$17:$I$98,9,FALSE))=TRUE,0,VLOOKUP($C48,'Apex Cnd. Series Feb 7 DM'!$A$17:$I$98,9,FALSE))</f>
        <v>0</v>
      </c>
      <c r="M48" s="88">
        <f>IF(ISNA(VLOOKUP($C48,'Calabogie TT Feb 6 MO'!$A$17:$I$99,9,FALSE))=TRUE,0,VLOOKUP($C48,'Calabogie TT Feb 6 MO'!$A$17:$I$99,9,FALSE))</f>
        <v>0</v>
      </c>
      <c r="N48" s="88">
        <f>IF(ISNA(VLOOKUP($C48,'Calabogie TT Feb 7 MO'!$A$17:$I$99,9,FALSE))=TRUE,0,VLOOKUP($C48,'Calabogie TT Feb 7 MO'!$A$17:$I$99,9,FALSE))</f>
        <v>0</v>
      </c>
      <c r="O48" s="88">
        <f>IF(ISNA(VLOOKUP($C48,'Calgary Nor-Am Feb 13 MO'!$A$17:$I$99,9,FALSE))=TRUE,0,VLOOKUP($C48,'Calgary Nor-Am Feb 13 MO'!$A$17:$I$99,9,FALSE))</f>
        <v>0</v>
      </c>
      <c r="P48" s="88">
        <f>IF(ISNA(VLOOKUP($C48,'Calgary Nor-Am Feb 14 DM'!$A$17:$I$99,9,FALSE))=TRUE,0,VLOOKUP($C48,'Calgary Nor-Am Feb 14 DM'!$A$17:$I$99,9,FALSE))</f>
        <v>0</v>
      </c>
      <c r="Q48" s="88">
        <f>IF(ISNA(VLOOKUP($C48,'Camp Fortune TT Feb 21 MO'!$A$17:$I$99,9,FALSE))=TRUE,0,VLOOKUP($C48,'Camp Fortune TT Feb 21 MO'!$A$17:$I$99,9,FALSE))</f>
        <v>0</v>
      </c>
      <c r="R48" s="88">
        <f>IF(ISNA(VLOOKUP($C48,'Park City Nor-Am Feb 20 MO'!$A$17:$I$99,9,FALSE))=TRUE,0,VLOOKUP($C48,'Park City Nor-Am Feb 20 MO'!$A$17:$I$99,9,FALSE))</f>
        <v>0</v>
      </c>
      <c r="S48" s="87">
        <f>IF(ISNA(VLOOKUP($C48,'Park City Nor-Am Feb 21 DM'!$A$17:$I$99,9,FALSE))=TRUE,0,VLOOKUP($C48,'Park City Nor-Am Feb 21 DM'!$A$17:$I$99,9,FALSE))</f>
        <v>0</v>
      </c>
      <c r="T48" s="88">
        <f>IF(ISNA(VLOOKUP($C48,'Thunder Bay TT Jan 2016 MO'!$A$17:$I$99,9,FALSE))=TRUE,0,VLOOKUP($C48,'Thunder Bay TT Jan 2016 MO'!$A$17:$I$99,9,FALSE))</f>
        <v>0</v>
      </c>
      <c r="U48" s="88">
        <f>IF(ISNA(VLOOKUP($C48,void!$A$17:$I$99,9,FALSE))=TRUE,0,VLOOKUP($C48,void!$A$17:$I$99,9,FALSE))</f>
        <v>0</v>
      </c>
      <c r="V48" s="88">
        <f>IF(ISNA(VLOOKUP($C48,'Caledon TT Feb 27 DM'!$A$17:$I$98,9,FALSE))=TRUE,0,VLOOKUP($C48,'Caledon TT Feb 27 DM'!$A$17:$I$98,9,FALSE))</f>
        <v>0</v>
      </c>
      <c r="W48" s="88">
        <f>IF(ISNA(VLOOKUP($C48,'Caledon TT Feb 28 DM'!$A$17:$I$95,9,FALSE))=TRUE,0,VLOOKUP($C48,'Caledon TT Feb 28 DM'!$A$17:$I$95,9,FALSE))</f>
        <v>0</v>
      </c>
      <c r="X48" s="88">
        <f>IF(ISNA(VLOOKUP($C48,'Killington Nor-Am Mar 5 MO'!$A$17:$I$99,9,FALSE))=TRUE,0,VLOOKUP($C48,'Killington Nor-Am Mar 5 MO'!$A$17:$I$99,9,FALSE))</f>
        <v>0</v>
      </c>
      <c r="Y48" s="88">
        <f>IF(ISNA(VLOOKUP($C48,'Killington Nor-Am Mar 6 DM'!$A$17:$I$99,9,FALSE))=TRUE,0,VLOOKUP($C48,'Killington Nor-Am Mar 6 DM'!$A$17:$I$99,9,FALSE))</f>
        <v>0</v>
      </c>
      <c r="Z48" s="88">
        <f>IF(ISNA(VLOOKUP($C48,'VSC Nor-Am Feb 27 MO'!$A$17:$I$99,9,FALSE))=TRUE,0,VLOOKUP($C48,'VSC Nor-Am Feb 27 MO'!$A$17:$I$99,9,FALSE))</f>
        <v>0</v>
      </c>
      <c r="AA48" s="88">
        <f>IF(ISNA(VLOOKUP($C48,'VSC Nor-Am Feb 28 DM'!$A$17:$I$99,9,FALSE))=TRUE,0,VLOOKUP($C48,'VSC Nor-Am Feb 28 DM'!$A$17:$I$99,9,FALSE))</f>
        <v>0</v>
      </c>
      <c r="AB48" s="88">
        <f>IF(ISNA(VLOOKUP($C48,'Sr Nationals March 12 MO'!$A$17:$I$99,9,FALSE))=TRUE,0,VLOOKUP($C48,'Sr Nationals March 12 MO'!$A$17:$I$99,9,FALSE))</f>
        <v>0</v>
      </c>
      <c r="AC48" s="88">
        <f>IF(ISNA(VLOOKUP($C48,'Sr Nationals March 13 DM'!$A$17:$I$99,9,FALSE))=TRUE,0,VLOOKUP($C48,'Sr Nationals March 13 DM'!$A$17:$I$99,9,FALSE))</f>
        <v>0</v>
      </c>
      <c r="AD48" s="88">
        <f>IF(ISNA(VLOOKUP($C48,'Jr Nationals March 18 MO'!$A$17:$I$99,9,FALSE))=TRUE,0,VLOOKUP($C48,'Jr Nationals March 18 MO'!$A$17:$I$99,9,FALSE))</f>
        <v>0</v>
      </c>
      <c r="AE48" s="88">
        <f>IF(ISNA(VLOOKUP($C48,Event29!$A$17:$I$99,9,FALSE))=TRUE,0,VLOOKUP($C48,Event29!$A$17:$I$99,9,FALSE))</f>
        <v>0</v>
      </c>
      <c r="AF48" s="88">
        <f>IF(ISNA(VLOOKUP($C48,Event30!$A$17:$I$99,9,FALSE))=TRUE,0,VLOOKUP($C48,Event30!$A$17:$I$99,9,FALSE))</f>
        <v>0</v>
      </c>
    </row>
    <row r="49" spans="1:32" ht="13.5">
      <c r="A49" s="156"/>
      <c r="B49" s="156"/>
      <c r="C49" s="141"/>
      <c r="D49" s="92" t="str">
        <f>IF(ISNA(VLOOKUP($C49,'RPA Caclulations'!$C$6:$K$90,3,FALSE))=TRUE,"0",VLOOKUP($C49,'RPA Caclulations'!$C$6:$K$90,3,FALSE))</f>
        <v>0</v>
      </c>
      <c r="E49" s="87" t="str">
        <f>IF(ISNA(VLOOKUP($C49,'Canadian Selections Dec 19 - F'!$A$17:$I$69,9,FALSE))=TRUE,"0",VLOOKUP($C49,'Canadian Selections Dec 19 - F'!$A$17:$I$69,9,FALSE))</f>
        <v>0</v>
      </c>
      <c r="F49" s="88">
        <f>IF(ISNA(VLOOKUP($C49,'Canadian Selections Dec 20 - F'!$A$17:$I$19,9,FALSE))=TRUE,0,VLOOKUP($C49,'Canadian Selections Dec 20 - F'!$A$17:$I$19,9,FALSE))</f>
        <v>0</v>
      </c>
      <c r="G49" s="88">
        <f>IF(ISNA(VLOOKUP($C49,'Le Massif Cnd. Series Jan 16 MO'!$A$17:$I$95,9,FALSE))=TRUE,0,VLOOKUP($C49,'Le Massif Cnd. Series Jan 16 MO'!$A$17:$I$95,9,FALSE))</f>
        <v>0</v>
      </c>
      <c r="H49" s="88">
        <f>IF(ISNA(VLOOKUP($C49,'Le Massif Cnd. Series Jan 17 DM'!$A$17:$I$97,9,FALSE))=TRUE,0,VLOOKUP($C49,'Le Massif Cnd. Series Jan 17 DM'!$A$17:$I$97,9,FALSE))</f>
        <v>0</v>
      </c>
      <c r="I49" s="88">
        <f>IF(ISNA(VLOOKUP($C49,'USSA Bristol Jan 16 MO'!$A$17:$I$100,9,FALSE))=TRUE,0,VLOOKUP($C49,'USSA Bristol Jan 16 MO'!$A$17:$I$100,9,FALSE))</f>
        <v>0</v>
      </c>
      <c r="J49" s="88">
        <f>IF(ISNA(VLOOKUP($C49,'USSA Bristol Jan 17 DM'!$A$17:$I$100,9,FALSE))=TRUE,0,VLOOKUP($C49,'USSA Bristol Jan 17 DM'!$A$17:$I$100,9,FALSE))</f>
        <v>0</v>
      </c>
      <c r="K49" s="88">
        <f>IF(ISNA(VLOOKUP($C49,'Apex Cnd. Series Feb 6 MO'!$A$17:$I$98,9,FALSE))=TRUE,0,VLOOKUP($C49,'Apex Cnd. Series Feb 6 MO'!$A$17:$I$98,9,FALSE))</f>
        <v>0</v>
      </c>
      <c r="L49" s="88">
        <f>IF(ISNA(VLOOKUP($C49,'Apex Cnd. Series Feb 7 DM'!$A$17:$I$98,9,FALSE))=TRUE,0,VLOOKUP($C49,'Apex Cnd. Series Feb 7 DM'!$A$17:$I$98,9,FALSE))</f>
        <v>0</v>
      </c>
      <c r="M49" s="88">
        <f>IF(ISNA(VLOOKUP($C49,'Calabogie TT Feb 6 MO'!$A$17:$I$99,9,FALSE))=TRUE,0,VLOOKUP($C49,'Calabogie TT Feb 6 MO'!$A$17:$I$99,9,FALSE))</f>
        <v>0</v>
      </c>
      <c r="N49" s="88">
        <f>IF(ISNA(VLOOKUP($C49,'Calabogie TT Feb 7 MO'!$A$17:$I$99,9,FALSE))=TRUE,0,VLOOKUP($C49,'Calabogie TT Feb 7 MO'!$A$17:$I$99,9,FALSE))</f>
        <v>0</v>
      </c>
      <c r="O49" s="88">
        <f>IF(ISNA(VLOOKUP($C49,'Calgary Nor-Am Feb 13 MO'!$A$17:$I$99,9,FALSE))=TRUE,0,VLOOKUP($C49,'Calgary Nor-Am Feb 13 MO'!$A$17:$I$99,9,FALSE))</f>
        <v>0</v>
      </c>
      <c r="P49" s="88">
        <f>IF(ISNA(VLOOKUP($C49,'Calgary Nor-Am Feb 14 DM'!$A$17:$I$99,9,FALSE))=TRUE,0,VLOOKUP($C49,'Calgary Nor-Am Feb 14 DM'!$A$17:$I$99,9,FALSE))</f>
        <v>0</v>
      </c>
      <c r="Q49" s="88">
        <f>IF(ISNA(VLOOKUP($C49,'Camp Fortune TT Feb 21 MO'!$A$17:$I$99,9,FALSE))=TRUE,0,VLOOKUP($C49,'Camp Fortune TT Feb 21 MO'!$A$17:$I$99,9,FALSE))</f>
        <v>0</v>
      </c>
      <c r="R49" s="88">
        <f>IF(ISNA(VLOOKUP($C49,'Park City Nor-Am Feb 20 MO'!$A$17:$I$99,9,FALSE))=TRUE,0,VLOOKUP($C49,'Park City Nor-Am Feb 20 MO'!$A$17:$I$99,9,FALSE))</f>
        <v>0</v>
      </c>
      <c r="S49" s="87">
        <f>IF(ISNA(VLOOKUP($C49,'Park City Nor-Am Feb 21 DM'!$A$17:$I$99,9,FALSE))=TRUE,0,VLOOKUP($C49,'Park City Nor-Am Feb 21 DM'!$A$17:$I$99,9,FALSE))</f>
        <v>0</v>
      </c>
      <c r="T49" s="88">
        <f>IF(ISNA(VLOOKUP($C49,'Thunder Bay TT Jan 2016 MO'!$A$17:$I$99,9,FALSE))=TRUE,0,VLOOKUP($C49,'Thunder Bay TT Jan 2016 MO'!$A$17:$I$99,9,FALSE))</f>
        <v>0</v>
      </c>
      <c r="U49" s="88">
        <f>IF(ISNA(VLOOKUP($C49,void!$A$17:$I$99,9,FALSE))=TRUE,0,VLOOKUP($C49,void!$A$17:$I$99,9,FALSE))</f>
        <v>0</v>
      </c>
      <c r="V49" s="88">
        <f>IF(ISNA(VLOOKUP($C49,'Caledon TT Feb 27 DM'!$A$17:$I$98,9,FALSE))=TRUE,0,VLOOKUP($C49,'Caledon TT Feb 27 DM'!$A$17:$I$98,9,FALSE))</f>
        <v>0</v>
      </c>
      <c r="W49" s="88">
        <f>IF(ISNA(VLOOKUP($C49,'Caledon TT Feb 28 DM'!$A$17:$I$95,9,FALSE))=TRUE,0,VLOOKUP($C49,'Caledon TT Feb 28 DM'!$A$17:$I$95,9,FALSE))</f>
        <v>0</v>
      </c>
      <c r="X49" s="88">
        <f>IF(ISNA(VLOOKUP($C49,'Killington Nor-Am Mar 5 MO'!$A$17:$I$99,9,FALSE))=TRUE,0,VLOOKUP($C49,'Killington Nor-Am Mar 5 MO'!$A$17:$I$99,9,FALSE))</f>
        <v>0</v>
      </c>
      <c r="Y49" s="88">
        <f>IF(ISNA(VLOOKUP($C49,'Killington Nor-Am Mar 6 DM'!$A$17:$I$99,9,FALSE))=TRUE,0,VLOOKUP($C49,'Killington Nor-Am Mar 6 DM'!$A$17:$I$99,9,FALSE))</f>
        <v>0</v>
      </c>
      <c r="Z49" s="88">
        <f>IF(ISNA(VLOOKUP($C49,'VSC Nor-Am Feb 27 MO'!$A$17:$I$99,9,FALSE))=TRUE,0,VLOOKUP($C49,'VSC Nor-Am Feb 27 MO'!$A$17:$I$99,9,FALSE))</f>
        <v>0</v>
      </c>
      <c r="AA49" s="88">
        <f>IF(ISNA(VLOOKUP($C49,'VSC Nor-Am Feb 28 DM'!$A$17:$I$99,9,FALSE))=TRUE,0,VLOOKUP($C49,'VSC Nor-Am Feb 28 DM'!$A$17:$I$99,9,FALSE))</f>
        <v>0</v>
      </c>
      <c r="AB49" s="88">
        <f>IF(ISNA(VLOOKUP($C49,'Sr Nationals March 12 MO'!$A$17:$I$99,9,FALSE))=TRUE,0,VLOOKUP($C49,'Sr Nationals March 12 MO'!$A$17:$I$99,9,FALSE))</f>
        <v>0</v>
      </c>
      <c r="AC49" s="88">
        <f>IF(ISNA(VLOOKUP($C49,'Sr Nationals March 13 DM'!$A$17:$I$99,9,FALSE))=TRUE,0,VLOOKUP($C49,'Sr Nationals March 13 DM'!$A$17:$I$99,9,FALSE))</f>
        <v>0</v>
      </c>
      <c r="AD49" s="88">
        <f>IF(ISNA(VLOOKUP($C49,'Jr Nationals March 18 MO'!$A$17:$I$99,9,FALSE))=TRUE,0,VLOOKUP($C49,'Jr Nationals March 18 MO'!$A$17:$I$99,9,FALSE))</f>
        <v>0</v>
      </c>
      <c r="AE49" s="88">
        <f>IF(ISNA(VLOOKUP($C49,Event29!$A$17:$I$99,9,FALSE))=TRUE,0,VLOOKUP($C49,Event29!$A$17:$I$99,9,FALSE))</f>
        <v>0</v>
      </c>
      <c r="AF49" s="88">
        <f>IF(ISNA(VLOOKUP($C49,Event30!$A$17:$I$99,9,FALSE))=TRUE,0,VLOOKUP($C49,Event30!$A$17:$I$99,9,FALSE))</f>
        <v>0</v>
      </c>
    </row>
    <row r="50" spans="1:32" ht="13.5">
      <c r="A50" s="156"/>
      <c r="B50" s="156"/>
      <c r="C50" s="141"/>
      <c r="D50" s="92" t="str">
        <f>IF(ISNA(VLOOKUP($C50,'RPA Caclulations'!$C$6:$K$90,3,FALSE))=TRUE,"0",VLOOKUP($C50,'RPA Caclulations'!$C$6:$K$90,3,FALSE))</f>
        <v>0</v>
      </c>
      <c r="E50" s="87" t="str">
        <f>IF(ISNA(VLOOKUP($C50,'Canadian Selections Dec 19 - F'!$A$17:$I$69,9,FALSE))=TRUE,"0",VLOOKUP($C50,'Canadian Selections Dec 19 - F'!$A$17:$I$69,9,FALSE))</f>
        <v>0</v>
      </c>
      <c r="F50" s="88">
        <f>IF(ISNA(VLOOKUP($C50,'Canadian Selections Dec 20 - F'!$A$17:$I$19,9,FALSE))=TRUE,0,VLOOKUP($C50,'Canadian Selections Dec 20 - F'!$A$17:$I$19,9,FALSE))</f>
        <v>0</v>
      </c>
      <c r="G50" s="88">
        <f>IF(ISNA(VLOOKUP($C50,'Le Massif Cnd. Series Jan 16 MO'!$A$17:$I$95,9,FALSE))=TRUE,0,VLOOKUP($C50,'Le Massif Cnd. Series Jan 16 MO'!$A$17:$I$95,9,FALSE))</f>
        <v>0</v>
      </c>
      <c r="H50" s="88">
        <f>IF(ISNA(VLOOKUP($C50,'Le Massif Cnd. Series Jan 17 DM'!$A$17:$I$97,9,FALSE))=TRUE,0,VLOOKUP($C50,'Le Massif Cnd. Series Jan 17 DM'!$A$17:$I$97,9,FALSE))</f>
        <v>0</v>
      </c>
      <c r="I50" s="88">
        <f>IF(ISNA(VLOOKUP($C50,'USSA Bristol Jan 16 MO'!$A$17:$I$100,9,FALSE))=TRUE,0,VLOOKUP($C50,'USSA Bristol Jan 16 MO'!$A$17:$I$100,9,FALSE))</f>
        <v>0</v>
      </c>
      <c r="J50" s="88">
        <f>IF(ISNA(VLOOKUP($C50,'USSA Bristol Jan 17 DM'!$A$17:$I$100,9,FALSE))=TRUE,0,VLOOKUP($C50,'USSA Bristol Jan 17 DM'!$A$17:$I$100,9,FALSE))</f>
        <v>0</v>
      </c>
      <c r="K50" s="88">
        <f>IF(ISNA(VLOOKUP($C50,'Apex Cnd. Series Feb 6 MO'!$A$17:$I$98,9,FALSE))=TRUE,0,VLOOKUP($C50,'Apex Cnd. Series Feb 6 MO'!$A$17:$I$98,9,FALSE))</f>
        <v>0</v>
      </c>
      <c r="L50" s="88">
        <f>IF(ISNA(VLOOKUP($C50,'Apex Cnd. Series Feb 7 DM'!$A$17:$I$98,9,FALSE))=TRUE,0,VLOOKUP($C50,'Apex Cnd. Series Feb 7 DM'!$A$17:$I$98,9,FALSE))</f>
        <v>0</v>
      </c>
      <c r="M50" s="88">
        <f>IF(ISNA(VLOOKUP($C50,'Calabogie TT Feb 6 MO'!$A$17:$I$99,9,FALSE))=TRUE,0,VLOOKUP($C50,'Calabogie TT Feb 6 MO'!$A$17:$I$99,9,FALSE))</f>
        <v>0</v>
      </c>
      <c r="N50" s="88">
        <f>IF(ISNA(VLOOKUP($C50,'Calabogie TT Feb 7 MO'!$A$17:$I$99,9,FALSE))=TRUE,0,VLOOKUP($C50,'Calabogie TT Feb 7 MO'!$A$17:$I$99,9,FALSE))</f>
        <v>0</v>
      </c>
      <c r="O50" s="88">
        <f>IF(ISNA(VLOOKUP($C50,'Calgary Nor-Am Feb 13 MO'!$A$17:$I$99,9,FALSE))=TRUE,0,VLOOKUP($C50,'Calgary Nor-Am Feb 13 MO'!$A$17:$I$99,9,FALSE))</f>
        <v>0</v>
      </c>
      <c r="P50" s="88">
        <f>IF(ISNA(VLOOKUP($C50,'Calgary Nor-Am Feb 14 DM'!$A$17:$I$99,9,FALSE))=TRUE,0,VLOOKUP($C50,'Calgary Nor-Am Feb 14 DM'!$A$17:$I$99,9,FALSE))</f>
        <v>0</v>
      </c>
      <c r="Q50" s="88">
        <f>IF(ISNA(VLOOKUP($C50,'Camp Fortune TT Feb 21 MO'!$A$17:$I$99,9,FALSE))=TRUE,0,VLOOKUP($C50,'Camp Fortune TT Feb 21 MO'!$A$17:$I$99,9,FALSE))</f>
        <v>0</v>
      </c>
      <c r="R50" s="88">
        <f>IF(ISNA(VLOOKUP($C50,'Park City Nor-Am Feb 20 MO'!$A$17:$I$99,9,FALSE))=TRUE,0,VLOOKUP($C50,'Park City Nor-Am Feb 20 MO'!$A$17:$I$99,9,FALSE))</f>
        <v>0</v>
      </c>
      <c r="S50" s="87">
        <f>IF(ISNA(VLOOKUP($C50,'Park City Nor-Am Feb 21 DM'!$A$17:$I$99,9,FALSE))=TRUE,0,VLOOKUP($C50,'Park City Nor-Am Feb 21 DM'!$A$17:$I$99,9,FALSE))</f>
        <v>0</v>
      </c>
      <c r="T50" s="88">
        <f>IF(ISNA(VLOOKUP($C50,'Thunder Bay TT Jan 2016 MO'!$A$17:$I$99,9,FALSE))=TRUE,0,VLOOKUP($C50,'Thunder Bay TT Jan 2016 MO'!$A$17:$I$99,9,FALSE))</f>
        <v>0</v>
      </c>
      <c r="U50" s="88">
        <f>IF(ISNA(VLOOKUP($C50,void!$A$17:$I$99,9,FALSE))=TRUE,0,VLOOKUP($C50,void!$A$17:$I$99,9,FALSE))</f>
        <v>0</v>
      </c>
      <c r="V50" s="88">
        <f>IF(ISNA(VLOOKUP($C50,'Caledon TT Feb 27 DM'!$A$17:$I$98,9,FALSE))=TRUE,0,VLOOKUP($C50,'Caledon TT Feb 27 DM'!$A$17:$I$98,9,FALSE))</f>
        <v>0</v>
      </c>
      <c r="W50" s="88">
        <f>IF(ISNA(VLOOKUP($C50,'Caledon TT Feb 28 DM'!$A$17:$I$95,9,FALSE))=TRUE,0,VLOOKUP($C50,'Caledon TT Feb 28 DM'!$A$17:$I$95,9,FALSE))</f>
        <v>0</v>
      </c>
      <c r="X50" s="88">
        <f>IF(ISNA(VLOOKUP($C50,'Killington Nor-Am Mar 5 MO'!$A$17:$I$99,9,FALSE))=TRUE,0,VLOOKUP($C50,'Killington Nor-Am Mar 5 MO'!$A$17:$I$99,9,FALSE))</f>
        <v>0</v>
      </c>
      <c r="Y50" s="88">
        <f>IF(ISNA(VLOOKUP($C50,'Killington Nor-Am Mar 6 DM'!$A$17:$I$99,9,FALSE))=TRUE,0,VLOOKUP($C50,'Killington Nor-Am Mar 6 DM'!$A$17:$I$99,9,FALSE))</f>
        <v>0</v>
      </c>
      <c r="Z50" s="88">
        <f>IF(ISNA(VLOOKUP($C50,'VSC Nor-Am Feb 27 MO'!$A$17:$I$99,9,FALSE))=TRUE,0,VLOOKUP($C50,'VSC Nor-Am Feb 27 MO'!$A$17:$I$99,9,FALSE))</f>
        <v>0</v>
      </c>
      <c r="AA50" s="88">
        <f>IF(ISNA(VLOOKUP($C50,'VSC Nor-Am Feb 28 DM'!$A$17:$I$99,9,FALSE))=TRUE,0,VLOOKUP($C50,'VSC Nor-Am Feb 28 DM'!$A$17:$I$99,9,FALSE))</f>
        <v>0</v>
      </c>
      <c r="AB50" s="88">
        <f>IF(ISNA(VLOOKUP($C50,'Sr Nationals March 12 MO'!$A$17:$I$99,9,FALSE))=TRUE,0,VLOOKUP($C50,'Sr Nationals March 12 MO'!$A$17:$I$99,9,FALSE))</f>
        <v>0</v>
      </c>
      <c r="AC50" s="88">
        <f>IF(ISNA(VLOOKUP($C50,'Sr Nationals March 13 DM'!$A$17:$I$99,9,FALSE))=TRUE,0,VLOOKUP($C50,'Sr Nationals March 13 DM'!$A$17:$I$99,9,FALSE))</f>
        <v>0</v>
      </c>
      <c r="AD50" s="88">
        <f>IF(ISNA(VLOOKUP($C50,'Jr Nationals March 18 MO'!$A$17:$I$99,9,FALSE))=TRUE,0,VLOOKUP($C50,'Jr Nationals March 18 MO'!$A$17:$I$99,9,FALSE))</f>
        <v>0</v>
      </c>
      <c r="AE50" s="88">
        <f>IF(ISNA(VLOOKUP($C50,Event29!$A$17:$I$99,9,FALSE))=TRUE,0,VLOOKUP($C50,Event29!$A$17:$I$99,9,FALSE))</f>
        <v>0</v>
      </c>
      <c r="AF50" s="88">
        <f>IF(ISNA(VLOOKUP($C50,Event30!$A$17:$I$99,9,FALSE))=TRUE,0,VLOOKUP($C50,Event30!$A$17:$I$99,9,FALSE))</f>
        <v>0</v>
      </c>
    </row>
    <row r="51" spans="1:32" ht="13.5">
      <c r="A51" s="156"/>
      <c r="B51" s="156"/>
      <c r="C51" s="140"/>
      <c r="D51" s="92" t="str">
        <f>IF(ISNA(VLOOKUP($C51,'RPA Caclulations'!$C$6:$K$90,3,FALSE))=TRUE,"0",VLOOKUP($C51,'RPA Caclulations'!$C$6:$K$90,3,FALSE))</f>
        <v>0</v>
      </c>
      <c r="E51" s="87" t="str">
        <f>IF(ISNA(VLOOKUP($C51,'Canadian Selections Dec 19 - F'!$A$17:$I$69,9,FALSE))=TRUE,"0",VLOOKUP($C51,'Canadian Selections Dec 19 - F'!$A$17:$I$69,9,FALSE))</f>
        <v>0</v>
      </c>
      <c r="F51" s="88">
        <f>IF(ISNA(VLOOKUP($C51,'Canadian Selections Dec 20 - F'!$A$17:$I$19,9,FALSE))=TRUE,0,VLOOKUP($C51,'Canadian Selections Dec 20 - F'!$A$17:$I$19,9,FALSE))</f>
        <v>0</v>
      </c>
      <c r="G51" s="88">
        <f>IF(ISNA(VLOOKUP($C51,'Le Massif Cnd. Series Jan 16 MO'!$A$17:$I$95,9,FALSE))=TRUE,0,VLOOKUP($C51,'Le Massif Cnd. Series Jan 16 MO'!$A$17:$I$95,9,FALSE))</f>
        <v>0</v>
      </c>
      <c r="H51" s="88">
        <f>IF(ISNA(VLOOKUP($C51,'Le Massif Cnd. Series Jan 17 DM'!$A$17:$I$97,9,FALSE))=TRUE,0,VLOOKUP($C51,'Le Massif Cnd. Series Jan 17 DM'!$A$17:$I$97,9,FALSE))</f>
        <v>0</v>
      </c>
      <c r="I51" s="88">
        <f>IF(ISNA(VLOOKUP($C51,'USSA Bristol Jan 16 MO'!$A$17:$I$100,9,FALSE))=TRUE,0,VLOOKUP($C51,'USSA Bristol Jan 16 MO'!$A$17:$I$100,9,FALSE))</f>
        <v>0</v>
      </c>
      <c r="J51" s="88">
        <f>IF(ISNA(VLOOKUP($C51,'USSA Bristol Jan 17 DM'!$A$17:$I$100,9,FALSE))=TRUE,0,VLOOKUP($C51,'USSA Bristol Jan 17 DM'!$A$17:$I$100,9,FALSE))</f>
        <v>0</v>
      </c>
      <c r="K51" s="88">
        <f>IF(ISNA(VLOOKUP($C51,'Apex Cnd. Series Feb 6 MO'!$A$17:$I$98,9,FALSE))=TRUE,0,VLOOKUP($C51,'Apex Cnd. Series Feb 6 MO'!$A$17:$I$98,9,FALSE))</f>
        <v>0</v>
      </c>
      <c r="L51" s="88">
        <f>IF(ISNA(VLOOKUP($C51,'Apex Cnd. Series Feb 7 DM'!$A$17:$I$98,9,FALSE))=TRUE,0,VLOOKUP($C51,'Apex Cnd. Series Feb 7 DM'!$A$17:$I$98,9,FALSE))</f>
        <v>0</v>
      </c>
      <c r="M51" s="88">
        <f>IF(ISNA(VLOOKUP($C51,'Calabogie TT Feb 6 MO'!$A$17:$I$99,9,FALSE))=TRUE,0,VLOOKUP($C51,'Calabogie TT Feb 6 MO'!$A$17:$I$99,9,FALSE))</f>
        <v>0</v>
      </c>
      <c r="N51" s="88">
        <f>IF(ISNA(VLOOKUP($C51,'Calabogie TT Feb 7 MO'!$A$17:$I$99,9,FALSE))=TRUE,0,VLOOKUP($C51,'Calabogie TT Feb 7 MO'!$A$17:$I$99,9,FALSE))</f>
        <v>0</v>
      </c>
      <c r="O51" s="88">
        <f>IF(ISNA(VLOOKUP($C51,'Calgary Nor-Am Feb 13 MO'!$A$17:$I$99,9,FALSE))=TRUE,0,VLOOKUP($C51,'Calgary Nor-Am Feb 13 MO'!$A$17:$I$99,9,FALSE))</f>
        <v>0</v>
      </c>
      <c r="P51" s="88">
        <f>IF(ISNA(VLOOKUP($C51,'Calgary Nor-Am Feb 14 DM'!$A$17:$I$99,9,FALSE))=TRUE,0,VLOOKUP($C51,'Calgary Nor-Am Feb 14 DM'!$A$17:$I$99,9,FALSE))</f>
        <v>0</v>
      </c>
      <c r="Q51" s="88">
        <f>IF(ISNA(VLOOKUP($C51,'Camp Fortune TT Feb 21 MO'!$A$17:$I$99,9,FALSE))=TRUE,0,VLOOKUP($C51,'Camp Fortune TT Feb 21 MO'!$A$17:$I$99,9,FALSE))</f>
        <v>0</v>
      </c>
      <c r="R51" s="88">
        <f>IF(ISNA(VLOOKUP($C51,'Park City Nor-Am Feb 20 MO'!$A$17:$I$99,9,FALSE))=TRUE,0,VLOOKUP($C51,'Park City Nor-Am Feb 20 MO'!$A$17:$I$99,9,FALSE))</f>
        <v>0</v>
      </c>
      <c r="S51" s="87">
        <f>IF(ISNA(VLOOKUP($C51,'Park City Nor-Am Feb 21 DM'!$A$17:$I$99,9,FALSE))=TRUE,0,VLOOKUP($C51,'Park City Nor-Am Feb 21 DM'!$A$17:$I$99,9,FALSE))</f>
        <v>0</v>
      </c>
      <c r="T51" s="88">
        <f>IF(ISNA(VLOOKUP($C51,'Thunder Bay TT Jan 2016 MO'!$A$17:$I$99,9,FALSE))=TRUE,0,VLOOKUP($C51,'Thunder Bay TT Jan 2016 MO'!$A$17:$I$99,9,FALSE))</f>
        <v>0</v>
      </c>
      <c r="U51" s="88">
        <f>IF(ISNA(VLOOKUP($C51,void!$A$17:$I$99,9,FALSE))=TRUE,0,VLOOKUP($C51,void!$A$17:$I$99,9,FALSE))</f>
        <v>0</v>
      </c>
      <c r="V51" s="88">
        <f>IF(ISNA(VLOOKUP($C51,'Caledon TT Feb 27 DM'!$A$17:$I$98,9,FALSE))=TRUE,0,VLOOKUP($C51,'Caledon TT Feb 27 DM'!$A$17:$I$98,9,FALSE))</f>
        <v>0</v>
      </c>
      <c r="W51" s="88">
        <f>IF(ISNA(VLOOKUP($C51,'Caledon TT Feb 28 DM'!$A$17:$I$95,9,FALSE))=TRUE,0,VLOOKUP($C51,'Caledon TT Feb 28 DM'!$A$17:$I$95,9,FALSE))</f>
        <v>0</v>
      </c>
      <c r="X51" s="88">
        <f>IF(ISNA(VLOOKUP($C51,'Killington Nor-Am Mar 5 MO'!$A$17:$I$99,9,FALSE))=TRUE,0,VLOOKUP($C51,'Killington Nor-Am Mar 5 MO'!$A$17:$I$99,9,FALSE))</f>
        <v>0</v>
      </c>
      <c r="Y51" s="88">
        <f>IF(ISNA(VLOOKUP($C51,'Killington Nor-Am Mar 6 DM'!$A$17:$I$99,9,FALSE))=TRUE,0,VLOOKUP($C51,'Killington Nor-Am Mar 6 DM'!$A$17:$I$99,9,FALSE))</f>
        <v>0</v>
      </c>
      <c r="Z51" s="88">
        <f>IF(ISNA(VLOOKUP($C51,'VSC Nor-Am Feb 27 MO'!$A$17:$I$99,9,FALSE))=TRUE,0,VLOOKUP($C51,'VSC Nor-Am Feb 27 MO'!$A$17:$I$99,9,FALSE))</f>
        <v>0</v>
      </c>
      <c r="AA51" s="88">
        <f>IF(ISNA(VLOOKUP($C51,'VSC Nor-Am Feb 28 DM'!$A$17:$I$99,9,FALSE))=TRUE,0,VLOOKUP($C51,'VSC Nor-Am Feb 28 DM'!$A$17:$I$99,9,FALSE))</f>
        <v>0</v>
      </c>
      <c r="AB51" s="88">
        <f>IF(ISNA(VLOOKUP($C51,'Sr Nationals March 12 MO'!$A$17:$I$99,9,FALSE))=TRUE,0,VLOOKUP($C51,'Sr Nationals March 12 MO'!$A$17:$I$99,9,FALSE))</f>
        <v>0</v>
      </c>
      <c r="AC51" s="88">
        <f>IF(ISNA(VLOOKUP($C51,'Sr Nationals March 13 DM'!$A$17:$I$99,9,FALSE))=TRUE,0,VLOOKUP($C51,'Sr Nationals March 13 DM'!$A$17:$I$99,9,FALSE))</f>
        <v>0</v>
      </c>
      <c r="AD51" s="88">
        <f>IF(ISNA(VLOOKUP($C51,'Jr Nationals March 18 MO'!$A$17:$I$99,9,FALSE))=TRUE,0,VLOOKUP($C51,'Jr Nationals March 18 MO'!$A$17:$I$99,9,FALSE))</f>
        <v>0</v>
      </c>
      <c r="AE51" s="88">
        <f>IF(ISNA(VLOOKUP($C51,Event29!$A$17:$I$99,9,FALSE))=TRUE,0,VLOOKUP($C51,Event29!$A$17:$I$99,9,FALSE))</f>
        <v>0</v>
      </c>
      <c r="AF51" s="88">
        <f>IF(ISNA(VLOOKUP($C51,Event30!$A$17:$I$99,9,FALSE))=TRUE,0,VLOOKUP($C51,Event30!$A$17:$I$99,9,FALSE))</f>
        <v>0</v>
      </c>
    </row>
    <row r="52" spans="1:32" ht="13.5" customHeight="1">
      <c r="A52" s="156"/>
      <c r="B52" s="156"/>
      <c r="C52" s="140"/>
      <c r="D52" s="92" t="str">
        <f>IF(ISNA(VLOOKUP($C52,'RPA Caclulations'!$C$6:$K$90,3,FALSE))=TRUE,"0",VLOOKUP($C52,'RPA Caclulations'!$C$6:$K$90,3,FALSE))</f>
        <v>0</v>
      </c>
      <c r="E52" s="87" t="str">
        <f>IF(ISNA(VLOOKUP($C52,'Canadian Selections Dec 19 - F'!$A$17:$I$69,9,FALSE))=TRUE,"0",VLOOKUP($C52,'Canadian Selections Dec 19 - F'!$A$17:$I$69,9,FALSE))</f>
        <v>0</v>
      </c>
      <c r="F52" s="88">
        <f>IF(ISNA(VLOOKUP($C52,'Canadian Selections Dec 20 - F'!$A$17:$I$19,9,FALSE))=TRUE,0,VLOOKUP($C52,'Canadian Selections Dec 20 - F'!$A$17:$I$19,9,FALSE))</f>
        <v>0</v>
      </c>
      <c r="G52" s="88">
        <f>IF(ISNA(VLOOKUP($C52,'Le Massif Cnd. Series Jan 16 MO'!$A$17:$I$95,9,FALSE))=TRUE,0,VLOOKUP($C52,'Le Massif Cnd. Series Jan 16 MO'!$A$17:$I$95,9,FALSE))</f>
        <v>0</v>
      </c>
      <c r="H52" s="88">
        <f>IF(ISNA(VLOOKUP($C52,'Le Massif Cnd. Series Jan 17 DM'!$A$17:$I$97,9,FALSE))=TRUE,0,VLOOKUP($C52,'Le Massif Cnd. Series Jan 17 DM'!$A$17:$I$97,9,FALSE))</f>
        <v>0</v>
      </c>
      <c r="I52" s="88">
        <f>IF(ISNA(VLOOKUP($C52,'USSA Bristol Jan 16 MO'!$A$17:$I$100,9,FALSE))=TRUE,0,VLOOKUP($C52,'USSA Bristol Jan 16 MO'!$A$17:$I$100,9,FALSE))</f>
        <v>0</v>
      </c>
      <c r="J52" s="88">
        <f>IF(ISNA(VLOOKUP($C52,'USSA Bristol Jan 17 DM'!$A$17:$I$100,9,FALSE))=TRUE,0,VLOOKUP($C52,'USSA Bristol Jan 17 DM'!$A$17:$I$100,9,FALSE))</f>
        <v>0</v>
      </c>
      <c r="K52" s="88">
        <f>IF(ISNA(VLOOKUP($C52,'Apex Cnd. Series Feb 6 MO'!$A$17:$I$98,9,FALSE))=TRUE,0,VLOOKUP($C52,'Apex Cnd. Series Feb 6 MO'!$A$17:$I$98,9,FALSE))</f>
        <v>0</v>
      </c>
      <c r="L52" s="88">
        <f>IF(ISNA(VLOOKUP($C52,'Apex Cnd. Series Feb 7 DM'!$A$17:$I$98,9,FALSE))=TRUE,0,VLOOKUP($C52,'Apex Cnd. Series Feb 7 DM'!$A$17:$I$98,9,FALSE))</f>
        <v>0</v>
      </c>
      <c r="M52" s="88">
        <f>IF(ISNA(VLOOKUP($C52,'Calabogie TT Feb 6 MO'!$A$17:$I$99,9,FALSE))=TRUE,0,VLOOKUP($C52,'Calabogie TT Feb 6 MO'!$A$17:$I$99,9,FALSE))</f>
        <v>0</v>
      </c>
      <c r="N52" s="88">
        <f>IF(ISNA(VLOOKUP($C52,'Calabogie TT Feb 7 MO'!$A$17:$I$99,9,FALSE))=TRUE,0,VLOOKUP($C52,'Calabogie TT Feb 7 MO'!$A$17:$I$99,9,FALSE))</f>
        <v>0</v>
      </c>
      <c r="O52" s="88">
        <f>IF(ISNA(VLOOKUP($C52,'Calgary Nor-Am Feb 13 MO'!$A$17:$I$99,9,FALSE))=TRUE,0,VLOOKUP($C52,'Calgary Nor-Am Feb 13 MO'!$A$17:$I$99,9,FALSE))</f>
        <v>0</v>
      </c>
      <c r="P52" s="88">
        <f>IF(ISNA(VLOOKUP($C52,'Calgary Nor-Am Feb 14 DM'!$A$17:$I$99,9,FALSE))=TRUE,0,VLOOKUP($C52,'Calgary Nor-Am Feb 14 DM'!$A$17:$I$99,9,FALSE))</f>
        <v>0</v>
      </c>
      <c r="Q52" s="88">
        <f>IF(ISNA(VLOOKUP($C52,'Camp Fortune TT Feb 21 MO'!$A$17:$I$99,9,FALSE))=TRUE,0,VLOOKUP($C52,'Camp Fortune TT Feb 21 MO'!$A$17:$I$99,9,FALSE))</f>
        <v>0</v>
      </c>
      <c r="R52" s="88">
        <f>IF(ISNA(VLOOKUP($C52,'Park City Nor-Am Feb 20 MO'!$A$17:$I$99,9,FALSE))=TRUE,0,VLOOKUP($C52,'Park City Nor-Am Feb 20 MO'!$A$17:$I$99,9,FALSE))</f>
        <v>0</v>
      </c>
      <c r="S52" s="87">
        <f>IF(ISNA(VLOOKUP($C52,'Park City Nor-Am Feb 21 DM'!$A$17:$I$99,9,FALSE))=TRUE,0,VLOOKUP($C52,'Park City Nor-Am Feb 21 DM'!$A$17:$I$99,9,FALSE))</f>
        <v>0</v>
      </c>
      <c r="T52" s="88">
        <f>IF(ISNA(VLOOKUP($C52,'Thunder Bay TT Jan 2016 MO'!$A$17:$I$99,9,FALSE))=TRUE,0,VLOOKUP($C52,'Thunder Bay TT Jan 2016 MO'!$A$17:$I$99,9,FALSE))</f>
        <v>0</v>
      </c>
      <c r="U52" s="88">
        <f>IF(ISNA(VLOOKUP($C52,void!$A$17:$I$99,9,FALSE))=TRUE,0,VLOOKUP($C52,void!$A$17:$I$99,9,FALSE))</f>
        <v>0</v>
      </c>
      <c r="V52" s="88">
        <f>IF(ISNA(VLOOKUP($C52,'Caledon TT Feb 27 DM'!$A$17:$I$98,9,FALSE))=TRUE,0,VLOOKUP($C52,'Caledon TT Feb 27 DM'!$A$17:$I$98,9,FALSE))</f>
        <v>0</v>
      </c>
      <c r="W52" s="88">
        <f>IF(ISNA(VLOOKUP($C52,'Caledon TT Feb 28 DM'!$A$17:$I$95,9,FALSE))=TRUE,0,VLOOKUP($C52,'Caledon TT Feb 28 DM'!$A$17:$I$95,9,FALSE))</f>
        <v>0</v>
      </c>
      <c r="X52" s="88">
        <f>IF(ISNA(VLOOKUP($C52,'Killington Nor-Am Mar 5 MO'!$A$17:$I$99,9,FALSE))=TRUE,0,VLOOKUP($C52,'Killington Nor-Am Mar 5 MO'!$A$17:$I$99,9,FALSE))</f>
        <v>0</v>
      </c>
      <c r="Y52" s="88">
        <f>IF(ISNA(VLOOKUP($C52,'Killington Nor-Am Mar 6 DM'!$A$17:$I$99,9,FALSE))=TRUE,0,VLOOKUP($C52,'Killington Nor-Am Mar 6 DM'!$A$17:$I$99,9,FALSE))</f>
        <v>0</v>
      </c>
      <c r="Z52" s="88">
        <f>IF(ISNA(VLOOKUP($C52,'VSC Nor-Am Feb 27 MO'!$A$17:$I$99,9,FALSE))=TRUE,0,VLOOKUP($C52,'VSC Nor-Am Feb 27 MO'!$A$17:$I$99,9,FALSE))</f>
        <v>0</v>
      </c>
      <c r="AA52" s="88">
        <f>IF(ISNA(VLOOKUP($C52,'VSC Nor-Am Feb 28 DM'!$A$17:$I$99,9,FALSE))=TRUE,0,VLOOKUP($C52,'VSC Nor-Am Feb 28 DM'!$A$17:$I$99,9,FALSE))</f>
        <v>0</v>
      </c>
      <c r="AB52" s="88">
        <f>IF(ISNA(VLOOKUP($C52,'Sr Nationals March 12 MO'!$A$17:$I$99,9,FALSE))=TRUE,0,VLOOKUP($C52,'Sr Nationals March 12 MO'!$A$17:$I$99,9,FALSE))</f>
        <v>0</v>
      </c>
      <c r="AC52" s="88">
        <f>IF(ISNA(VLOOKUP($C52,'Sr Nationals March 13 DM'!$A$17:$I$99,9,FALSE))=TRUE,0,VLOOKUP($C52,'Sr Nationals March 13 DM'!$A$17:$I$99,9,FALSE))</f>
        <v>0</v>
      </c>
      <c r="AD52" s="88">
        <f>IF(ISNA(VLOOKUP($C52,'Jr Nationals March 18 MO'!$A$17:$I$99,9,FALSE))=TRUE,0,VLOOKUP($C52,'Jr Nationals March 18 MO'!$A$17:$I$99,9,FALSE))</f>
        <v>0</v>
      </c>
      <c r="AE52" s="88">
        <f>IF(ISNA(VLOOKUP($C52,Event29!$A$17:$I$99,9,FALSE))=TRUE,0,VLOOKUP($C52,Event29!$A$17:$I$99,9,FALSE))</f>
        <v>0</v>
      </c>
      <c r="AF52" s="88">
        <f>IF(ISNA(VLOOKUP($C52,Event30!$A$17:$I$99,9,FALSE))=TRUE,0,VLOOKUP($C52,Event30!$A$17:$I$99,9,FALSE))</f>
        <v>0</v>
      </c>
    </row>
    <row r="53" spans="1:32" ht="13.5">
      <c r="A53" s="156"/>
      <c r="B53" s="156"/>
      <c r="C53" s="44"/>
      <c r="D53" s="92" t="str">
        <f>IF(ISNA(VLOOKUP($C53,'RPA Caclulations'!$C$6:$K$90,3,FALSE))=TRUE,"0",VLOOKUP($C53,'RPA Caclulations'!$C$6:$K$90,3,FALSE))</f>
        <v>0</v>
      </c>
      <c r="E53" s="87" t="str">
        <f>IF(ISNA(VLOOKUP($C53,'Canadian Selections Dec 19 - F'!$A$17:$I$69,9,FALSE))=TRUE,"0",VLOOKUP($C53,'Canadian Selections Dec 19 - F'!$A$17:$I$69,9,FALSE))</f>
        <v>0</v>
      </c>
      <c r="F53" s="88">
        <f>IF(ISNA(VLOOKUP($C53,'Canadian Selections Dec 20 - F'!$A$17:$I$19,9,FALSE))=TRUE,0,VLOOKUP($C53,'Canadian Selections Dec 20 - F'!$A$17:$I$19,9,FALSE))</f>
        <v>0</v>
      </c>
      <c r="G53" s="88">
        <f>IF(ISNA(VLOOKUP($C53,'Le Massif Cnd. Series Jan 16 MO'!$A$17:$I$95,9,FALSE))=TRUE,0,VLOOKUP($C53,'Le Massif Cnd. Series Jan 16 MO'!$A$17:$I$95,9,FALSE))</f>
        <v>0</v>
      </c>
      <c r="H53" s="88">
        <f>IF(ISNA(VLOOKUP($C53,'Le Massif Cnd. Series Jan 17 DM'!$A$17:$I$97,9,FALSE))=TRUE,0,VLOOKUP($C53,'Le Massif Cnd. Series Jan 17 DM'!$A$17:$I$97,9,FALSE))</f>
        <v>0</v>
      </c>
      <c r="I53" s="88">
        <f>IF(ISNA(VLOOKUP($C53,'USSA Bristol Jan 16 MO'!$A$17:$I$100,9,FALSE))=TRUE,0,VLOOKUP($C53,'USSA Bristol Jan 16 MO'!$A$17:$I$100,9,FALSE))</f>
        <v>0</v>
      </c>
      <c r="J53" s="88">
        <f>IF(ISNA(VLOOKUP($C53,'USSA Bristol Jan 17 DM'!$A$17:$I$100,9,FALSE))=TRUE,0,VLOOKUP($C53,'USSA Bristol Jan 17 DM'!$A$17:$I$100,9,FALSE))</f>
        <v>0</v>
      </c>
      <c r="K53" s="88">
        <f>IF(ISNA(VLOOKUP($C53,'Apex Cnd. Series Feb 6 MO'!$A$17:$I$98,9,FALSE))=TRUE,0,VLOOKUP($C53,'Apex Cnd. Series Feb 6 MO'!$A$17:$I$98,9,FALSE))</f>
        <v>0</v>
      </c>
      <c r="L53" s="88">
        <f>IF(ISNA(VLOOKUP($C53,'Apex Cnd. Series Feb 7 DM'!$A$17:$I$98,9,FALSE))=TRUE,0,VLOOKUP($C53,'Apex Cnd. Series Feb 7 DM'!$A$17:$I$98,9,FALSE))</f>
        <v>0</v>
      </c>
      <c r="M53" s="88">
        <f>IF(ISNA(VLOOKUP($C53,'Calabogie TT Feb 6 MO'!$A$17:$I$99,9,FALSE))=TRUE,0,VLOOKUP($C53,'Calabogie TT Feb 6 MO'!$A$17:$I$99,9,FALSE))</f>
        <v>0</v>
      </c>
      <c r="N53" s="88">
        <f>IF(ISNA(VLOOKUP($C53,'Calabogie TT Feb 7 MO'!$A$17:$I$99,9,FALSE))=TRUE,0,VLOOKUP($C53,'Calabogie TT Feb 7 MO'!$A$17:$I$99,9,FALSE))</f>
        <v>0</v>
      </c>
      <c r="O53" s="88">
        <f>IF(ISNA(VLOOKUP($C53,'Calgary Nor-Am Feb 13 MO'!$A$17:$I$99,9,FALSE))=TRUE,0,VLOOKUP($C53,'Calgary Nor-Am Feb 13 MO'!$A$17:$I$99,9,FALSE))</f>
        <v>0</v>
      </c>
      <c r="P53" s="88">
        <f>IF(ISNA(VLOOKUP($C53,'Calgary Nor-Am Feb 14 DM'!$A$17:$I$99,9,FALSE))=TRUE,0,VLOOKUP($C53,'Calgary Nor-Am Feb 14 DM'!$A$17:$I$99,9,FALSE))</f>
        <v>0</v>
      </c>
      <c r="Q53" s="88">
        <f>IF(ISNA(VLOOKUP($C53,'Camp Fortune TT Feb 21 MO'!$A$17:$I$99,9,FALSE))=TRUE,0,VLOOKUP($C53,'Camp Fortune TT Feb 21 MO'!$A$17:$I$99,9,FALSE))</f>
        <v>0</v>
      </c>
      <c r="R53" s="88">
        <f>IF(ISNA(VLOOKUP($C53,'Park City Nor-Am Feb 20 MO'!$A$17:$I$99,9,FALSE))=TRUE,0,VLOOKUP($C53,'Park City Nor-Am Feb 20 MO'!$A$17:$I$99,9,FALSE))</f>
        <v>0</v>
      </c>
      <c r="S53" s="87">
        <f>IF(ISNA(VLOOKUP($C53,'Park City Nor-Am Feb 21 DM'!$A$17:$I$99,9,FALSE))=TRUE,0,VLOOKUP($C53,'Park City Nor-Am Feb 21 DM'!$A$17:$I$99,9,FALSE))</f>
        <v>0</v>
      </c>
      <c r="T53" s="88">
        <f>IF(ISNA(VLOOKUP($C53,'Thunder Bay TT Jan 2016 MO'!$A$17:$I$99,9,FALSE))=TRUE,0,VLOOKUP($C53,'Thunder Bay TT Jan 2016 MO'!$A$17:$I$99,9,FALSE))</f>
        <v>0</v>
      </c>
      <c r="U53" s="88">
        <f>IF(ISNA(VLOOKUP($C53,void!$A$17:$I$99,9,FALSE))=TRUE,0,VLOOKUP($C53,void!$A$17:$I$99,9,FALSE))</f>
        <v>0</v>
      </c>
      <c r="V53" s="88">
        <f>IF(ISNA(VLOOKUP($C53,'Caledon TT Feb 27 DM'!$A$17:$I$98,9,FALSE))=TRUE,0,VLOOKUP($C53,'Caledon TT Feb 27 DM'!$A$17:$I$98,9,FALSE))</f>
        <v>0</v>
      </c>
      <c r="W53" s="88">
        <f>IF(ISNA(VLOOKUP($C53,'Caledon TT Feb 28 DM'!$A$17:$I$95,9,FALSE))=TRUE,0,VLOOKUP($C53,'Caledon TT Feb 28 DM'!$A$17:$I$95,9,FALSE))</f>
        <v>0</v>
      </c>
      <c r="X53" s="88">
        <f>IF(ISNA(VLOOKUP($C53,'Killington Nor-Am Mar 5 MO'!$A$17:$I$99,9,FALSE))=TRUE,0,VLOOKUP($C53,'Killington Nor-Am Mar 5 MO'!$A$17:$I$99,9,FALSE))</f>
        <v>0</v>
      </c>
      <c r="Y53" s="88">
        <f>IF(ISNA(VLOOKUP($C53,'Killington Nor-Am Mar 6 DM'!$A$17:$I$99,9,FALSE))=TRUE,0,VLOOKUP($C53,'Killington Nor-Am Mar 6 DM'!$A$17:$I$99,9,FALSE))</f>
        <v>0</v>
      </c>
      <c r="Z53" s="88">
        <f>IF(ISNA(VLOOKUP($C53,'VSC Nor-Am Feb 27 MO'!$A$17:$I$99,9,FALSE))=TRUE,0,VLOOKUP($C53,'VSC Nor-Am Feb 27 MO'!$A$17:$I$99,9,FALSE))</f>
        <v>0</v>
      </c>
      <c r="AA53" s="88">
        <f>IF(ISNA(VLOOKUP($C53,'VSC Nor-Am Feb 28 DM'!$A$17:$I$99,9,FALSE))=TRUE,0,VLOOKUP($C53,'VSC Nor-Am Feb 28 DM'!$A$17:$I$99,9,FALSE))</f>
        <v>0</v>
      </c>
      <c r="AB53" s="88">
        <f>IF(ISNA(VLOOKUP($C53,'Sr Nationals March 12 MO'!$A$17:$I$99,9,FALSE))=TRUE,0,VLOOKUP($C53,'Sr Nationals March 12 MO'!$A$17:$I$99,9,FALSE))</f>
        <v>0</v>
      </c>
      <c r="AC53" s="88">
        <f>IF(ISNA(VLOOKUP($C53,'Sr Nationals March 13 DM'!$A$17:$I$99,9,FALSE))=TRUE,0,VLOOKUP($C53,'Sr Nationals March 13 DM'!$A$17:$I$99,9,FALSE))</f>
        <v>0</v>
      </c>
      <c r="AD53" s="88">
        <f>IF(ISNA(VLOOKUP($C53,'Jr Nationals March 18 MO'!$A$17:$I$99,9,FALSE))=TRUE,0,VLOOKUP($C53,'Jr Nationals March 18 MO'!$A$17:$I$99,9,FALSE))</f>
        <v>0</v>
      </c>
      <c r="AE53" s="88">
        <f>IF(ISNA(VLOOKUP($C53,Event29!$A$17:$I$99,9,FALSE))=TRUE,0,VLOOKUP($C53,Event29!$A$17:$I$99,9,FALSE))</f>
        <v>0</v>
      </c>
      <c r="AF53" s="88">
        <f>IF(ISNA(VLOOKUP($C53,Event30!$A$17:$I$99,9,FALSE))=TRUE,0,VLOOKUP($C53,Event30!$A$17:$I$99,9,FALSE))</f>
        <v>0</v>
      </c>
    </row>
    <row r="54" spans="1:32" ht="13.5">
      <c r="A54" s="156"/>
      <c r="B54" s="156"/>
      <c r="C54" s="79"/>
      <c r="D54" s="92" t="str">
        <f>IF(ISNA(VLOOKUP($C54,'RPA Caclulations'!$C$6:$K$90,3,FALSE))=TRUE,"0",VLOOKUP($C54,'RPA Caclulations'!$C$6:$K$90,3,FALSE))</f>
        <v>0</v>
      </c>
      <c r="E54" s="87" t="str">
        <f>IF(ISNA(VLOOKUP($C54,'Canadian Selections Dec 19 - F'!$A$17:$I$69,9,FALSE))=TRUE,"0",VLOOKUP($C54,'Canadian Selections Dec 19 - F'!$A$17:$I$69,9,FALSE))</f>
        <v>0</v>
      </c>
      <c r="F54" s="88">
        <f>IF(ISNA(VLOOKUP($C54,'Canadian Selections Dec 20 - F'!$A$17:$I$19,9,FALSE))=TRUE,0,VLOOKUP($C54,'Canadian Selections Dec 20 - F'!$A$17:$I$19,9,FALSE))</f>
        <v>0</v>
      </c>
      <c r="G54" s="88">
        <f>IF(ISNA(VLOOKUP($C54,'Le Massif Cnd. Series Jan 16 MO'!$A$17:$I$95,9,FALSE))=TRUE,0,VLOOKUP($C54,'Le Massif Cnd. Series Jan 16 MO'!$A$17:$I$95,9,FALSE))</f>
        <v>0</v>
      </c>
      <c r="H54" s="88">
        <f>IF(ISNA(VLOOKUP($C54,'Le Massif Cnd. Series Jan 17 DM'!$A$17:$I$97,9,FALSE))=TRUE,0,VLOOKUP($C54,'Le Massif Cnd. Series Jan 17 DM'!$A$17:$I$97,9,FALSE))</f>
        <v>0</v>
      </c>
      <c r="I54" s="88">
        <f>IF(ISNA(VLOOKUP($C54,'USSA Bristol Jan 16 MO'!$A$17:$I$100,9,FALSE))=TRUE,0,VLOOKUP($C54,'USSA Bristol Jan 16 MO'!$A$17:$I$100,9,FALSE))</f>
        <v>0</v>
      </c>
      <c r="J54" s="88">
        <f>IF(ISNA(VLOOKUP($C54,'USSA Bristol Jan 17 DM'!$A$17:$I$100,9,FALSE))=TRUE,0,VLOOKUP($C54,'USSA Bristol Jan 17 DM'!$A$17:$I$100,9,FALSE))</f>
        <v>0</v>
      </c>
      <c r="K54" s="88">
        <f>IF(ISNA(VLOOKUP($C54,'Apex Cnd. Series Feb 6 MO'!$A$17:$I$98,9,FALSE))=TRUE,0,VLOOKUP($C54,'Apex Cnd. Series Feb 6 MO'!$A$17:$I$98,9,FALSE))</f>
        <v>0</v>
      </c>
      <c r="L54" s="88">
        <f>IF(ISNA(VLOOKUP($C54,'Apex Cnd. Series Feb 7 DM'!$A$17:$I$98,9,FALSE))=TRUE,0,VLOOKUP($C54,'Apex Cnd. Series Feb 7 DM'!$A$17:$I$98,9,FALSE))</f>
        <v>0</v>
      </c>
      <c r="M54" s="88">
        <f>IF(ISNA(VLOOKUP($C54,'Calabogie TT Feb 6 MO'!$A$17:$I$99,9,FALSE))=TRUE,0,VLOOKUP($C54,'Calabogie TT Feb 6 MO'!$A$17:$I$99,9,FALSE))</f>
        <v>0</v>
      </c>
      <c r="N54" s="88">
        <f>IF(ISNA(VLOOKUP($C54,'Calabogie TT Feb 7 MO'!$A$17:$I$99,9,FALSE))=TRUE,0,VLOOKUP($C54,'Calabogie TT Feb 7 MO'!$A$17:$I$99,9,FALSE))</f>
        <v>0</v>
      </c>
      <c r="O54" s="88">
        <f>IF(ISNA(VLOOKUP($C54,'Calgary Nor-Am Feb 13 MO'!$A$17:$I$99,9,FALSE))=TRUE,0,VLOOKUP($C54,'Calgary Nor-Am Feb 13 MO'!$A$17:$I$99,9,FALSE))</f>
        <v>0</v>
      </c>
      <c r="P54" s="88">
        <f>IF(ISNA(VLOOKUP($C54,'Calgary Nor-Am Feb 14 DM'!$A$17:$I$99,9,FALSE))=TRUE,0,VLOOKUP($C54,'Calgary Nor-Am Feb 14 DM'!$A$17:$I$99,9,FALSE))</f>
        <v>0</v>
      </c>
      <c r="Q54" s="88">
        <f>IF(ISNA(VLOOKUP($C54,'Camp Fortune TT Feb 21 MO'!$A$17:$I$99,9,FALSE))=TRUE,0,VLOOKUP($C54,'Camp Fortune TT Feb 21 MO'!$A$17:$I$99,9,FALSE))</f>
        <v>0</v>
      </c>
      <c r="R54" s="88">
        <f>IF(ISNA(VLOOKUP($C54,'Park City Nor-Am Feb 20 MO'!$A$17:$I$99,9,FALSE))=TRUE,0,VLOOKUP($C54,'Park City Nor-Am Feb 20 MO'!$A$17:$I$99,9,FALSE))</f>
        <v>0</v>
      </c>
      <c r="S54" s="87">
        <f>IF(ISNA(VLOOKUP($C54,'Park City Nor-Am Feb 21 DM'!$A$17:$I$99,9,FALSE))=TRUE,0,VLOOKUP($C54,'Park City Nor-Am Feb 21 DM'!$A$17:$I$99,9,FALSE))</f>
        <v>0</v>
      </c>
      <c r="T54" s="88">
        <f>IF(ISNA(VLOOKUP($C54,'Thunder Bay TT Jan 2016 MO'!$A$17:$I$99,9,FALSE))=TRUE,0,VLOOKUP($C54,'Thunder Bay TT Jan 2016 MO'!$A$17:$I$99,9,FALSE))</f>
        <v>0</v>
      </c>
      <c r="U54" s="88">
        <f>IF(ISNA(VLOOKUP($C54,void!$A$17:$I$99,9,FALSE))=TRUE,0,VLOOKUP($C54,void!$A$17:$I$99,9,FALSE))</f>
        <v>0</v>
      </c>
      <c r="V54" s="88">
        <f>IF(ISNA(VLOOKUP($C54,'Caledon TT Feb 27 DM'!$A$17:$I$98,9,FALSE))=TRUE,0,VLOOKUP($C54,'Caledon TT Feb 27 DM'!$A$17:$I$98,9,FALSE))</f>
        <v>0</v>
      </c>
      <c r="W54" s="88">
        <f>IF(ISNA(VLOOKUP($C54,'Caledon TT Feb 28 DM'!$A$17:$I$95,9,FALSE))=TRUE,0,VLOOKUP($C54,'Caledon TT Feb 28 DM'!$A$17:$I$95,9,FALSE))</f>
        <v>0</v>
      </c>
      <c r="X54" s="88">
        <f>IF(ISNA(VLOOKUP($C54,'Killington Nor-Am Mar 5 MO'!$A$17:$I$99,9,FALSE))=TRUE,0,VLOOKUP($C54,'Killington Nor-Am Mar 5 MO'!$A$17:$I$99,9,FALSE))</f>
        <v>0</v>
      </c>
      <c r="Y54" s="88">
        <f>IF(ISNA(VLOOKUP($C54,'Killington Nor-Am Mar 6 DM'!$A$17:$I$99,9,FALSE))=TRUE,0,VLOOKUP($C54,'Killington Nor-Am Mar 6 DM'!$A$17:$I$99,9,FALSE))</f>
        <v>0</v>
      </c>
      <c r="Z54" s="88">
        <f>IF(ISNA(VLOOKUP($C54,'VSC Nor-Am Feb 27 MO'!$A$17:$I$99,9,FALSE))=TRUE,0,VLOOKUP($C54,'VSC Nor-Am Feb 27 MO'!$A$17:$I$99,9,FALSE))</f>
        <v>0</v>
      </c>
      <c r="AA54" s="88">
        <f>IF(ISNA(VLOOKUP($C54,'VSC Nor-Am Feb 28 DM'!$A$17:$I$99,9,FALSE))=TRUE,0,VLOOKUP($C54,'VSC Nor-Am Feb 28 DM'!$A$17:$I$99,9,FALSE))</f>
        <v>0</v>
      </c>
      <c r="AB54" s="88">
        <f>IF(ISNA(VLOOKUP($C54,'Sr Nationals March 12 MO'!$A$17:$I$99,9,FALSE))=TRUE,0,VLOOKUP($C54,'Sr Nationals March 12 MO'!$A$17:$I$99,9,FALSE))</f>
        <v>0</v>
      </c>
      <c r="AC54" s="88">
        <f>IF(ISNA(VLOOKUP($C54,'Sr Nationals March 13 DM'!$A$17:$I$99,9,FALSE))=TRUE,0,VLOOKUP($C54,'Sr Nationals March 13 DM'!$A$17:$I$99,9,FALSE))</f>
        <v>0</v>
      </c>
      <c r="AD54" s="88">
        <f>IF(ISNA(VLOOKUP($C54,'Jr Nationals March 18 MO'!$A$17:$I$99,9,FALSE))=TRUE,0,VLOOKUP($C54,'Jr Nationals March 18 MO'!$A$17:$I$99,9,FALSE))</f>
        <v>0</v>
      </c>
      <c r="AE54" s="88">
        <f>IF(ISNA(VLOOKUP($C54,Event29!$A$17:$I$99,9,FALSE))=TRUE,0,VLOOKUP($C54,Event29!$A$17:$I$99,9,FALSE))</f>
        <v>0</v>
      </c>
      <c r="AF54" s="88">
        <f>IF(ISNA(VLOOKUP($C54,Event30!$A$17:$I$99,9,FALSE))=TRUE,0,VLOOKUP($C54,Event30!$A$17:$I$99,9,FALSE))</f>
        <v>0</v>
      </c>
    </row>
    <row r="55" spans="1:32" ht="13.5">
      <c r="A55" s="156"/>
      <c r="B55" s="156"/>
      <c r="C55" s="79"/>
      <c r="D55" s="92" t="str">
        <f>IF(ISNA(VLOOKUP($C55,'RPA Caclulations'!$C$6:$K$90,3,FALSE))=TRUE,"0",VLOOKUP($C55,'RPA Caclulations'!$C$6:$K$90,3,FALSE))</f>
        <v>0</v>
      </c>
      <c r="E55" s="87" t="str">
        <f>IF(ISNA(VLOOKUP($C55,'Canadian Selections Dec 19 - F'!$A$17:$I$69,9,FALSE))=TRUE,"0",VLOOKUP($C55,'Canadian Selections Dec 19 - F'!$A$17:$I$69,9,FALSE))</f>
        <v>0</v>
      </c>
      <c r="F55" s="88">
        <f>IF(ISNA(VLOOKUP($C55,'Canadian Selections Dec 20 - F'!$A$17:$I$19,9,FALSE))=TRUE,0,VLOOKUP($C55,'Canadian Selections Dec 20 - F'!$A$17:$I$19,9,FALSE))</f>
        <v>0</v>
      </c>
      <c r="G55" s="88">
        <f>IF(ISNA(VLOOKUP($C55,'Le Massif Cnd. Series Jan 16 MO'!$A$17:$I$95,9,FALSE))=TRUE,0,VLOOKUP($C55,'Le Massif Cnd. Series Jan 16 MO'!$A$17:$I$95,9,FALSE))</f>
        <v>0</v>
      </c>
      <c r="H55" s="88">
        <f>IF(ISNA(VLOOKUP($C55,'Le Massif Cnd. Series Jan 17 DM'!$A$17:$I$97,9,FALSE))=TRUE,0,VLOOKUP($C55,'Le Massif Cnd. Series Jan 17 DM'!$A$17:$I$97,9,FALSE))</f>
        <v>0</v>
      </c>
      <c r="I55" s="88">
        <f>IF(ISNA(VLOOKUP($C55,'USSA Bristol Jan 16 MO'!$A$17:$I$100,9,FALSE))=TRUE,0,VLOOKUP($C55,'USSA Bristol Jan 16 MO'!$A$17:$I$100,9,FALSE))</f>
        <v>0</v>
      </c>
      <c r="J55" s="88">
        <f>IF(ISNA(VLOOKUP($C55,'USSA Bristol Jan 17 DM'!$A$17:$I$100,9,FALSE))=TRUE,0,VLOOKUP($C55,'USSA Bristol Jan 17 DM'!$A$17:$I$100,9,FALSE))</f>
        <v>0</v>
      </c>
      <c r="K55" s="88">
        <f>IF(ISNA(VLOOKUP($C55,'Apex Cnd. Series Feb 6 MO'!$A$17:$I$98,9,FALSE))=TRUE,0,VLOOKUP($C55,'Apex Cnd. Series Feb 6 MO'!$A$17:$I$98,9,FALSE))</f>
        <v>0</v>
      </c>
      <c r="L55" s="88">
        <f>IF(ISNA(VLOOKUP($C55,'Apex Cnd. Series Feb 7 DM'!$A$17:$I$98,9,FALSE))=TRUE,0,VLOOKUP($C55,'Apex Cnd. Series Feb 7 DM'!$A$17:$I$98,9,FALSE))</f>
        <v>0</v>
      </c>
      <c r="M55" s="88">
        <f>IF(ISNA(VLOOKUP($C55,'Calabogie TT Feb 6 MO'!$A$17:$I$99,9,FALSE))=TRUE,0,VLOOKUP($C55,'Calabogie TT Feb 6 MO'!$A$17:$I$99,9,FALSE))</f>
        <v>0</v>
      </c>
      <c r="N55" s="88">
        <f>IF(ISNA(VLOOKUP($C55,'Calabogie TT Feb 7 MO'!$A$17:$I$99,9,FALSE))=TRUE,0,VLOOKUP($C55,'Calabogie TT Feb 7 MO'!$A$17:$I$99,9,FALSE))</f>
        <v>0</v>
      </c>
      <c r="O55" s="88">
        <f>IF(ISNA(VLOOKUP($C55,'Calgary Nor-Am Feb 13 MO'!$A$17:$I$99,9,FALSE))=TRUE,0,VLOOKUP($C55,'Calgary Nor-Am Feb 13 MO'!$A$17:$I$99,9,FALSE))</f>
        <v>0</v>
      </c>
      <c r="P55" s="88">
        <f>IF(ISNA(VLOOKUP($C55,'Calgary Nor-Am Feb 14 DM'!$A$17:$I$99,9,FALSE))=TRUE,0,VLOOKUP($C55,'Calgary Nor-Am Feb 14 DM'!$A$17:$I$99,9,FALSE))</f>
        <v>0</v>
      </c>
      <c r="Q55" s="88">
        <f>IF(ISNA(VLOOKUP($C55,'Camp Fortune TT Feb 21 MO'!$A$17:$I$99,9,FALSE))=TRUE,0,VLOOKUP($C55,'Camp Fortune TT Feb 21 MO'!$A$17:$I$99,9,FALSE))</f>
        <v>0</v>
      </c>
      <c r="R55" s="88">
        <f>IF(ISNA(VLOOKUP($C55,'Park City Nor-Am Feb 20 MO'!$A$17:$I$99,9,FALSE))=TRUE,0,VLOOKUP($C55,'Park City Nor-Am Feb 20 MO'!$A$17:$I$99,9,FALSE))</f>
        <v>0</v>
      </c>
      <c r="S55" s="87">
        <f>IF(ISNA(VLOOKUP($C55,'Park City Nor-Am Feb 21 DM'!$A$17:$I$99,9,FALSE))=TRUE,0,VLOOKUP($C55,'Park City Nor-Am Feb 21 DM'!$A$17:$I$99,9,FALSE))</f>
        <v>0</v>
      </c>
      <c r="T55" s="88">
        <f>IF(ISNA(VLOOKUP($C55,'Thunder Bay TT Jan 2016 MO'!$A$17:$I$99,9,FALSE))=TRUE,0,VLOOKUP($C55,'Thunder Bay TT Jan 2016 MO'!$A$17:$I$99,9,FALSE))</f>
        <v>0</v>
      </c>
      <c r="U55" s="88">
        <f>IF(ISNA(VLOOKUP($C55,void!$A$17:$I$99,9,FALSE))=TRUE,0,VLOOKUP($C55,void!$A$17:$I$99,9,FALSE))</f>
        <v>0</v>
      </c>
      <c r="V55" s="88">
        <f>IF(ISNA(VLOOKUP($C55,'Caledon TT Feb 27 DM'!$A$17:$I$98,9,FALSE))=TRUE,0,VLOOKUP($C55,'Caledon TT Feb 27 DM'!$A$17:$I$98,9,FALSE))</f>
        <v>0</v>
      </c>
      <c r="W55" s="88">
        <f>IF(ISNA(VLOOKUP($C55,'Caledon TT Feb 28 DM'!$A$17:$I$95,9,FALSE))=TRUE,0,VLOOKUP($C55,'Caledon TT Feb 28 DM'!$A$17:$I$95,9,FALSE))</f>
        <v>0</v>
      </c>
      <c r="X55" s="88">
        <f>IF(ISNA(VLOOKUP($C55,'Killington Nor-Am Mar 5 MO'!$A$17:$I$99,9,FALSE))=TRUE,0,VLOOKUP($C55,'Killington Nor-Am Mar 5 MO'!$A$17:$I$99,9,FALSE))</f>
        <v>0</v>
      </c>
      <c r="Y55" s="88">
        <f>IF(ISNA(VLOOKUP($C55,'Killington Nor-Am Mar 6 DM'!$A$17:$I$99,9,FALSE))=TRUE,0,VLOOKUP($C55,'Killington Nor-Am Mar 6 DM'!$A$17:$I$99,9,FALSE))</f>
        <v>0</v>
      </c>
      <c r="Z55" s="88">
        <f>IF(ISNA(VLOOKUP($C55,'VSC Nor-Am Feb 27 MO'!$A$17:$I$99,9,FALSE))=TRUE,0,VLOOKUP($C55,'VSC Nor-Am Feb 27 MO'!$A$17:$I$99,9,FALSE))</f>
        <v>0</v>
      </c>
      <c r="AA55" s="88">
        <f>IF(ISNA(VLOOKUP($C55,'VSC Nor-Am Feb 28 DM'!$A$17:$I$99,9,FALSE))=TRUE,0,VLOOKUP($C55,'VSC Nor-Am Feb 28 DM'!$A$17:$I$99,9,FALSE))</f>
        <v>0</v>
      </c>
      <c r="AB55" s="88">
        <f>IF(ISNA(VLOOKUP($C55,'Sr Nationals March 12 MO'!$A$17:$I$99,9,FALSE))=TRUE,0,VLOOKUP($C55,'Sr Nationals March 12 MO'!$A$17:$I$99,9,FALSE))</f>
        <v>0</v>
      </c>
      <c r="AC55" s="88">
        <f>IF(ISNA(VLOOKUP($C55,'Sr Nationals March 13 DM'!$A$17:$I$99,9,FALSE))=TRUE,0,VLOOKUP($C55,'Sr Nationals March 13 DM'!$A$17:$I$99,9,FALSE))</f>
        <v>0</v>
      </c>
      <c r="AD55" s="88">
        <f>IF(ISNA(VLOOKUP($C55,'Jr Nationals March 18 MO'!$A$17:$I$99,9,FALSE))=TRUE,0,VLOOKUP($C55,'Jr Nationals March 18 MO'!$A$17:$I$99,9,FALSE))</f>
        <v>0</v>
      </c>
      <c r="AE55" s="88">
        <f>IF(ISNA(VLOOKUP($C55,Event29!$A$17:$I$99,9,FALSE))=TRUE,0,VLOOKUP($C55,Event29!$A$17:$I$99,9,FALSE))</f>
        <v>0</v>
      </c>
      <c r="AF55" s="88">
        <f>IF(ISNA(VLOOKUP($C55,Event30!$A$17:$I$99,9,FALSE))=TRUE,0,VLOOKUP($C55,Event30!$A$17:$I$99,9,FALSE))</f>
        <v>0</v>
      </c>
    </row>
    <row r="56" spans="1:32" ht="13.5">
      <c r="A56" s="156"/>
      <c r="B56" s="156"/>
      <c r="C56" s="79"/>
      <c r="D56" s="92" t="str">
        <f>IF(ISNA(VLOOKUP($C56,'RPA Caclulations'!$C$6:$K$90,3,FALSE))=TRUE,"0",VLOOKUP($C56,'RPA Caclulations'!$C$6:$K$90,3,FALSE))</f>
        <v>0</v>
      </c>
      <c r="E56" s="87" t="str">
        <f>IF(ISNA(VLOOKUP($C56,'Canadian Selections Dec 19 - F'!$A$17:$I$69,9,FALSE))=TRUE,"0",VLOOKUP($C56,'Canadian Selections Dec 19 - F'!$A$17:$I$69,9,FALSE))</f>
        <v>0</v>
      </c>
      <c r="F56" s="88">
        <f>IF(ISNA(VLOOKUP($C56,'Canadian Selections Dec 20 - F'!$A$17:$I$19,9,FALSE))=TRUE,0,VLOOKUP($C56,'Canadian Selections Dec 20 - F'!$A$17:$I$19,9,FALSE))</f>
        <v>0</v>
      </c>
      <c r="G56" s="88">
        <f>IF(ISNA(VLOOKUP($C56,'Le Massif Cnd. Series Jan 16 MO'!$A$17:$I$95,9,FALSE))=TRUE,0,VLOOKUP($C56,'Le Massif Cnd. Series Jan 16 MO'!$A$17:$I$95,9,FALSE))</f>
        <v>0</v>
      </c>
      <c r="H56" s="88">
        <f>IF(ISNA(VLOOKUP($C56,'Le Massif Cnd. Series Jan 17 DM'!$A$17:$I$97,9,FALSE))=TRUE,0,VLOOKUP($C56,'Le Massif Cnd. Series Jan 17 DM'!$A$17:$I$97,9,FALSE))</f>
        <v>0</v>
      </c>
      <c r="I56" s="88">
        <f>IF(ISNA(VLOOKUP($C56,'USSA Bristol Jan 16 MO'!$A$17:$I$100,9,FALSE))=TRUE,0,VLOOKUP($C56,'USSA Bristol Jan 16 MO'!$A$17:$I$100,9,FALSE))</f>
        <v>0</v>
      </c>
      <c r="J56" s="88">
        <f>IF(ISNA(VLOOKUP($C56,'USSA Bristol Jan 17 DM'!$A$17:$I$100,9,FALSE))=TRUE,0,VLOOKUP($C56,'USSA Bristol Jan 17 DM'!$A$17:$I$100,9,FALSE))</f>
        <v>0</v>
      </c>
      <c r="K56" s="88">
        <f>IF(ISNA(VLOOKUP($C56,'Apex Cnd. Series Feb 6 MO'!$A$17:$I$98,9,FALSE))=TRUE,0,VLOOKUP($C56,'Apex Cnd. Series Feb 6 MO'!$A$17:$I$98,9,FALSE))</f>
        <v>0</v>
      </c>
      <c r="L56" s="88">
        <f>IF(ISNA(VLOOKUP($C56,'Apex Cnd. Series Feb 7 DM'!$A$17:$I$98,9,FALSE))=TRUE,0,VLOOKUP($C56,'Apex Cnd. Series Feb 7 DM'!$A$17:$I$98,9,FALSE))</f>
        <v>0</v>
      </c>
      <c r="M56" s="88">
        <f>IF(ISNA(VLOOKUP($C56,'Calabogie TT Feb 6 MO'!$A$17:$I$99,9,FALSE))=TRUE,0,VLOOKUP($C56,'Calabogie TT Feb 6 MO'!$A$17:$I$99,9,FALSE))</f>
        <v>0</v>
      </c>
      <c r="N56" s="88">
        <f>IF(ISNA(VLOOKUP($C56,'Calabogie TT Feb 7 MO'!$A$17:$I$99,9,FALSE))=TRUE,0,VLOOKUP($C56,'Calabogie TT Feb 7 MO'!$A$17:$I$99,9,FALSE))</f>
        <v>0</v>
      </c>
      <c r="O56" s="88">
        <f>IF(ISNA(VLOOKUP($C56,'Calgary Nor-Am Feb 13 MO'!$A$17:$I$99,9,FALSE))=TRUE,0,VLOOKUP($C56,'Calgary Nor-Am Feb 13 MO'!$A$17:$I$99,9,FALSE))</f>
        <v>0</v>
      </c>
      <c r="P56" s="88">
        <f>IF(ISNA(VLOOKUP($C56,'Calgary Nor-Am Feb 14 DM'!$A$17:$I$99,9,FALSE))=TRUE,0,VLOOKUP($C56,'Calgary Nor-Am Feb 14 DM'!$A$17:$I$99,9,FALSE))</f>
        <v>0</v>
      </c>
      <c r="Q56" s="88">
        <f>IF(ISNA(VLOOKUP($C56,'Camp Fortune TT Feb 21 MO'!$A$17:$I$99,9,FALSE))=TRUE,0,VLOOKUP($C56,'Camp Fortune TT Feb 21 MO'!$A$17:$I$99,9,FALSE))</f>
        <v>0</v>
      </c>
      <c r="R56" s="88">
        <f>IF(ISNA(VLOOKUP($C56,'Park City Nor-Am Feb 20 MO'!$A$17:$I$99,9,FALSE))=TRUE,0,VLOOKUP($C56,'Park City Nor-Am Feb 20 MO'!$A$17:$I$99,9,FALSE))</f>
        <v>0</v>
      </c>
      <c r="S56" s="87">
        <f>IF(ISNA(VLOOKUP($C56,'Park City Nor-Am Feb 21 DM'!$A$17:$I$99,9,FALSE))=TRUE,0,VLOOKUP($C56,'Park City Nor-Am Feb 21 DM'!$A$17:$I$99,9,FALSE))</f>
        <v>0</v>
      </c>
      <c r="T56" s="88">
        <f>IF(ISNA(VLOOKUP($C56,'Thunder Bay TT Jan 2016 MO'!$A$17:$I$99,9,FALSE))=TRUE,0,VLOOKUP($C56,'Thunder Bay TT Jan 2016 MO'!$A$17:$I$99,9,FALSE))</f>
        <v>0</v>
      </c>
      <c r="U56" s="88">
        <f>IF(ISNA(VLOOKUP($C56,void!$A$17:$I$99,9,FALSE))=TRUE,0,VLOOKUP($C56,void!$A$17:$I$99,9,FALSE))</f>
        <v>0</v>
      </c>
      <c r="V56" s="88">
        <f>IF(ISNA(VLOOKUP($C56,'Caledon TT Feb 27 DM'!$A$17:$I$98,9,FALSE))=TRUE,0,VLOOKUP($C56,'Caledon TT Feb 27 DM'!$A$17:$I$98,9,FALSE))</f>
        <v>0</v>
      </c>
      <c r="W56" s="88">
        <f>IF(ISNA(VLOOKUP($C56,'Caledon TT Feb 28 DM'!$A$17:$I$95,9,FALSE))=TRUE,0,VLOOKUP($C56,'Caledon TT Feb 28 DM'!$A$17:$I$95,9,FALSE))</f>
        <v>0</v>
      </c>
      <c r="X56" s="88">
        <f>IF(ISNA(VLOOKUP($C56,'Killington Nor-Am Mar 5 MO'!$A$17:$I$99,9,FALSE))=TRUE,0,VLOOKUP($C56,'Killington Nor-Am Mar 5 MO'!$A$17:$I$99,9,FALSE))</f>
        <v>0</v>
      </c>
      <c r="Y56" s="88">
        <f>IF(ISNA(VLOOKUP($C56,'Killington Nor-Am Mar 6 DM'!$A$17:$I$99,9,FALSE))=TRUE,0,VLOOKUP($C56,'Killington Nor-Am Mar 6 DM'!$A$17:$I$99,9,FALSE))</f>
        <v>0</v>
      </c>
      <c r="Z56" s="88">
        <f>IF(ISNA(VLOOKUP($C56,'VSC Nor-Am Feb 27 MO'!$A$17:$I$99,9,FALSE))=TRUE,0,VLOOKUP($C56,'VSC Nor-Am Feb 27 MO'!$A$17:$I$99,9,FALSE))</f>
        <v>0</v>
      </c>
      <c r="AA56" s="88">
        <f>IF(ISNA(VLOOKUP($C56,'VSC Nor-Am Feb 28 DM'!$A$17:$I$99,9,FALSE))=TRUE,0,VLOOKUP($C56,'VSC Nor-Am Feb 28 DM'!$A$17:$I$99,9,FALSE))</f>
        <v>0</v>
      </c>
      <c r="AB56" s="88">
        <f>IF(ISNA(VLOOKUP($C56,'Sr Nationals March 12 MO'!$A$17:$I$99,9,FALSE))=TRUE,0,VLOOKUP($C56,'Sr Nationals March 12 MO'!$A$17:$I$99,9,FALSE))</f>
        <v>0</v>
      </c>
      <c r="AC56" s="88">
        <f>IF(ISNA(VLOOKUP($C56,'Sr Nationals March 13 DM'!$A$17:$I$99,9,FALSE))=TRUE,0,VLOOKUP($C56,'Sr Nationals March 13 DM'!$A$17:$I$99,9,FALSE))</f>
        <v>0</v>
      </c>
      <c r="AD56" s="88">
        <f>IF(ISNA(VLOOKUP($C56,'Jr Nationals March 18 MO'!$A$17:$I$99,9,FALSE))=TRUE,0,VLOOKUP($C56,'Jr Nationals March 18 MO'!$A$17:$I$99,9,FALSE))</f>
        <v>0</v>
      </c>
      <c r="AE56" s="88">
        <f>IF(ISNA(VLOOKUP($C56,Event29!$A$17:$I$99,9,FALSE))=TRUE,0,VLOOKUP($C56,Event29!$A$17:$I$99,9,FALSE))</f>
        <v>0</v>
      </c>
      <c r="AF56" s="88">
        <f>IF(ISNA(VLOOKUP($C56,Event30!$A$17:$I$99,9,FALSE))=TRUE,0,VLOOKUP($C56,Event30!$A$17:$I$99,9,FALSE))</f>
        <v>0</v>
      </c>
    </row>
    <row r="57" spans="1:32" ht="13.5">
      <c r="A57" s="156"/>
      <c r="B57" s="156"/>
      <c r="C57" s="44"/>
      <c r="D57" s="92" t="str">
        <f>IF(ISNA(VLOOKUP($C57,'RPA Caclulations'!$C$6:$K$90,3,FALSE))=TRUE,"0",VLOOKUP($C57,'RPA Caclulations'!$C$6:$K$90,3,FALSE))</f>
        <v>0</v>
      </c>
      <c r="E57" s="87" t="str">
        <f>IF(ISNA(VLOOKUP($C57,'Canadian Selections Dec 19 - F'!$A$17:$I$69,9,FALSE))=TRUE,"0",VLOOKUP($C57,'Canadian Selections Dec 19 - F'!$A$17:$I$69,9,FALSE))</f>
        <v>0</v>
      </c>
      <c r="F57" s="88">
        <f>IF(ISNA(VLOOKUP($C57,'Canadian Selections Dec 20 - F'!$A$17:$I$19,9,FALSE))=TRUE,0,VLOOKUP($C57,'Canadian Selections Dec 20 - F'!$A$17:$I$19,9,FALSE))</f>
        <v>0</v>
      </c>
      <c r="G57" s="88">
        <f>IF(ISNA(VLOOKUP($C57,'Le Massif Cnd. Series Jan 16 MO'!$A$17:$I$95,9,FALSE))=TRUE,0,VLOOKUP($C57,'Le Massif Cnd. Series Jan 16 MO'!$A$17:$I$95,9,FALSE))</f>
        <v>0</v>
      </c>
      <c r="H57" s="88">
        <f>IF(ISNA(VLOOKUP($C57,'Le Massif Cnd. Series Jan 17 DM'!$A$17:$I$97,9,FALSE))=TRUE,0,VLOOKUP($C57,'Le Massif Cnd. Series Jan 17 DM'!$A$17:$I$97,9,FALSE))</f>
        <v>0</v>
      </c>
      <c r="I57" s="88">
        <f>IF(ISNA(VLOOKUP($C57,'USSA Bristol Jan 16 MO'!$A$17:$I$100,9,FALSE))=TRUE,0,VLOOKUP($C57,'USSA Bristol Jan 16 MO'!$A$17:$I$100,9,FALSE))</f>
        <v>0</v>
      </c>
      <c r="J57" s="88">
        <f>IF(ISNA(VLOOKUP($C57,'USSA Bristol Jan 17 DM'!$A$17:$I$100,9,FALSE))=TRUE,0,VLOOKUP($C57,'USSA Bristol Jan 17 DM'!$A$17:$I$100,9,FALSE))</f>
        <v>0</v>
      </c>
      <c r="K57" s="88">
        <f>IF(ISNA(VLOOKUP($C57,'Apex Cnd. Series Feb 6 MO'!$A$17:$I$98,9,FALSE))=TRUE,0,VLOOKUP($C57,'Apex Cnd. Series Feb 6 MO'!$A$17:$I$98,9,FALSE))</f>
        <v>0</v>
      </c>
      <c r="L57" s="88">
        <f>IF(ISNA(VLOOKUP($C57,'Apex Cnd. Series Feb 7 DM'!$A$17:$I$98,9,FALSE))=TRUE,0,VLOOKUP($C57,'Apex Cnd. Series Feb 7 DM'!$A$17:$I$98,9,FALSE))</f>
        <v>0</v>
      </c>
      <c r="M57" s="88">
        <f>IF(ISNA(VLOOKUP($C57,'Calabogie TT Feb 6 MO'!$A$17:$I$99,9,FALSE))=TRUE,0,VLOOKUP($C57,'Calabogie TT Feb 6 MO'!$A$17:$I$99,9,FALSE))</f>
        <v>0</v>
      </c>
      <c r="N57" s="88">
        <f>IF(ISNA(VLOOKUP($C57,'Calabogie TT Feb 7 MO'!$A$17:$I$99,9,FALSE))=TRUE,0,VLOOKUP($C57,'Calabogie TT Feb 7 MO'!$A$17:$I$99,9,FALSE))</f>
        <v>0</v>
      </c>
      <c r="O57" s="88">
        <f>IF(ISNA(VLOOKUP($C57,'Calgary Nor-Am Feb 13 MO'!$A$17:$I$99,9,FALSE))=TRUE,0,VLOOKUP($C57,'Calgary Nor-Am Feb 13 MO'!$A$17:$I$99,9,FALSE))</f>
        <v>0</v>
      </c>
      <c r="P57" s="88">
        <f>IF(ISNA(VLOOKUP($C57,'Calgary Nor-Am Feb 14 DM'!$A$17:$I$99,9,FALSE))=TRUE,0,VLOOKUP($C57,'Calgary Nor-Am Feb 14 DM'!$A$17:$I$99,9,FALSE))</f>
        <v>0</v>
      </c>
      <c r="Q57" s="88">
        <f>IF(ISNA(VLOOKUP($C57,'Camp Fortune TT Feb 21 MO'!$A$17:$I$99,9,FALSE))=TRUE,0,VLOOKUP($C57,'Camp Fortune TT Feb 21 MO'!$A$17:$I$99,9,FALSE))</f>
        <v>0</v>
      </c>
      <c r="R57" s="88">
        <f>IF(ISNA(VLOOKUP($C57,'Park City Nor-Am Feb 20 MO'!$A$17:$I$99,9,FALSE))=TRUE,0,VLOOKUP($C57,'Park City Nor-Am Feb 20 MO'!$A$17:$I$99,9,FALSE))</f>
        <v>0</v>
      </c>
      <c r="S57" s="87">
        <f>IF(ISNA(VLOOKUP($C57,'Park City Nor-Am Feb 21 DM'!$A$17:$I$99,9,FALSE))=TRUE,0,VLOOKUP($C57,'Park City Nor-Am Feb 21 DM'!$A$17:$I$99,9,FALSE))</f>
        <v>0</v>
      </c>
      <c r="T57" s="88">
        <f>IF(ISNA(VLOOKUP($C57,'Thunder Bay TT Jan 2016 MO'!$A$17:$I$99,9,FALSE))=TRUE,0,VLOOKUP($C57,'Thunder Bay TT Jan 2016 MO'!$A$17:$I$99,9,FALSE))</f>
        <v>0</v>
      </c>
      <c r="U57" s="88">
        <f>IF(ISNA(VLOOKUP($C57,void!$A$17:$I$99,9,FALSE))=TRUE,0,VLOOKUP($C57,void!$A$17:$I$99,9,FALSE))</f>
        <v>0</v>
      </c>
      <c r="V57" s="88">
        <f>IF(ISNA(VLOOKUP($C57,'Caledon TT Feb 27 DM'!$A$17:$I$98,9,FALSE))=TRUE,0,VLOOKUP($C57,'Caledon TT Feb 27 DM'!$A$17:$I$98,9,FALSE))</f>
        <v>0</v>
      </c>
      <c r="W57" s="88">
        <f>IF(ISNA(VLOOKUP($C57,'Caledon TT Feb 28 DM'!$A$17:$I$95,9,FALSE))=TRUE,0,VLOOKUP($C57,'Caledon TT Feb 28 DM'!$A$17:$I$95,9,FALSE))</f>
        <v>0</v>
      </c>
      <c r="X57" s="88">
        <f>IF(ISNA(VLOOKUP($C57,'Killington Nor-Am Mar 5 MO'!$A$17:$I$99,9,FALSE))=TRUE,0,VLOOKUP($C57,'Killington Nor-Am Mar 5 MO'!$A$17:$I$99,9,FALSE))</f>
        <v>0</v>
      </c>
      <c r="Y57" s="88">
        <f>IF(ISNA(VLOOKUP($C57,'Killington Nor-Am Mar 6 DM'!$A$17:$I$99,9,FALSE))=TRUE,0,VLOOKUP($C57,'Killington Nor-Am Mar 6 DM'!$A$17:$I$99,9,FALSE))</f>
        <v>0</v>
      </c>
      <c r="Z57" s="88">
        <f>IF(ISNA(VLOOKUP($C57,'VSC Nor-Am Feb 27 MO'!$A$17:$I$99,9,FALSE))=TRUE,0,VLOOKUP($C57,'VSC Nor-Am Feb 27 MO'!$A$17:$I$99,9,FALSE))</f>
        <v>0</v>
      </c>
      <c r="AA57" s="88">
        <f>IF(ISNA(VLOOKUP($C57,'VSC Nor-Am Feb 28 DM'!$A$17:$I$99,9,FALSE))=TRUE,0,VLOOKUP($C57,'VSC Nor-Am Feb 28 DM'!$A$17:$I$99,9,FALSE))</f>
        <v>0</v>
      </c>
      <c r="AB57" s="88">
        <f>IF(ISNA(VLOOKUP($C57,'Sr Nationals March 12 MO'!$A$17:$I$99,9,FALSE))=TRUE,0,VLOOKUP($C57,'Sr Nationals March 12 MO'!$A$17:$I$99,9,FALSE))</f>
        <v>0</v>
      </c>
      <c r="AC57" s="88">
        <f>IF(ISNA(VLOOKUP($C57,'Sr Nationals March 13 DM'!$A$17:$I$99,9,FALSE))=TRUE,0,VLOOKUP($C57,'Sr Nationals March 13 DM'!$A$17:$I$99,9,FALSE))</f>
        <v>0</v>
      </c>
      <c r="AD57" s="88">
        <f>IF(ISNA(VLOOKUP($C57,'Jr Nationals March 18 MO'!$A$17:$I$99,9,FALSE))=TRUE,0,VLOOKUP($C57,'Jr Nationals March 18 MO'!$A$17:$I$99,9,FALSE))</f>
        <v>0</v>
      </c>
      <c r="AE57" s="88">
        <f>IF(ISNA(VLOOKUP($C57,Event29!$A$17:$I$99,9,FALSE))=TRUE,0,VLOOKUP($C57,Event29!$A$17:$I$99,9,FALSE))</f>
        <v>0</v>
      </c>
      <c r="AF57" s="88">
        <f>IF(ISNA(VLOOKUP($C57,Event30!$A$17:$I$99,9,FALSE))=TRUE,0,VLOOKUP($C57,Event30!$A$17:$I$99,9,FALSE))</f>
        <v>0</v>
      </c>
    </row>
    <row r="58" spans="1:32" ht="13.5">
      <c r="A58" s="156"/>
      <c r="B58" s="156"/>
      <c r="C58" s="79"/>
      <c r="D58" s="92" t="str">
        <f>IF(ISNA(VLOOKUP($C58,'RPA Caclulations'!$C$6:$K$90,3,FALSE))=TRUE,"0",VLOOKUP($C58,'RPA Caclulations'!$C$6:$K$90,3,FALSE))</f>
        <v>0</v>
      </c>
      <c r="E58" s="87" t="str">
        <f>IF(ISNA(VLOOKUP($C58,'Canadian Selections Dec 19 - F'!$A$17:$I$69,9,FALSE))=TRUE,"0",VLOOKUP($C58,'Canadian Selections Dec 19 - F'!$A$17:$I$69,9,FALSE))</f>
        <v>0</v>
      </c>
      <c r="F58" s="88">
        <f>IF(ISNA(VLOOKUP($C58,'Canadian Selections Dec 20 - F'!$A$17:$I$19,9,FALSE))=TRUE,0,VLOOKUP($C58,'Canadian Selections Dec 20 - F'!$A$17:$I$19,9,FALSE))</f>
        <v>0</v>
      </c>
      <c r="G58" s="88">
        <f>IF(ISNA(VLOOKUP($C58,'Le Massif Cnd. Series Jan 16 MO'!$A$17:$I$95,9,FALSE))=TRUE,0,VLOOKUP($C58,'Le Massif Cnd. Series Jan 16 MO'!$A$17:$I$95,9,FALSE))</f>
        <v>0</v>
      </c>
      <c r="H58" s="88">
        <f>IF(ISNA(VLOOKUP($C58,'Le Massif Cnd. Series Jan 17 DM'!$A$17:$I$97,9,FALSE))=TRUE,0,VLOOKUP($C58,'Le Massif Cnd. Series Jan 17 DM'!$A$17:$I$97,9,FALSE))</f>
        <v>0</v>
      </c>
      <c r="I58" s="88">
        <f>IF(ISNA(VLOOKUP($C58,'USSA Bristol Jan 16 MO'!$A$17:$I$100,9,FALSE))=TRUE,0,VLOOKUP($C58,'USSA Bristol Jan 16 MO'!$A$17:$I$100,9,FALSE))</f>
        <v>0</v>
      </c>
      <c r="J58" s="88">
        <f>IF(ISNA(VLOOKUP($C58,'USSA Bristol Jan 17 DM'!$A$17:$I$100,9,FALSE))=TRUE,0,VLOOKUP($C58,'USSA Bristol Jan 17 DM'!$A$17:$I$100,9,FALSE))</f>
        <v>0</v>
      </c>
      <c r="K58" s="88">
        <f>IF(ISNA(VLOOKUP($C58,'Apex Cnd. Series Feb 6 MO'!$A$17:$I$98,9,FALSE))=TRUE,0,VLOOKUP($C58,'Apex Cnd. Series Feb 6 MO'!$A$17:$I$98,9,FALSE))</f>
        <v>0</v>
      </c>
      <c r="L58" s="88">
        <f>IF(ISNA(VLOOKUP($C58,'Apex Cnd. Series Feb 7 DM'!$A$17:$I$98,9,FALSE))=TRUE,0,VLOOKUP($C58,'Apex Cnd. Series Feb 7 DM'!$A$17:$I$98,9,FALSE))</f>
        <v>0</v>
      </c>
      <c r="M58" s="88">
        <f>IF(ISNA(VLOOKUP($C58,'Calabogie TT Feb 6 MO'!$A$17:$I$99,9,FALSE))=TRUE,0,VLOOKUP($C58,'Calabogie TT Feb 6 MO'!$A$17:$I$99,9,FALSE))</f>
        <v>0</v>
      </c>
      <c r="N58" s="88">
        <f>IF(ISNA(VLOOKUP($C58,'Calabogie TT Feb 7 MO'!$A$17:$I$99,9,FALSE))=TRUE,0,VLOOKUP($C58,'Calabogie TT Feb 7 MO'!$A$17:$I$99,9,FALSE))</f>
        <v>0</v>
      </c>
      <c r="O58" s="88">
        <f>IF(ISNA(VLOOKUP($C58,'Calgary Nor-Am Feb 13 MO'!$A$17:$I$99,9,FALSE))=TRUE,0,VLOOKUP($C58,'Calgary Nor-Am Feb 13 MO'!$A$17:$I$99,9,FALSE))</f>
        <v>0</v>
      </c>
      <c r="P58" s="88">
        <f>IF(ISNA(VLOOKUP($C58,'Calgary Nor-Am Feb 14 DM'!$A$17:$I$99,9,FALSE))=TRUE,0,VLOOKUP($C58,'Calgary Nor-Am Feb 14 DM'!$A$17:$I$99,9,FALSE))</f>
        <v>0</v>
      </c>
      <c r="Q58" s="88">
        <f>IF(ISNA(VLOOKUP($C58,'Camp Fortune TT Feb 21 MO'!$A$17:$I$99,9,FALSE))=TRUE,0,VLOOKUP($C58,'Camp Fortune TT Feb 21 MO'!$A$17:$I$99,9,FALSE))</f>
        <v>0</v>
      </c>
      <c r="R58" s="88">
        <f>IF(ISNA(VLOOKUP($C58,'Park City Nor-Am Feb 20 MO'!$A$17:$I$99,9,FALSE))=TRUE,0,VLOOKUP($C58,'Park City Nor-Am Feb 20 MO'!$A$17:$I$99,9,FALSE))</f>
        <v>0</v>
      </c>
      <c r="S58" s="87">
        <f>IF(ISNA(VLOOKUP($C58,'Park City Nor-Am Feb 21 DM'!$A$17:$I$99,9,FALSE))=TRUE,0,VLOOKUP($C58,'Park City Nor-Am Feb 21 DM'!$A$17:$I$99,9,FALSE))</f>
        <v>0</v>
      </c>
      <c r="T58" s="88">
        <f>IF(ISNA(VLOOKUP($C58,'Thunder Bay TT Jan 2016 MO'!$A$17:$I$99,9,FALSE))=TRUE,0,VLOOKUP($C58,'Thunder Bay TT Jan 2016 MO'!$A$17:$I$99,9,FALSE))</f>
        <v>0</v>
      </c>
      <c r="U58" s="88">
        <f>IF(ISNA(VLOOKUP($C58,void!$A$17:$I$99,9,FALSE))=TRUE,0,VLOOKUP($C58,void!$A$17:$I$99,9,FALSE))</f>
        <v>0</v>
      </c>
      <c r="V58" s="88">
        <f>IF(ISNA(VLOOKUP($C58,'Caledon TT Feb 27 DM'!$A$17:$I$98,9,FALSE))=TRUE,0,VLOOKUP($C58,'Caledon TT Feb 27 DM'!$A$17:$I$98,9,FALSE))</f>
        <v>0</v>
      </c>
      <c r="W58" s="88">
        <f>IF(ISNA(VLOOKUP($C58,'Caledon TT Feb 28 DM'!$A$17:$I$95,9,FALSE))=TRUE,0,VLOOKUP($C58,'Caledon TT Feb 28 DM'!$A$17:$I$95,9,FALSE))</f>
        <v>0</v>
      </c>
      <c r="X58" s="88">
        <f>IF(ISNA(VLOOKUP($C58,'Killington Nor-Am Mar 5 MO'!$A$17:$I$99,9,FALSE))=TRUE,0,VLOOKUP($C58,'Killington Nor-Am Mar 5 MO'!$A$17:$I$99,9,FALSE))</f>
        <v>0</v>
      </c>
      <c r="Y58" s="88">
        <f>IF(ISNA(VLOOKUP($C58,'Killington Nor-Am Mar 6 DM'!$A$17:$I$99,9,FALSE))=TRUE,0,VLOOKUP($C58,'Killington Nor-Am Mar 6 DM'!$A$17:$I$99,9,FALSE))</f>
        <v>0</v>
      </c>
      <c r="Z58" s="88">
        <f>IF(ISNA(VLOOKUP($C58,'VSC Nor-Am Feb 27 MO'!$A$17:$I$99,9,FALSE))=TRUE,0,VLOOKUP($C58,'VSC Nor-Am Feb 27 MO'!$A$17:$I$99,9,FALSE))</f>
        <v>0</v>
      </c>
      <c r="AA58" s="88">
        <f>IF(ISNA(VLOOKUP($C58,'VSC Nor-Am Feb 28 DM'!$A$17:$I$99,9,FALSE))=TRUE,0,VLOOKUP($C58,'VSC Nor-Am Feb 28 DM'!$A$17:$I$99,9,FALSE))</f>
        <v>0</v>
      </c>
      <c r="AB58" s="88">
        <f>IF(ISNA(VLOOKUP($C58,'Sr Nationals March 12 MO'!$A$17:$I$99,9,FALSE))=TRUE,0,VLOOKUP($C58,'Sr Nationals March 12 MO'!$A$17:$I$99,9,FALSE))</f>
        <v>0</v>
      </c>
      <c r="AC58" s="88">
        <f>IF(ISNA(VLOOKUP($C58,'Sr Nationals March 13 DM'!$A$17:$I$99,9,FALSE))=TRUE,0,VLOOKUP($C58,'Sr Nationals March 13 DM'!$A$17:$I$99,9,FALSE))</f>
        <v>0</v>
      </c>
      <c r="AD58" s="88">
        <f>IF(ISNA(VLOOKUP($C58,'Jr Nationals March 18 MO'!$A$17:$I$99,9,FALSE))=TRUE,0,VLOOKUP($C58,'Jr Nationals March 18 MO'!$A$17:$I$99,9,FALSE))</f>
        <v>0</v>
      </c>
      <c r="AE58" s="88">
        <f>IF(ISNA(VLOOKUP($C58,Event29!$A$17:$I$99,9,FALSE))=TRUE,0,VLOOKUP($C58,Event29!$A$17:$I$99,9,FALSE))</f>
        <v>0</v>
      </c>
      <c r="AF58" s="88">
        <f>IF(ISNA(VLOOKUP($C58,Event30!$A$17:$I$99,9,FALSE))=TRUE,0,VLOOKUP($C58,Event30!$A$17:$I$99,9,FALSE))</f>
        <v>0</v>
      </c>
    </row>
    <row r="59" spans="1:32" ht="13.5">
      <c r="A59" s="156"/>
      <c r="B59" s="156"/>
      <c r="C59" s="79"/>
      <c r="D59" s="92" t="str">
        <f>IF(ISNA(VLOOKUP($C59,'RPA Caclulations'!$C$6:$K$90,3,FALSE))=TRUE,"0",VLOOKUP($C59,'RPA Caclulations'!$C$6:$K$90,3,FALSE))</f>
        <v>0</v>
      </c>
      <c r="E59" s="87" t="str">
        <f>IF(ISNA(VLOOKUP($C59,'Canadian Selections Dec 19 - F'!$A$17:$I$69,9,FALSE))=TRUE,"0",VLOOKUP($C59,'Canadian Selections Dec 19 - F'!$A$17:$I$69,9,FALSE))</f>
        <v>0</v>
      </c>
      <c r="F59" s="88">
        <f>IF(ISNA(VLOOKUP($C59,'Canadian Selections Dec 20 - F'!$A$17:$I$19,9,FALSE))=TRUE,0,VLOOKUP($C59,'Canadian Selections Dec 20 - F'!$A$17:$I$19,9,FALSE))</f>
        <v>0</v>
      </c>
      <c r="G59" s="88">
        <f>IF(ISNA(VLOOKUP($C59,'Le Massif Cnd. Series Jan 16 MO'!$A$17:$I$95,9,FALSE))=TRUE,0,VLOOKUP($C59,'Le Massif Cnd. Series Jan 16 MO'!$A$17:$I$95,9,FALSE))</f>
        <v>0</v>
      </c>
      <c r="H59" s="88">
        <f>IF(ISNA(VLOOKUP($C59,'Le Massif Cnd. Series Jan 17 DM'!$A$17:$I$97,9,FALSE))=TRUE,0,VLOOKUP($C59,'Le Massif Cnd. Series Jan 17 DM'!$A$17:$I$97,9,FALSE))</f>
        <v>0</v>
      </c>
      <c r="I59" s="88">
        <f>IF(ISNA(VLOOKUP($C59,'USSA Bristol Jan 16 MO'!$A$17:$I$100,9,FALSE))=TRUE,0,VLOOKUP($C59,'USSA Bristol Jan 16 MO'!$A$17:$I$100,9,FALSE))</f>
        <v>0</v>
      </c>
      <c r="J59" s="88">
        <f>IF(ISNA(VLOOKUP($C59,'USSA Bristol Jan 17 DM'!$A$17:$I$100,9,FALSE))=TRUE,0,VLOOKUP($C59,'USSA Bristol Jan 17 DM'!$A$17:$I$100,9,FALSE))</f>
        <v>0</v>
      </c>
      <c r="K59" s="88">
        <f>IF(ISNA(VLOOKUP($C59,'Apex Cnd. Series Feb 6 MO'!$A$17:$I$98,9,FALSE))=TRUE,0,VLOOKUP($C59,'Apex Cnd. Series Feb 6 MO'!$A$17:$I$98,9,FALSE))</f>
        <v>0</v>
      </c>
      <c r="L59" s="88">
        <f>IF(ISNA(VLOOKUP($C59,'Apex Cnd. Series Feb 7 DM'!$A$17:$I$98,9,FALSE))=TRUE,0,VLOOKUP($C59,'Apex Cnd. Series Feb 7 DM'!$A$17:$I$98,9,FALSE))</f>
        <v>0</v>
      </c>
      <c r="M59" s="88">
        <f>IF(ISNA(VLOOKUP($C59,'Calabogie TT Feb 6 MO'!$A$17:$I$99,9,FALSE))=TRUE,0,VLOOKUP($C59,'Calabogie TT Feb 6 MO'!$A$17:$I$99,9,FALSE))</f>
        <v>0</v>
      </c>
      <c r="N59" s="88">
        <f>IF(ISNA(VLOOKUP($C59,'Calabogie TT Feb 7 MO'!$A$17:$I$99,9,FALSE))=TRUE,0,VLOOKUP($C59,'Calabogie TT Feb 7 MO'!$A$17:$I$99,9,FALSE))</f>
        <v>0</v>
      </c>
      <c r="O59" s="88">
        <f>IF(ISNA(VLOOKUP($C59,'Calgary Nor-Am Feb 13 MO'!$A$17:$I$99,9,FALSE))=TRUE,0,VLOOKUP($C59,'Calgary Nor-Am Feb 13 MO'!$A$17:$I$99,9,FALSE))</f>
        <v>0</v>
      </c>
      <c r="P59" s="88">
        <f>IF(ISNA(VLOOKUP($C59,'Calgary Nor-Am Feb 14 DM'!$A$17:$I$99,9,FALSE))=TRUE,0,VLOOKUP($C59,'Calgary Nor-Am Feb 14 DM'!$A$17:$I$99,9,FALSE))</f>
        <v>0</v>
      </c>
      <c r="Q59" s="88">
        <f>IF(ISNA(VLOOKUP($C59,'Camp Fortune TT Feb 21 MO'!$A$17:$I$99,9,FALSE))=TRUE,0,VLOOKUP($C59,'Camp Fortune TT Feb 21 MO'!$A$17:$I$99,9,FALSE))</f>
        <v>0</v>
      </c>
      <c r="R59" s="88">
        <f>IF(ISNA(VLOOKUP($C59,'Park City Nor-Am Feb 20 MO'!$A$17:$I$99,9,FALSE))=TRUE,0,VLOOKUP($C59,'Park City Nor-Am Feb 20 MO'!$A$17:$I$99,9,FALSE))</f>
        <v>0</v>
      </c>
      <c r="S59" s="87">
        <f>IF(ISNA(VLOOKUP($C59,'Park City Nor-Am Feb 21 DM'!$A$17:$I$99,9,FALSE))=TRUE,0,VLOOKUP($C59,'Park City Nor-Am Feb 21 DM'!$A$17:$I$99,9,FALSE))</f>
        <v>0</v>
      </c>
      <c r="T59" s="88">
        <f>IF(ISNA(VLOOKUP($C59,'Thunder Bay TT Jan 2016 MO'!$A$17:$I$99,9,FALSE))=TRUE,0,VLOOKUP($C59,'Thunder Bay TT Jan 2016 MO'!$A$17:$I$99,9,FALSE))</f>
        <v>0</v>
      </c>
      <c r="U59" s="88">
        <f>IF(ISNA(VLOOKUP($C59,void!$A$17:$I$99,9,FALSE))=TRUE,0,VLOOKUP($C59,void!$A$17:$I$99,9,FALSE))</f>
        <v>0</v>
      </c>
      <c r="V59" s="88">
        <f>IF(ISNA(VLOOKUP($C59,'Caledon TT Feb 27 DM'!$A$17:$I$98,9,FALSE))=TRUE,0,VLOOKUP($C59,'Caledon TT Feb 27 DM'!$A$17:$I$98,9,FALSE))</f>
        <v>0</v>
      </c>
      <c r="W59" s="88">
        <f>IF(ISNA(VLOOKUP($C59,'Caledon TT Feb 28 DM'!$A$17:$I$95,9,FALSE))=TRUE,0,VLOOKUP($C59,'Caledon TT Feb 28 DM'!$A$17:$I$95,9,FALSE))</f>
        <v>0</v>
      </c>
      <c r="X59" s="88">
        <f>IF(ISNA(VLOOKUP($C59,'Killington Nor-Am Mar 5 MO'!$A$17:$I$99,9,FALSE))=TRUE,0,VLOOKUP($C59,'Killington Nor-Am Mar 5 MO'!$A$17:$I$99,9,FALSE))</f>
        <v>0</v>
      </c>
      <c r="Y59" s="88">
        <f>IF(ISNA(VLOOKUP($C59,'Killington Nor-Am Mar 6 DM'!$A$17:$I$99,9,FALSE))=TRUE,0,VLOOKUP($C59,'Killington Nor-Am Mar 6 DM'!$A$17:$I$99,9,FALSE))</f>
        <v>0</v>
      </c>
      <c r="Z59" s="88">
        <f>IF(ISNA(VLOOKUP($C59,'VSC Nor-Am Feb 27 MO'!$A$17:$I$99,9,FALSE))=TRUE,0,VLOOKUP($C59,'VSC Nor-Am Feb 27 MO'!$A$17:$I$99,9,FALSE))</f>
        <v>0</v>
      </c>
      <c r="AA59" s="88">
        <f>IF(ISNA(VLOOKUP($C59,'VSC Nor-Am Feb 28 DM'!$A$17:$I$99,9,FALSE))=TRUE,0,VLOOKUP($C59,'VSC Nor-Am Feb 28 DM'!$A$17:$I$99,9,FALSE))</f>
        <v>0</v>
      </c>
      <c r="AB59" s="88">
        <f>IF(ISNA(VLOOKUP($C59,'Sr Nationals March 12 MO'!$A$17:$I$99,9,FALSE))=TRUE,0,VLOOKUP($C59,'Sr Nationals March 12 MO'!$A$17:$I$99,9,FALSE))</f>
        <v>0</v>
      </c>
      <c r="AC59" s="88">
        <f>IF(ISNA(VLOOKUP($C59,'Sr Nationals March 13 DM'!$A$17:$I$99,9,FALSE))=TRUE,0,VLOOKUP($C59,'Sr Nationals March 13 DM'!$A$17:$I$99,9,FALSE))</f>
        <v>0</v>
      </c>
      <c r="AD59" s="88">
        <f>IF(ISNA(VLOOKUP($C59,'Jr Nationals March 18 MO'!$A$17:$I$99,9,FALSE))=TRUE,0,VLOOKUP($C59,'Jr Nationals March 18 MO'!$A$17:$I$99,9,FALSE))</f>
        <v>0</v>
      </c>
      <c r="AE59" s="88">
        <f>IF(ISNA(VLOOKUP($C59,Event29!$A$17:$I$99,9,FALSE))=TRUE,0,VLOOKUP($C59,Event29!$A$17:$I$99,9,FALSE))</f>
        <v>0</v>
      </c>
      <c r="AF59" s="88">
        <f>IF(ISNA(VLOOKUP($C59,Event30!$A$17:$I$99,9,FALSE))=TRUE,0,VLOOKUP($C59,Event30!$A$17:$I$99,9,FALSE))</f>
        <v>0</v>
      </c>
    </row>
    <row r="60" spans="1:32" ht="13.5">
      <c r="A60" s="156"/>
      <c r="B60" s="156"/>
      <c r="C60" s="79"/>
      <c r="D60" s="92" t="str">
        <f>IF(ISNA(VLOOKUP($C60,'RPA Caclulations'!$C$6:$K$90,3,FALSE))=TRUE,"0",VLOOKUP($C60,'RPA Caclulations'!$C$6:$K$90,3,FALSE))</f>
        <v>0</v>
      </c>
      <c r="E60" s="87" t="str">
        <f>IF(ISNA(VLOOKUP($C60,'Canadian Selections Dec 19 - F'!$A$17:$I$69,9,FALSE))=TRUE,"0",VLOOKUP($C60,'Canadian Selections Dec 19 - F'!$A$17:$I$69,9,FALSE))</f>
        <v>0</v>
      </c>
      <c r="F60" s="88">
        <f>IF(ISNA(VLOOKUP($C60,'Canadian Selections Dec 20 - F'!$A$17:$I$19,9,FALSE))=TRUE,0,VLOOKUP($C60,'Canadian Selections Dec 20 - F'!$A$17:$I$19,9,FALSE))</f>
        <v>0</v>
      </c>
      <c r="G60" s="88">
        <f>IF(ISNA(VLOOKUP($C60,'Le Massif Cnd. Series Jan 16 MO'!$A$17:$I$95,9,FALSE))=TRUE,0,VLOOKUP($C60,'Le Massif Cnd. Series Jan 16 MO'!$A$17:$I$95,9,FALSE))</f>
        <v>0</v>
      </c>
      <c r="H60" s="88">
        <f>IF(ISNA(VLOOKUP($C60,'Le Massif Cnd. Series Jan 17 DM'!$A$17:$I$97,9,FALSE))=TRUE,0,VLOOKUP($C60,'Le Massif Cnd. Series Jan 17 DM'!$A$17:$I$97,9,FALSE))</f>
        <v>0</v>
      </c>
      <c r="I60" s="88">
        <f>IF(ISNA(VLOOKUP($C60,'USSA Bristol Jan 16 MO'!$A$17:$I$100,9,FALSE))=TRUE,0,VLOOKUP($C60,'USSA Bristol Jan 16 MO'!$A$17:$I$100,9,FALSE))</f>
        <v>0</v>
      </c>
      <c r="J60" s="88">
        <f>IF(ISNA(VLOOKUP($C60,'USSA Bristol Jan 17 DM'!$A$17:$I$100,9,FALSE))=TRUE,0,VLOOKUP($C60,'USSA Bristol Jan 17 DM'!$A$17:$I$100,9,FALSE))</f>
        <v>0</v>
      </c>
      <c r="K60" s="88">
        <f>IF(ISNA(VLOOKUP($C60,'Apex Cnd. Series Feb 6 MO'!$A$17:$I$98,9,FALSE))=TRUE,0,VLOOKUP($C60,'Apex Cnd. Series Feb 6 MO'!$A$17:$I$98,9,FALSE))</f>
        <v>0</v>
      </c>
      <c r="L60" s="88">
        <f>IF(ISNA(VLOOKUP($C60,'Apex Cnd. Series Feb 7 DM'!$A$17:$I$98,9,FALSE))=TRUE,0,VLOOKUP($C60,'Apex Cnd. Series Feb 7 DM'!$A$17:$I$98,9,FALSE))</f>
        <v>0</v>
      </c>
      <c r="M60" s="88">
        <f>IF(ISNA(VLOOKUP($C60,'Calabogie TT Feb 6 MO'!$A$17:$I$99,9,FALSE))=TRUE,0,VLOOKUP($C60,'Calabogie TT Feb 6 MO'!$A$17:$I$99,9,FALSE))</f>
        <v>0</v>
      </c>
      <c r="N60" s="88">
        <f>IF(ISNA(VLOOKUP($C60,'Calabogie TT Feb 7 MO'!$A$17:$I$99,9,FALSE))=TRUE,0,VLOOKUP($C60,'Calabogie TT Feb 7 MO'!$A$17:$I$99,9,FALSE))</f>
        <v>0</v>
      </c>
      <c r="O60" s="88">
        <f>IF(ISNA(VLOOKUP($C60,'Calgary Nor-Am Feb 13 MO'!$A$17:$I$99,9,FALSE))=TRUE,0,VLOOKUP($C60,'Calgary Nor-Am Feb 13 MO'!$A$17:$I$99,9,FALSE))</f>
        <v>0</v>
      </c>
      <c r="P60" s="88">
        <f>IF(ISNA(VLOOKUP($C60,'Calgary Nor-Am Feb 14 DM'!$A$17:$I$99,9,FALSE))=TRUE,0,VLOOKUP($C60,'Calgary Nor-Am Feb 14 DM'!$A$17:$I$99,9,FALSE))</f>
        <v>0</v>
      </c>
      <c r="Q60" s="88">
        <f>IF(ISNA(VLOOKUP($C60,'Camp Fortune TT Feb 21 MO'!$A$17:$I$99,9,FALSE))=TRUE,0,VLOOKUP($C60,'Camp Fortune TT Feb 21 MO'!$A$17:$I$99,9,FALSE))</f>
        <v>0</v>
      </c>
      <c r="R60" s="88">
        <f>IF(ISNA(VLOOKUP($C60,'Park City Nor-Am Feb 20 MO'!$A$17:$I$99,9,FALSE))=TRUE,0,VLOOKUP($C60,'Park City Nor-Am Feb 20 MO'!$A$17:$I$99,9,FALSE))</f>
        <v>0</v>
      </c>
      <c r="S60" s="87">
        <f>IF(ISNA(VLOOKUP($C60,'Park City Nor-Am Feb 21 DM'!$A$17:$I$99,9,FALSE))=TRUE,0,VLOOKUP($C60,'Park City Nor-Am Feb 21 DM'!$A$17:$I$99,9,FALSE))</f>
        <v>0</v>
      </c>
      <c r="T60" s="88">
        <f>IF(ISNA(VLOOKUP($C60,'Thunder Bay TT Jan 2016 MO'!$A$17:$I$99,9,FALSE))=TRUE,0,VLOOKUP($C60,'Thunder Bay TT Jan 2016 MO'!$A$17:$I$99,9,FALSE))</f>
        <v>0</v>
      </c>
      <c r="U60" s="88">
        <f>IF(ISNA(VLOOKUP($C60,void!$A$17:$I$99,9,FALSE))=TRUE,0,VLOOKUP($C60,void!$A$17:$I$99,9,FALSE))</f>
        <v>0</v>
      </c>
      <c r="V60" s="88">
        <f>IF(ISNA(VLOOKUP($C60,'Caledon TT Feb 27 DM'!$A$17:$I$98,9,FALSE))=TRUE,0,VLOOKUP($C60,'Caledon TT Feb 27 DM'!$A$17:$I$98,9,FALSE))</f>
        <v>0</v>
      </c>
      <c r="W60" s="88">
        <f>IF(ISNA(VLOOKUP($C60,'Caledon TT Feb 28 DM'!$A$17:$I$95,9,FALSE))=TRUE,0,VLOOKUP($C60,'Caledon TT Feb 28 DM'!$A$17:$I$95,9,FALSE))</f>
        <v>0</v>
      </c>
      <c r="X60" s="88">
        <f>IF(ISNA(VLOOKUP($C60,'Killington Nor-Am Mar 5 MO'!$A$17:$I$99,9,FALSE))=TRUE,0,VLOOKUP($C60,'Killington Nor-Am Mar 5 MO'!$A$17:$I$99,9,FALSE))</f>
        <v>0</v>
      </c>
      <c r="Y60" s="88">
        <f>IF(ISNA(VLOOKUP($C60,'Killington Nor-Am Mar 6 DM'!$A$17:$I$99,9,FALSE))=TRUE,0,VLOOKUP($C60,'Killington Nor-Am Mar 6 DM'!$A$17:$I$99,9,FALSE))</f>
        <v>0</v>
      </c>
      <c r="Z60" s="88">
        <f>IF(ISNA(VLOOKUP($C60,'VSC Nor-Am Feb 27 MO'!$A$17:$I$99,9,FALSE))=TRUE,0,VLOOKUP($C60,'VSC Nor-Am Feb 27 MO'!$A$17:$I$99,9,FALSE))</f>
        <v>0</v>
      </c>
      <c r="AA60" s="88">
        <f>IF(ISNA(VLOOKUP($C60,'VSC Nor-Am Feb 28 DM'!$A$17:$I$99,9,FALSE))=TRUE,0,VLOOKUP($C60,'VSC Nor-Am Feb 28 DM'!$A$17:$I$99,9,FALSE))</f>
        <v>0</v>
      </c>
      <c r="AB60" s="88">
        <f>IF(ISNA(VLOOKUP($C60,'Sr Nationals March 12 MO'!$A$17:$I$99,9,FALSE))=TRUE,0,VLOOKUP($C60,'Sr Nationals March 12 MO'!$A$17:$I$99,9,FALSE))</f>
        <v>0</v>
      </c>
      <c r="AC60" s="88">
        <f>IF(ISNA(VLOOKUP($C60,'Sr Nationals March 13 DM'!$A$17:$I$99,9,FALSE))=TRUE,0,VLOOKUP($C60,'Sr Nationals March 13 DM'!$A$17:$I$99,9,FALSE))</f>
        <v>0</v>
      </c>
      <c r="AD60" s="88">
        <f>IF(ISNA(VLOOKUP($C60,'Jr Nationals March 18 MO'!$A$17:$I$99,9,FALSE))=TRUE,0,VLOOKUP($C60,'Jr Nationals March 18 MO'!$A$17:$I$99,9,FALSE))</f>
        <v>0</v>
      </c>
      <c r="AE60" s="88">
        <f>IF(ISNA(VLOOKUP($C60,Event29!$A$17:$I$99,9,FALSE))=TRUE,0,VLOOKUP($C60,Event29!$A$17:$I$99,9,FALSE))</f>
        <v>0</v>
      </c>
      <c r="AF60" s="88">
        <f>IF(ISNA(VLOOKUP($C60,Event30!$A$17:$I$99,9,FALSE))=TRUE,0,VLOOKUP($C60,Event30!$A$17:$I$99,9,FALSE))</f>
        <v>0</v>
      </c>
    </row>
    <row r="61" spans="1:32" ht="13.5">
      <c r="A61" s="156"/>
      <c r="B61" s="156"/>
      <c r="C61" s="79"/>
      <c r="D61" s="92" t="str">
        <f>IF(ISNA(VLOOKUP($C61,'RPA Caclulations'!$C$6:$K$90,3,FALSE))=TRUE,"0",VLOOKUP($C61,'RPA Caclulations'!$C$6:$K$90,3,FALSE))</f>
        <v>0</v>
      </c>
      <c r="E61" s="87" t="str">
        <f>IF(ISNA(VLOOKUP($C61,'Canadian Selections Dec 19 - F'!$A$17:$I$69,9,FALSE))=TRUE,"0",VLOOKUP($C61,'Canadian Selections Dec 19 - F'!$A$17:$I$69,9,FALSE))</f>
        <v>0</v>
      </c>
      <c r="F61" s="88">
        <f>IF(ISNA(VLOOKUP($C61,'Canadian Selections Dec 20 - F'!$A$17:$I$19,9,FALSE))=TRUE,0,VLOOKUP($C61,'Canadian Selections Dec 20 - F'!$A$17:$I$19,9,FALSE))</f>
        <v>0</v>
      </c>
      <c r="G61" s="88">
        <f>IF(ISNA(VLOOKUP($C61,'Le Massif Cnd. Series Jan 16 MO'!$A$17:$I$95,9,FALSE))=TRUE,0,VLOOKUP($C61,'Le Massif Cnd. Series Jan 16 MO'!$A$17:$I$95,9,FALSE))</f>
        <v>0</v>
      </c>
      <c r="H61" s="88">
        <f>IF(ISNA(VLOOKUP($C61,'Le Massif Cnd. Series Jan 17 DM'!$A$17:$I$97,9,FALSE))=TRUE,0,VLOOKUP($C61,'Le Massif Cnd. Series Jan 17 DM'!$A$17:$I$97,9,FALSE))</f>
        <v>0</v>
      </c>
      <c r="I61" s="88">
        <f>IF(ISNA(VLOOKUP($C61,'USSA Bristol Jan 16 MO'!$A$17:$I$100,9,FALSE))=TRUE,0,VLOOKUP($C61,'USSA Bristol Jan 16 MO'!$A$17:$I$100,9,FALSE))</f>
        <v>0</v>
      </c>
      <c r="J61" s="88">
        <f>IF(ISNA(VLOOKUP($C61,'USSA Bristol Jan 17 DM'!$A$17:$I$100,9,FALSE))=TRUE,0,VLOOKUP($C61,'USSA Bristol Jan 17 DM'!$A$17:$I$100,9,FALSE))</f>
        <v>0</v>
      </c>
      <c r="K61" s="88">
        <f>IF(ISNA(VLOOKUP($C61,'Apex Cnd. Series Feb 6 MO'!$A$17:$I$98,9,FALSE))=TRUE,0,VLOOKUP($C61,'Apex Cnd. Series Feb 6 MO'!$A$17:$I$98,9,FALSE))</f>
        <v>0</v>
      </c>
      <c r="L61" s="88">
        <f>IF(ISNA(VLOOKUP($C61,'Apex Cnd. Series Feb 7 DM'!$A$17:$I$98,9,FALSE))=TRUE,0,VLOOKUP($C61,'Apex Cnd. Series Feb 7 DM'!$A$17:$I$98,9,FALSE))</f>
        <v>0</v>
      </c>
      <c r="M61" s="88">
        <f>IF(ISNA(VLOOKUP($C61,'Calabogie TT Feb 6 MO'!$A$17:$I$99,9,FALSE))=TRUE,0,VLOOKUP($C61,'Calabogie TT Feb 6 MO'!$A$17:$I$99,9,FALSE))</f>
        <v>0</v>
      </c>
      <c r="N61" s="88">
        <f>IF(ISNA(VLOOKUP($C61,'Calabogie TT Feb 7 MO'!$A$17:$I$99,9,FALSE))=TRUE,0,VLOOKUP($C61,'Calabogie TT Feb 7 MO'!$A$17:$I$99,9,FALSE))</f>
        <v>0</v>
      </c>
      <c r="O61" s="88">
        <f>IF(ISNA(VLOOKUP($C61,'Calgary Nor-Am Feb 13 MO'!$A$17:$I$99,9,FALSE))=TRUE,0,VLOOKUP($C61,'Calgary Nor-Am Feb 13 MO'!$A$17:$I$99,9,FALSE))</f>
        <v>0</v>
      </c>
      <c r="P61" s="88">
        <f>IF(ISNA(VLOOKUP($C61,'Calgary Nor-Am Feb 14 DM'!$A$17:$I$99,9,FALSE))=TRUE,0,VLOOKUP($C61,'Calgary Nor-Am Feb 14 DM'!$A$17:$I$99,9,FALSE))</f>
        <v>0</v>
      </c>
      <c r="Q61" s="88">
        <f>IF(ISNA(VLOOKUP($C61,'Camp Fortune TT Feb 21 MO'!$A$17:$I$99,9,FALSE))=TRUE,0,VLOOKUP($C61,'Camp Fortune TT Feb 21 MO'!$A$17:$I$99,9,FALSE))</f>
        <v>0</v>
      </c>
      <c r="R61" s="88">
        <f>IF(ISNA(VLOOKUP($C61,'Park City Nor-Am Feb 20 MO'!$A$17:$I$99,9,FALSE))=TRUE,0,VLOOKUP($C61,'Park City Nor-Am Feb 20 MO'!$A$17:$I$99,9,FALSE))</f>
        <v>0</v>
      </c>
      <c r="S61" s="87">
        <f>IF(ISNA(VLOOKUP($C61,'Park City Nor-Am Feb 21 DM'!$A$17:$I$99,9,FALSE))=TRUE,0,VLOOKUP($C61,'Park City Nor-Am Feb 21 DM'!$A$17:$I$99,9,FALSE))</f>
        <v>0</v>
      </c>
      <c r="T61" s="88">
        <f>IF(ISNA(VLOOKUP($C61,'Thunder Bay TT Jan 2016 MO'!$A$17:$I$99,9,FALSE))=TRUE,0,VLOOKUP($C61,'Thunder Bay TT Jan 2016 MO'!$A$17:$I$99,9,FALSE))</f>
        <v>0</v>
      </c>
      <c r="U61" s="88">
        <f>IF(ISNA(VLOOKUP($C61,void!$A$17:$I$99,9,FALSE))=TRUE,0,VLOOKUP($C61,void!$A$17:$I$99,9,FALSE))</f>
        <v>0</v>
      </c>
      <c r="V61" s="88">
        <f>IF(ISNA(VLOOKUP($C61,'Caledon TT Feb 27 DM'!$A$17:$I$98,9,FALSE))=TRUE,0,VLOOKUP($C61,'Caledon TT Feb 27 DM'!$A$17:$I$98,9,FALSE))</f>
        <v>0</v>
      </c>
      <c r="W61" s="88">
        <f>IF(ISNA(VLOOKUP($C61,'Caledon TT Feb 28 DM'!$A$17:$I$95,9,FALSE))=TRUE,0,VLOOKUP($C61,'Caledon TT Feb 28 DM'!$A$17:$I$95,9,FALSE))</f>
        <v>0</v>
      </c>
      <c r="X61" s="88">
        <f>IF(ISNA(VLOOKUP($C61,'Killington Nor-Am Mar 5 MO'!$A$17:$I$99,9,FALSE))=TRUE,0,VLOOKUP($C61,'Killington Nor-Am Mar 5 MO'!$A$17:$I$99,9,FALSE))</f>
        <v>0</v>
      </c>
      <c r="Y61" s="88">
        <f>IF(ISNA(VLOOKUP($C61,'Killington Nor-Am Mar 6 DM'!$A$17:$I$99,9,FALSE))=TRUE,0,VLOOKUP($C61,'Killington Nor-Am Mar 6 DM'!$A$17:$I$99,9,FALSE))</f>
        <v>0</v>
      </c>
      <c r="Z61" s="88">
        <f>IF(ISNA(VLOOKUP($C61,'VSC Nor-Am Feb 27 MO'!$A$17:$I$99,9,FALSE))=TRUE,0,VLOOKUP($C61,'VSC Nor-Am Feb 27 MO'!$A$17:$I$99,9,FALSE))</f>
        <v>0</v>
      </c>
      <c r="AA61" s="88">
        <f>IF(ISNA(VLOOKUP($C61,'VSC Nor-Am Feb 28 DM'!$A$17:$I$99,9,FALSE))=TRUE,0,VLOOKUP($C61,'VSC Nor-Am Feb 28 DM'!$A$17:$I$99,9,FALSE))</f>
        <v>0</v>
      </c>
      <c r="AB61" s="88">
        <f>IF(ISNA(VLOOKUP($C61,'Sr Nationals March 12 MO'!$A$17:$I$99,9,FALSE))=TRUE,0,VLOOKUP($C61,'Sr Nationals March 12 MO'!$A$17:$I$99,9,FALSE))</f>
        <v>0</v>
      </c>
      <c r="AC61" s="88">
        <f>IF(ISNA(VLOOKUP($C61,'Sr Nationals March 13 DM'!$A$17:$I$99,9,FALSE))=TRUE,0,VLOOKUP($C61,'Sr Nationals March 13 DM'!$A$17:$I$99,9,FALSE))</f>
        <v>0</v>
      </c>
      <c r="AD61" s="88">
        <f>IF(ISNA(VLOOKUP($C61,'Jr Nationals March 18 MO'!$A$17:$I$99,9,FALSE))=TRUE,0,VLOOKUP($C61,'Jr Nationals March 18 MO'!$A$17:$I$99,9,FALSE))</f>
        <v>0</v>
      </c>
      <c r="AE61" s="88">
        <f>IF(ISNA(VLOOKUP($C61,Event29!$A$17:$I$99,9,FALSE))=TRUE,0,VLOOKUP($C61,Event29!$A$17:$I$99,9,FALSE))</f>
        <v>0</v>
      </c>
      <c r="AF61" s="88">
        <f>IF(ISNA(VLOOKUP($C61,Event30!$A$17:$I$99,9,FALSE))=TRUE,0,VLOOKUP($C61,Event30!$A$17:$I$99,9,FALSE))</f>
        <v>0</v>
      </c>
    </row>
    <row r="62" spans="1:32" ht="13.5">
      <c r="A62" s="156"/>
      <c r="B62" s="156"/>
      <c r="C62" s="79"/>
      <c r="D62" s="92" t="str">
        <f>IF(ISNA(VLOOKUP($C62,'RPA Caclulations'!$C$6:$K$90,3,FALSE))=TRUE,"0",VLOOKUP($C62,'RPA Caclulations'!$C$6:$K$90,3,FALSE))</f>
        <v>0</v>
      </c>
      <c r="E62" s="87" t="str">
        <f>IF(ISNA(VLOOKUP($C62,'Canadian Selections Dec 19 - F'!$A$17:$I$69,9,FALSE))=TRUE,"0",VLOOKUP($C62,'Canadian Selections Dec 19 - F'!$A$17:$I$69,9,FALSE))</f>
        <v>0</v>
      </c>
      <c r="F62" s="88">
        <f>IF(ISNA(VLOOKUP($C62,'Canadian Selections Dec 20 - F'!$A$17:$I$19,9,FALSE))=TRUE,0,VLOOKUP($C62,'Canadian Selections Dec 20 - F'!$A$17:$I$19,9,FALSE))</f>
        <v>0</v>
      </c>
      <c r="G62" s="88">
        <f>IF(ISNA(VLOOKUP($C62,'Le Massif Cnd. Series Jan 16 MO'!$A$17:$I$95,9,FALSE))=TRUE,0,VLOOKUP($C62,'Le Massif Cnd. Series Jan 16 MO'!$A$17:$I$95,9,FALSE))</f>
        <v>0</v>
      </c>
      <c r="H62" s="88">
        <f>IF(ISNA(VLOOKUP($C62,'Le Massif Cnd. Series Jan 17 DM'!$A$17:$I$97,9,FALSE))=TRUE,0,VLOOKUP($C62,'Le Massif Cnd. Series Jan 17 DM'!$A$17:$I$97,9,FALSE))</f>
        <v>0</v>
      </c>
      <c r="I62" s="88">
        <f>IF(ISNA(VLOOKUP($C62,'USSA Bristol Jan 16 MO'!$A$17:$I$100,9,FALSE))=TRUE,0,VLOOKUP($C62,'USSA Bristol Jan 16 MO'!$A$17:$I$100,9,FALSE))</f>
        <v>0</v>
      </c>
      <c r="J62" s="88">
        <f>IF(ISNA(VLOOKUP($C62,'USSA Bristol Jan 17 DM'!$A$17:$I$100,9,FALSE))=TRUE,0,VLOOKUP($C62,'USSA Bristol Jan 17 DM'!$A$17:$I$100,9,FALSE))</f>
        <v>0</v>
      </c>
      <c r="K62" s="88">
        <f>IF(ISNA(VLOOKUP($C62,'Apex Cnd. Series Feb 6 MO'!$A$17:$I$98,9,FALSE))=TRUE,0,VLOOKUP($C62,'Apex Cnd. Series Feb 6 MO'!$A$17:$I$98,9,FALSE))</f>
        <v>0</v>
      </c>
      <c r="L62" s="88">
        <f>IF(ISNA(VLOOKUP($C62,'Apex Cnd. Series Feb 7 DM'!$A$17:$I$98,9,FALSE))=TRUE,0,VLOOKUP($C62,'Apex Cnd. Series Feb 7 DM'!$A$17:$I$98,9,FALSE))</f>
        <v>0</v>
      </c>
      <c r="M62" s="88">
        <f>IF(ISNA(VLOOKUP($C62,'Calabogie TT Feb 6 MO'!$A$17:$I$99,9,FALSE))=TRUE,0,VLOOKUP($C62,'Calabogie TT Feb 6 MO'!$A$17:$I$99,9,FALSE))</f>
        <v>0</v>
      </c>
      <c r="N62" s="88">
        <f>IF(ISNA(VLOOKUP($C62,'Calabogie TT Feb 7 MO'!$A$17:$I$99,9,FALSE))=TRUE,0,VLOOKUP($C62,'Calabogie TT Feb 7 MO'!$A$17:$I$99,9,FALSE))</f>
        <v>0</v>
      </c>
      <c r="O62" s="88">
        <f>IF(ISNA(VLOOKUP($C62,'Calgary Nor-Am Feb 13 MO'!$A$17:$I$99,9,FALSE))=TRUE,0,VLOOKUP($C62,'Calgary Nor-Am Feb 13 MO'!$A$17:$I$99,9,FALSE))</f>
        <v>0</v>
      </c>
      <c r="P62" s="88">
        <f>IF(ISNA(VLOOKUP($C62,'Calgary Nor-Am Feb 14 DM'!$A$17:$I$99,9,FALSE))=TRUE,0,VLOOKUP($C62,'Calgary Nor-Am Feb 14 DM'!$A$17:$I$99,9,FALSE))</f>
        <v>0</v>
      </c>
      <c r="Q62" s="88">
        <f>IF(ISNA(VLOOKUP($C62,'Camp Fortune TT Feb 21 MO'!$A$17:$I$99,9,FALSE))=TRUE,0,VLOOKUP($C62,'Camp Fortune TT Feb 21 MO'!$A$17:$I$99,9,FALSE))</f>
        <v>0</v>
      </c>
      <c r="R62" s="88">
        <f>IF(ISNA(VLOOKUP($C62,'Park City Nor-Am Feb 20 MO'!$A$17:$I$99,9,FALSE))=TRUE,0,VLOOKUP($C62,'Park City Nor-Am Feb 20 MO'!$A$17:$I$99,9,FALSE))</f>
        <v>0</v>
      </c>
      <c r="S62" s="87">
        <f>IF(ISNA(VLOOKUP($C62,'Park City Nor-Am Feb 21 DM'!$A$17:$I$99,9,FALSE))=TRUE,0,VLOOKUP($C62,'Park City Nor-Am Feb 21 DM'!$A$17:$I$99,9,FALSE))</f>
        <v>0</v>
      </c>
      <c r="T62" s="88">
        <f>IF(ISNA(VLOOKUP($C62,'Thunder Bay TT Jan 2016 MO'!$A$17:$I$99,9,FALSE))=TRUE,0,VLOOKUP($C62,'Thunder Bay TT Jan 2016 MO'!$A$17:$I$99,9,FALSE))</f>
        <v>0</v>
      </c>
      <c r="U62" s="88">
        <f>IF(ISNA(VLOOKUP($C62,void!$A$17:$I$99,9,FALSE))=TRUE,0,VLOOKUP($C62,void!$A$17:$I$99,9,FALSE))</f>
        <v>0</v>
      </c>
      <c r="V62" s="88">
        <f>IF(ISNA(VLOOKUP($C62,'Caledon TT Feb 27 DM'!$A$17:$I$98,9,FALSE))=TRUE,0,VLOOKUP($C62,'Caledon TT Feb 27 DM'!$A$17:$I$98,9,FALSE))</f>
        <v>0</v>
      </c>
      <c r="W62" s="88">
        <f>IF(ISNA(VLOOKUP($C62,'Caledon TT Feb 28 DM'!$A$17:$I$95,9,FALSE))=TRUE,0,VLOOKUP($C62,'Caledon TT Feb 28 DM'!$A$17:$I$95,9,FALSE))</f>
        <v>0</v>
      </c>
      <c r="X62" s="88">
        <f>IF(ISNA(VLOOKUP($C62,'Killington Nor-Am Mar 5 MO'!$A$17:$I$99,9,FALSE))=TRUE,0,VLOOKUP($C62,'Killington Nor-Am Mar 5 MO'!$A$17:$I$99,9,FALSE))</f>
        <v>0</v>
      </c>
      <c r="Y62" s="88">
        <f>IF(ISNA(VLOOKUP($C62,'Killington Nor-Am Mar 6 DM'!$A$17:$I$99,9,FALSE))=TRUE,0,VLOOKUP($C62,'Killington Nor-Am Mar 6 DM'!$A$17:$I$99,9,FALSE))</f>
        <v>0</v>
      </c>
      <c r="Z62" s="88">
        <f>IF(ISNA(VLOOKUP($C62,'VSC Nor-Am Feb 27 MO'!$A$17:$I$99,9,FALSE))=TRUE,0,VLOOKUP($C62,'VSC Nor-Am Feb 27 MO'!$A$17:$I$99,9,FALSE))</f>
        <v>0</v>
      </c>
      <c r="AA62" s="88">
        <f>IF(ISNA(VLOOKUP($C62,'VSC Nor-Am Feb 28 DM'!$A$17:$I$99,9,FALSE))=TRUE,0,VLOOKUP($C62,'VSC Nor-Am Feb 28 DM'!$A$17:$I$99,9,FALSE))</f>
        <v>0</v>
      </c>
      <c r="AB62" s="88">
        <f>IF(ISNA(VLOOKUP($C62,'Sr Nationals March 12 MO'!$A$17:$I$99,9,FALSE))=TRUE,0,VLOOKUP($C62,'Sr Nationals March 12 MO'!$A$17:$I$99,9,FALSE))</f>
        <v>0</v>
      </c>
      <c r="AC62" s="88">
        <f>IF(ISNA(VLOOKUP($C62,'Sr Nationals March 13 DM'!$A$17:$I$99,9,FALSE))=TRUE,0,VLOOKUP($C62,'Sr Nationals March 13 DM'!$A$17:$I$99,9,FALSE))</f>
        <v>0</v>
      </c>
      <c r="AD62" s="88">
        <f>IF(ISNA(VLOOKUP($C62,'Jr Nationals March 18 MO'!$A$17:$I$99,9,FALSE))=TRUE,0,VLOOKUP($C62,'Jr Nationals March 18 MO'!$A$17:$I$99,9,FALSE))</f>
        <v>0</v>
      </c>
      <c r="AE62" s="88">
        <f>IF(ISNA(VLOOKUP($C62,Event29!$A$17:$I$99,9,FALSE))=TRUE,0,VLOOKUP($C62,Event29!$A$17:$I$99,9,FALSE))</f>
        <v>0</v>
      </c>
      <c r="AF62" s="88">
        <f>IF(ISNA(VLOOKUP($C62,Event30!$A$17:$I$99,9,FALSE))=TRUE,0,VLOOKUP($C62,Event30!$A$17:$I$99,9,FALSE))</f>
        <v>0</v>
      </c>
    </row>
    <row r="63" spans="1:32" ht="13.5">
      <c r="A63" s="156"/>
      <c r="B63" s="156"/>
      <c r="C63" s="79"/>
      <c r="D63" s="92" t="str">
        <f>IF(ISNA(VLOOKUP($C63,'RPA Caclulations'!$C$6:$K$90,3,FALSE))=TRUE,"0",VLOOKUP($C63,'RPA Caclulations'!$C$6:$K$90,3,FALSE))</f>
        <v>0</v>
      </c>
      <c r="E63" s="87" t="str">
        <f>IF(ISNA(VLOOKUP($C63,'Canadian Selections Dec 19 - F'!$A$17:$I$69,9,FALSE))=TRUE,"0",VLOOKUP($C63,'Canadian Selections Dec 19 - F'!$A$17:$I$69,9,FALSE))</f>
        <v>0</v>
      </c>
      <c r="F63" s="88">
        <f>IF(ISNA(VLOOKUP($C63,'Canadian Selections Dec 20 - F'!$A$17:$I$19,9,FALSE))=TRUE,0,VLOOKUP($C63,'Canadian Selections Dec 20 - F'!$A$17:$I$19,9,FALSE))</f>
        <v>0</v>
      </c>
      <c r="G63" s="88">
        <f>IF(ISNA(VLOOKUP($C63,'Le Massif Cnd. Series Jan 16 MO'!$A$17:$I$95,9,FALSE))=TRUE,0,VLOOKUP($C63,'Le Massif Cnd. Series Jan 16 MO'!$A$17:$I$95,9,FALSE))</f>
        <v>0</v>
      </c>
      <c r="H63" s="88">
        <f>IF(ISNA(VLOOKUP($C63,'Le Massif Cnd. Series Jan 17 DM'!$A$17:$I$97,9,FALSE))=TRUE,0,VLOOKUP($C63,'Le Massif Cnd. Series Jan 17 DM'!$A$17:$I$97,9,FALSE))</f>
        <v>0</v>
      </c>
      <c r="I63" s="88">
        <f>IF(ISNA(VLOOKUP($C63,'USSA Bristol Jan 16 MO'!$A$17:$I$100,9,FALSE))=TRUE,0,VLOOKUP($C63,'USSA Bristol Jan 16 MO'!$A$17:$I$100,9,FALSE))</f>
        <v>0</v>
      </c>
      <c r="J63" s="88">
        <f>IF(ISNA(VLOOKUP($C63,'USSA Bristol Jan 17 DM'!$A$17:$I$100,9,FALSE))=TRUE,0,VLOOKUP($C63,'USSA Bristol Jan 17 DM'!$A$17:$I$100,9,FALSE))</f>
        <v>0</v>
      </c>
      <c r="K63" s="88">
        <f>IF(ISNA(VLOOKUP($C63,'Apex Cnd. Series Feb 6 MO'!$A$17:$I$98,9,FALSE))=TRUE,0,VLOOKUP($C63,'Apex Cnd. Series Feb 6 MO'!$A$17:$I$98,9,FALSE))</f>
        <v>0</v>
      </c>
      <c r="L63" s="88">
        <f>IF(ISNA(VLOOKUP($C63,'Apex Cnd. Series Feb 7 DM'!$A$17:$I$98,9,FALSE))=TRUE,0,VLOOKUP($C63,'Apex Cnd. Series Feb 7 DM'!$A$17:$I$98,9,FALSE))</f>
        <v>0</v>
      </c>
      <c r="M63" s="88">
        <f>IF(ISNA(VLOOKUP($C63,'Calabogie TT Feb 6 MO'!$A$17:$I$99,9,FALSE))=TRUE,0,VLOOKUP($C63,'Calabogie TT Feb 6 MO'!$A$17:$I$99,9,FALSE))</f>
        <v>0</v>
      </c>
      <c r="N63" s="88">
        <f>IF(ISNA(VLOOKUP($C63,'Calabogie TT Feb 7 MO'!$A$17:$I$99,9,FALSE))=TRUE,0,VLOOKUP($C63,'Calabogie TT Feb 7 MO'!$A$17:$I$99,9,FALSE))</f>
        <v>0</v>
      </c>
      <c r="O63" s="88">
        <f>IF(ISNA(VLOOKUP($C63,'Calgary Nor-Am Feb 13 MO'!$A$17:$I$99,9,FALSE))=TRUE,0,VLOOKUP($C63,'Calgary Nor-Am Feb 13 MO'!$A$17:$I$99,9,FALSE))</f>
        <v>0</v>
      </c>
      <c r="P63" s="88">
        <f>IF(ISNA(VLOOKUP($C63,'Calgary Nor-Am Feb 14 DM'!$A$17:$I$99,9,FALSE))=TRUE,0,VLOOKUP($C63,'Calgary Nor-Am Feb 14 DM'!$A$17:$I$99,9,FALSE))</f>
        <v>0</v>
      </c>
      <c r="Q63" s="88">
        <f>IF(ISNA(VLOOKUP($C63,'Camp Fortune TT Feb 21 MO'!$A$17:$I$99,9,FALSE))=TRUE,0,VLOOKUP($C63,'Camp Fortune TT Feb 21 MO'!$A$17:$I$99,9,FALSE))</f>
        <v>0</v>
      </c>
      <c r="R63" s="88">
        <f>IF(ISNA(VLOOKUP($C63,'Park City Nor-Am Feb 20 MO'!$A$17:$I$99,9,FALSE))=TRUE,0,VLOOKUP($C63,'Park City Nor-Am Feb 20 MO'!$A$17:$I$99,9,FALSE))</f>
        <v>0</v>
      </c>
      <c r="S63" s="87">
        <f>IF(ISNA(VLOOKUP($C63,'Park City Nor-Am Feb 21 DM'!$A$17:$I$99,9,FALSE))=TRUE,0,VLOOKUP($C63,'Park City Nor-Am Feb 21 DM'!$A$17:$I$99,9,FALSE))</f>
        <v>0</v>
      </c>
      <c r="T63" s="88">
        <f>IF(ISNA(VLOOKUP($C63,'Thunder Bay TT Jan 2016 MO'!$A$17:$I$99,9,FALSE))=TRUE,0,VLOOKUP($C63,'Thunder Bay TT Jan 2016 MO'!$A$17:$I$99,9,FALSE))</f>
        <v>0</v>
      </c>
      <c r="U63" s="88">
        <f>IF(ISNA(VLOOKUP($C63,void!$A$17:$I$99,9,FALSE))=TRUE,0,VLOOKUP($C63,void!$A$17:$I$99,9,FALSE))</f>
        <v>0</v>
      </c>
      <c r="V63" s="88">
        <f>IF(ISNA(VLOOKUP($C63,'Caledon TT Feb 27 DM'!$A$17:$I$98,9,FALSE))=TRUE,0,VLOOKUP($C63,'Caledon TT Feb 27 DM'!$A$17:$I$98,9,FALSE))</f>
        <v>0</v>
      </c>
      <c r="W63" s="88">
        <f>IF(ISNA(VLOOKUP($C63,'Caledon TT Feb 28 DM'!$A$17:$I$95,9,FALSE))=TRUE,0,VLOOKUP($C63,'Caledon TT Feb 28 DM'!$A$17:$I$95,9,FALSE))</f>
        <v>0</v>
      </c>
      <c r="X63" s="88">
        <f>IF(ISNA(VLOOKUP($C63,'Killington Nor-Am Mar 5 MO'!$A$17:$I$99,9,FALSE))=TRUE,0,VLOOKUP($C63,'Killington Nor-Am Mar 5 MO'!$A$17:$I$99,9,FALSE))</f>
        <v>0</v>
      </c>
      <c r="Y63" s="88">
        <f>IF(ISNA(VLOOKUP($C63,'Killington Nor-Am Mar 6 DM'!$A$17:$I$99,9,FALSE))=TRUE,0,VLOOKUP($C63,'Killington Nor-Am Mar 6 DM'!$A$17:$I$99,9,FALSE))</f>
        <v>0</v>
      </c>
      <c r="Z63" s="88">
        <f>IF(ISNA(VLOOKUP($C63,'VSC Nor-Am Feb 27 MO'!$A$17:$I$99,9,FALSE))=TRUE,0,VLOOKUP($C63,'VSC Nor-Am Feb 27 MO'!$A$17:$I$99,9,FALSE))</f>
        <v>0</v>
      </c>
      <c r="AA63" s="88">
        <f>IF(ISNA(VLOOKUP($C63,'VSC Nor-Am Feb 28 DM'!$A$17:$I$99,9,FALSE))=TRUE,0,VLOOKUP($C63,'VSC Nor-Am Feb 28 DM'!$A$17:$I$99,9,FALSE))</f>
        <v>0</v>
      </c>
      <c r="AB63" s="88">
        <f>IF(ISNA(VLOOKUP($C63,'Sr Nationals March 12 MO'!$A$17:$I$99,9,FALSE))=TRUE,0,VLOOKUP($C63,'Sr Nationals March 12 MO'!$A$17:$I$99,9,FALSE))</f>
        <v>0</v>
      </c>
      <c r="AC63" s="88">
        <f>IF(ISNA(VLOOKUP($C63,'Sr Nationals March 13 DM'!$A$17:$I$99,9,FALSE))=TRUE,0,VLOOKUP($C63,'Sr Nationals March 13 DM'!$A$17:$I$99,9,FALSE))</f>
        <v>0</v>
      </c>
      <c r="AD63" s="88">
        <f>IF(ISNA(VLOOKUP($C63,'Jr Nationals March 18 MO'!$A$17:$I$99,9,FALSE))=TRUE,0,VLOOKUP($C63,'Jr Nationals March 18 MO'!$A$17:$I$99,9,FALSE))</f>
        <v>0</v>
      </c>
      <c r="AE63" s="88">
        <f>IF(ISNA(VLOOKUP($C63,Event29!$A$17:$I$99,9,FALSE))=TRUE,0,VLOOKUP($C63,Event29!$A$17:$I$99,9,FALSE))</f>
        <v>0</v>
      </c>
      <c r="AF63" s="88">
        <f>IF(ISNA(VLOOKUP($C63,Event30!$A$17:$I$99,9,FALSE))=TRUE,0,VLOOKUP($C63,Event30!$A$17:$I$99,9,FALSE))</f>
        <v>0</v>
      </c>
    </row>
    <row r="64" spans="1:32" ht="13.5">
      <c r="A64" s="156"/>
      <c r="B64" s="156"/>
      <c r="C64" s="79"/>
      <c r="D64" s="92" t="str">
        <f>IF(ISNA(VLOOKUP($C64,'RPA Caclulations'!$C$6:$K$90,3,FALSE))=TRUE,"0",VLOOKUP($C64,'RPA Caclulations'!$C$6:$K$90,3,FALSE))</f>
        <v>0</v>
      </c>
      <c r="E64" s="87" t="str">
        <f>IF(ISNA(VLOOKUP($C64,'Canadian Selections Dec 19 - F'!$A$17:$I$69,9,FALSE))=TRUE,"0",VLOOKUP($C64,'Canadian Selections Dec 19 - F'!$A$17:$I$69,9,FALSE))</f>
        <v>0</v>
      </c>
      <c r="F64" s="88">
        <f>IF(ISNA(VLOOKUP($C64,'Canadian Selections Dec 20 - F'!$A$17:$I$19,9,FALSE))=TRUE,0,VLOOKUP($C64,'Canadian Selections Dec 20 - F'!$A$17:$I$19,9,FALSE))</f>
        <v>0</v>
      </c>
      <c r="G64" s="88">
        <f>IF(ISNA(VLOOKUP($C64,'Le Massif Cnd. Series Jan 16 MO'!$A$17:$I$95,9,FALSE))=TRUE,0,VLOOKUP($C64,'Le Massif Cnd. Series Jan 16 MO'!$A$17:$I$95,9,FALSE))</f>
        <v>0</v>
      </c>
      <c r="H64" s="88">
        <f>IF(ISNA(VLOOKUP($C64,'Le Massif Cnd. Series Jan 17 DM'!$A$17:$I$97,9,FALSE))=TRUE,0,VLOOKUP($C64,'Le Massif Cnd. Series Jan 17 DM'!$A$17:$I$97,9,FALSE))</f>
        <v>0</v>
      </c>
      <c r="I64" s="88">
        <f>IF(ISNA(VLOOKUP($C64,'USSA Bristol Jan 16 MO'!$A$17:$I$100,9,FALSE))=TRUE,0,VLOOKUP($C64,'USSA Bristol Jan 16 MO'!$A$17:$I$100,9,FALSE))</f>
        <v>0</v>
      </c>
      <c r="J64" s="88">
        <f>IF(ISNA(VLOOKUP($C64,'USSA Bristol Jan 17 DM'!$A$17:$I$100,9,FALSE))=TRUE,0,VLOOKUP($C64,'USSA Bristol Jan 17 DM'!$A$17:$I$100,9,FALSE))</f>
        <v>0</v>
      </c>
      <c r="K64" s="88">
        <f>IF(ISNA(VLOOKUP($C64,'Apex Cnd. Series Feb 6 MO'!$A$17:$I$98,9,FALSE))=TRUE,0,VLOOKUP($C64,'Apex Cnd. Series Feb 6 MO'!$A$17:$I$98,9,FALSE))</f>
        <v>0</v>
      </c>
      <c r="L64" s="88">
        <f>IF(ISNA(VLOOKUP($C64,'Apex Cnd. Series Feb 7 DM'!$A$17:$I$98,9,FALSE))=TRUE,0,VLOOKUP($C64,'Apex Cnd. Series Feb 7 DM'!$A$17:$I$98,9,FALSE))</f>
        <v>0</v>
      </c>
      <c r="M64" s="88">
        <f>IF(ISNA(VLOOKUP($C64,'Calabogie TT Feb 6 MO'!$A$17:$I$99,9,FALSE))=TRUE,0,VLOOKUP($C64,'Calabogie TT Feb 6 MO'!$A$17:$I$99,9,FALSE))</f>
        <v>0</v>
      </c>
      <c r="N64" s="88">
        <f>IF(ISNA(VLOOKUP($C64,'Calabogie TT Feb 7 MO'!$A$17:$I$99,9,FALSE))=TRUE,0,VLOOKUP($C64,'Calabogie TT Feb 7 MO'!$A$17:$I$99,9,FALSE))</f>
        <v>0</v>
      </c>
      <c r="O64" s="88">
        <f>IF(ISNA(VLOOKUP($C64,'Calgary Nor-Am Feb 13 MO'!$A$17:$I$99,9,FALSE))=TRUE,0,VLOOKUP($C64,'Calgary Nor-Am Feb 13 MO'!$A$17:$I$99,9,FALSE))</f>
        <v>0</v>
      </c>
      <c r="P64" s="88">
        <f>IF(ISNA(VLOOKUP($C64,'Calgary Nor-Am Feb 14 DM'!$A$17:$I$99,9,FALSE))=TRUE,0,VLOOKUP($C64,'Calgary Nor-Am Feb 14 DM'!$A$17:$I$99,9,FALSE))</f>
        <v>0</v>
      </c>
      <c r="Q64" s="88">
        <f>IF(ISNA(VLOOKUP($C64,'Camp Fortune TT Feb 21 MO'!$A$17:$I$99,9,FALSE))=TRUE,0,VLOOKUP($C64,'Camp Fortune TT Feb 21 MO'!$A$17:$I$99,9,FALSE))</f>
        <v>0</v>
      </c>
      <c r="R64" s="88">
        <f>IF(ISNA(VLOOKUP($C64,'Park City Nor-Am Feb 20 MO'!$A$17:$I$99,9,FALSE))=TRUE,0,VLOOKUP($C64,'Park City Nor-Am Feb 20 MO'!$A$17:$I$99,9,FALSE))</f>
        <v>0</v>
      </c>
      <c r="S64" s="87">
        <f>IF(ISNA(VLOOKUP($C64,'Park City Nor-Am Feb 21 DM'!$A$17:$I$99,9,FALSE))=TRUE,0,VLOOKUP($C64,'Park City Nor-Am Feb 21 DM'!$A$17:$I$99,9,FALSE))</f>
        <v>0</v>
      </c>
      <c r="T64" s="88">
        <f>IF(ISNA(VLOOKUP($C64,'Thunder Bay TT Jan 2016 MO'!$A$17:$I$99,9,FALSE))=TRUE,0,VLOOKUP($C64,'Thunder Bay TT Jan 2016 MO'!$A$17:$I$99,9,FALSE))</f>
        <v>0</v>
      </c>
      <c r="U64" s="88">
        <f>IF(ISNA(VLOOKUP($C64,void!$A$17:$I$99,9,FALSE))=TRUE,0,VLOOKUP($C64,void!$A$17:$I$99,9,FALSE))</f>
        <v>0</v>
      </c>
      <c r="V64" s="88">
        <f>IF(ISNA(VLOOKUP($C64,'Caledon TT Feb 27 DM'!$A$17:$I$98,9,FALSE))=TRUE,0,VLOOKUP($C64,'Caledon TT Feb 27 DM'!$A$17:$I$98,9,FALSE))</f>
        <v>0</v>
      </c>
      <c r="W64" s="88">
        <f>IF(ISNA(VLOOKUP($C64,'Caledon TT Feb 28 DM'!$A$17:$I$95,9,FALSE))=TRUE,0,VLOOKUP($C64,'Caledon TT Feb 28 DM'!$A$17:$I$95,9,FALSE))</f>
        <v>0</v>
      </c>
      <c r="X64" s="88">
        <f>IF(ISNA(VLOOKUP($C64,'Killington Nor-Am Mar 5 MO'!$A$17:$I$99,9,FALSE))=TRUE,0,VLOOKUP($C64,'Killington Nor-Am Mar 5 MO'!$A$17:$I$99,9,FALSE))</f>
        <v>0</v>
      </c>
      <c r="Y64" s="88">
        <f>IF(ISNA(VLOOKUP($C64,'Killington Nor-Am Mar 6 DM'!$A$17:$I$99,9,FALSE))=TRUE,0,VLOOKUP($C64,'Killington Nor-Am Mar 6 DM'!$A$17:$I$99,9,FALSE))</f>
        <v>0</v>
      </c>
      <c r="Z64" s="88">
        <f>IF(ISNA(VLOOKUP($C64,'VSC Nor-Am Feb 27 MO'!$A$17:$I$99,9,FALSE))=TRUE,0,VLOOKUP($C64,'VSC Nor-Am Feb 27 MO'!$A$17:$I$99,9,FALSE))</f>
        <v>0</v>
      </c>
      <c r="AA64" s="88">
        <f>IF(ISNA(VLOOKUP($C64,'VSC Nor-Am Feb 28 DM'!$A$17:$I$99,9,FALSE))=TRUE,0,VLOOKUP($C64,'VSC Nor-Am Feb 28 DM'!$A$17:$I$99,9,FALSE))</f>
        <v>0</v>
      </c>
      <c r="AB64" s="88">
        <f>IF(ISNA(VLOOKUP($C64,'Sr Nationals March 12 MO'!$A$17:$I$99,9,FALSE))=TRUE,0,VLOOKUP($C64,'Sr Nationals March 12 MO'!$A$17:$I$99,9,FALSE))</f>
        <v>0</v>
      </c>
      <c r="AC64" s="88">
        <f>IF(ISNA(VLOOKUP($C64,'Sr Nationals March 13 DM'!$A$17:$I$99,9,FALSE))=TRUE,0,VLOOKUP($C64,'Sr Nationals March 13 DM'!$A$17:$I$99,9,FALSE))</f>
        <v>0</v>
      </c>
      <c r="AD64" s="88">
        <f>IF(ISNA(VLOOKUP($C64,'Jr Nationals March 18 MO'!$A$17:$I$99,9,FALSE))=TRUE,0,VLOOKUP($C64,'Jr Nationals March 18 MO'!$A$17:$I$99,9,FALSE))</f>
        <v>0</v>
      </c>
      <c r="AE64" s="88">
        <f>IF(ISNA(VLOOKUP($C64,Event29!$A$17:$I$99,9,FALSE))=TRUE,0,VLOOKUP($C64,Event29!$A$17:$I$99,9,FALSE))</f>
        <v>0</v>
      </c>
      <c r="AF64" s="88">
        <f>IF(ISNA(VLOOKUP($C64,Event30!$A$17:$I$99,9,FALSE))=TRUE,0,VLOOKUP($C64,Event30!$A$17:$I$99,9,FALSE))</f>
        <v>0</v>
      </c>
    </row>
    <row r="65" spans="1:32" ht="13.5">
      <c r="A65" s="156"/>
      <c r="B65" s="156"/>
      <c r="C65" s="79"/>
      <c r="D65" s="92" t="str">
        <f>IF(ISNA(VLOOKUP($C65,'RPA Caclulations'!$C$6:$K$90,3,FALSE))=TRUE,"0",VLOOKUP($C65,'RPA Caclulations'!$C$6:$K$90,3,FALSE))</f>
        <v>0</v>
      </c>
      <c r="E65" s="87" t="str">
        <f>IF(ISNA(VLOOKUP($C65,'Canadian Selections Dec 19 - F'!$A$17:$I$69,9,FALSE))=TRUE,"0",VLOOKUP($C65,'Canadian Selections Dec 19 - F'!$A$17:$I$69,9,FALSE))</f>
        <v>0</v>
      </c>
      <c r="F65" s="88">
        <f>IF(ISNA(VLOOKUP($C65,'Canadian Selections Dec 20 - F'!$A$17:$I$19,9,FALSE))=TRUE,0,VLOOKUP($C65,'Canadian Selections Dec 20 - F'!$A$17:$I$19,9,FALSE))</f>
        <v>0</v>
      </c>
      <c r="G65" s="88">
        <f>IF(ISNA(VLOOKUP($C65,'Le Massif Cnd. Series Jan 16 MO'!$A$17:$I$95,9,FALSE))=TRUE,0,VLOOKUP($C65,'Le Massif Cnd. Series Jan 16 MO'!$A$17:$I$95,9,FALSE))</f>
        <v>0</v>
      </c>
      <c r="H65" s="88">
        <f>IF(ISNA(VLOOKUP($C65,'Le Massif Cnd. Series Jan 17 DM'!$A$17:$I$97,9,FALSE))=TRUE,0,VLOOKUP($C65,'Le Massif Cnd. Series Jan 17 DM'!$A$17:$I$97,9,FALSE))</f>
        <v>0</v>
      </c>
      <c r="I65" s="88">
        <f>IF(ISNA(VLOOKUP($C65,'USSA Bristol Jan 16 MO'!$A$17:$I$100,9,FALSE))=TRUE,0,VLOOKUP($C65,'USSA Bristol Jan 16 MO'!$A$17:$I$100,9,FALSE))</f>
        <v>0</v>
      </c>
      <c r="J65" s="88">
        <f>IF(ISNA(VLOOKUP($C65,'USSA Bristol Jan 17 DM'!$A$17:$I$100,9,FALSE))=TRUE,0,VLOOKUP($C65,'USSA Bristol Jan 17 DM'!$A$17:$I$100,9,FALSE))</f>
        <v>0</v>
      </c>
      <c r="K65" s="88">
        <f>IF(ISNA(VLOOKUP($C65,'Apex Cnd. Series Feb 6 MO'!$A$17:$I$98,9,FALSE))=TRUE,0,VLOOKUP($C65,'Apex Cnd. Series Feb 6 MO'!$A$17:$I$98,9,FALSE))</f>
        <v>0</v>
      </c>
      <c r="L65" s="88">
        <f>IF(ISNA(VLOOKUP($C65,'Apex Cnd. Series Feb 7 DM'!$A$17:$I$98,9,FALSE))=TRUE,0,VLOOKUP($C65,'Apex Cnd. Series Feb 7 DM'!$A$17:$I$98,9,FALSE))</f>
        <v>0</v>
      </c>
      <c r="M65" s="88">
        <f>IF(ISNA(VLOOKUP($C65,'Calabogie TT Feb 6 MO'!$A$17:$I$99,9,FALSE))=TRUE,0,VLOOKUP($C65,'Calabogie TT Feb 6 MO'!$A$17:$I$99,9,FALSE))</f>
        <v>0</v>
      </c>
      <c r="N65" s="88">
        <f>IF(ISNA(VLOOKUP($C65,'Calabogie TT Feb 7 MO'!$A$17:$I$99,9,FALSE))=TRUE,0,VLOOKUP($C65,'Calabogie TT Feb 7 MO'!$A$17:$I$99,9,FALSE))</f>
        <v>0</v>
      </c>
      <c r="O65" s="88">
        <f>IF(ISNA(VLOOKUP($C65,'Calgary Nor-Am Feb 13 MO'!$A$17:$I$99,9,FALSE))=TRUE,0,VLOOKUP($C65,'Calgary Nor-Am Feb 13 MO'!$A$17:$I$99,9,FALSE))</f>
        <v>0</v>
      </c>
      <c r="P65" s="88">
        <f>IF(ISNA(VLOOKUP($C65,'Calgary Nor-Am Feb 14 DM'!$A$17:$I$99,9,FALSE))=TRUE,0,VLOOKUP($C65,'Calgary Nor-Am Feb 14 DM'!$A$17:$I$99,9,FALSE))</f>
        <v>0</v>
      </c>
      <c r="Q65" s="88">
        <f>IF(ISNA(VLOOKUP($C65,'Camp Fortune TT Feb 21 MO'!$A$17:$I$99,9,FALSE))=TRUE,0,VLOOKUP($C65,'Camp Fortune TT Feb 21 MO'!$A$17:$I$99,9,FALSE))</f>
        <v>0</v>
      </c>
      <c r="R65" s="88">
        <f>IF(ISNA(VLOOKUP($C65,'Park City Nor-Am Feb 20 MO'!$A$17:$I$99,9,FALSE))=TRUE,0,VLOOKUP($C65,'Park City Nor-Am Feb 20 MO'!$A$17:$I$99,9,FALSE))</f>
        <v>0</v>
      </c>
      <c r="S65" s="87">
        <f>IF(ISNA(VLOOKUP($C65,'Park City Nor-Am Feb 21 DM'!$A$17:$I$99,9,FALSE))=TRUE,0,VLOOKUP($C65,'Park City Nor-Am Feb 21 DM'!$A$17:$I$99,9,FALSE))</f>
        <v>0</v>
      </c>
      <c r="T65" s="88">
        <f>IF(ISNA(VLOOKUP($C65,'Thunder Bay TT Jan 2016 MO'!$A$17:$I$99,9,FALSE))=TRUE,0,VLOOKUP($C65,'Thunder Bay TT Jan 2016 MO'!$A$17:$I$99,9,FALSE))</f>
        <v>0</v>
      </c>
      <c r="U65" s="88">
        <f>IF(ISNA(VLOOKUP($C65,void!$A$17:$I$99,9,FALSE))=TRUE,0,VLOOKUP($C65,void!$A$17:$I$99,9,FALSE))</f>
        <v>0</v>
      </c>
      <c r="V65" s="88">
        <f>IF(ISNA(VLOOKUP($C65,'Caledon TT Feb 27 DM'!$A$17:$I$98,9,FALSE))=TRUE,0,VLOOKUP($C65,'Caledon TT Feb 27 DM'!$A$17:$I$98,9,FALSE))</f>
        <v>0</v>
      </c>
      <c r="W65" s="88">
        <f>IF(ISNA(VLOOKUP($C65,'Caledon TT Feb 28 DM'!$A$17:$I$95,9,FALSE))=TRUE,0,VLOOKUP($C65,'Caledon TT Feb 28 DM'!$A$17:$I$95,9,FALSE))</f>
        <v>0</v>
      </c>
      <c r="X65" s="88">
        <f>IF(ISNA(VLOOKUP($C65,'Killington Nor-Am Mar 5 MO'!$A$17:$I$99,9,FALSE))=TRUE,0,VLOOKUP($C65,'Killington Nor-Am Mar 5 MO'!$A$17:$I$99,9,FALSE))</f>
        <v>0</v>
      </c>
      <c r="Y65" s="88">
        <f>IF(ISNA(VLOOKUP($C65,'Killington Nor-Am Mar 6 DM'!$A$17:$I$99,9,FALSE))=TRUE,0,VLOOKUP($C65,'Killington Nor-Am Mar 6 DM'!$A$17:$I$99,9,FALSE))</f>
        <v>0</v>
      </c>
      <c r="Z65" s="88">
        <f>IF(ISNA(VLOOKUP($C65,'VSC Nor-Am Feb 27 MO'!$A$17:$I$99,9,FALSE))=TRUE,0,VLOOKUP($C65,'VSC Nor-Am Feb 27 MO'!$A$17:$I$99,9,FALSE))</f>
        <v>0</v>
      </c>
      <c r="AA65" s="88">
        <f>IF(ISNA(VLOOKUP($C65,'VSC Nor-Am Feb 28 DM'!$A$17:$I$99,9,FALSE))=TRUE,0,VLOOKUP($C65,'VSC Nor-Am Feb 28 DM'!$A$17:$I$99,9,FALSE))</f>
        <v>0</v>
      </c>
      <c r="AB65" s="88">
        <f>IF(ISNA(VLOOKUP($C65,'Sr Nationals March 12 MO'!$A$17:$I$99,9,FALSE))=TRUE,0,VLOOKUP($C65,'Sr Nationals March 12 MO'!$A$17:$I$99,9,FALSE))</f>
        <v>0</v>
      </c>
      <c r="AC65" s="88">
        <f>IF(ISNA(VLOOKUP($C65,'Sr Nationals March 13 DM'!$A$17:$I$99,9,FALSE))=TRUE,0,VLOOKUP($C65,'Sr Nationals March 13 DM'!$A$17:$I$99,9,FALSE))</f>
        <v>0</v>
      </c>
      <c r="AD65" s="88">
        <f>IF(ISNA(VLOOKUP($C65,'Jr Nationals March 18 MO'!$A$17:$I$99,9,FALSE))=TRUE,0,VLOOKUP($C65,'Jr Nationals March 18 MO'!$A$17:$I$99,9,FALSE))</f>
        <v>0</v>
      </c>
      <c r="AE65" s="88">
        <f>IF(ISNA(VLOOKUP($C65,Event29!$A$17:$I$99,9,FALSE))=TRUE,0,VLOOKUP($C65,Event29!$A$17:$I$99,9,FALSE))</f>
        <v>0</v>
      </c>
      <c r="AF65" s="88">
        <f>IF(ISNA(VLOOKUP($C65,Event30!$A$17:$I$99,9,FALSE))=TRUE,0,VLOOKUP($C65,Event30!$A$17:$I$99,9,FALSE))</f>
        <v>0</v>
      </c>
    </row>
    <row r="66" spans="1:32" ht="13.5">
      <c r="A66" s="156"/>
      <c r="B66" s="156"/>
      <c r="C66" s="79"/>
      <c r="D66" s="92" t="str">
        <f>IF(ISNA(VLOOKUP($C66,'RPA Caclulations'!$C$6:$K$90,3,FALSE))=TRUE,"0",VLOOKUP($C66,'RPA Caclulations'!$C$6:$K$90,3,FALSE))</f>
        <v>0</v>
      </c>
      <c r="E66" s="87" t="str">
        <f>IF(ISNA(VLOOKUP($C66,'Canadian Selections Dec 19 - F'!$A$17:$I$69,9,FALSE))=TRUE,"0",VLOOKUP($C66,'Canadian Selections Dec 19 - F'!$A$17:$I$69,9,FALSE))</f>
        <v>0</v>
      </c>
      <c r="F66" s="88">
        <f>IF(ISNA(VLOOKUP($C66,'Canadian Selections Dec 20 - F'!$A$17:$I$19,9,FALSE))=TRUE,0,VLOOKUP($C66,'Canadian Selections Dec 20 - F'!$A$17:$I$19,9,FALSE))</f>
        <v>0</v>
      </c>
      <c r="G66" s="88">
        <f>IF(ISNA(VLOOKUP($C66,'Le Massif Cnd. Series Jan 16 MO'!$A$17:$I$95,9,FALSE))=TRUE,0,VLOOKUP($C66,'Le Massif Cnd. Series Jan 16 MO'!$A$17:$I$95,9,FALSE))</f>
        <v>0</v>
      </c>
      <c r="H66" s="88">
        <f>IF(ISNA(VLOOKUP($C66,'Le Massif Cnd. Series Jan 17 DM'!$A$17:$I$97,9,FALSE))=TRUE,0,VLOOKUP($C66,'Le Massif Cnd. Series Jan 17 DM'!$A$17:$I$97,9,FALSE))</f>
        <v>0</v>
      </c>
      <c r="I66" s="88">
        <f>IF(ISNA(VLOOKUP($C66,'USSA Bristol Jan 16 MO'!$A$17:$I$100,9,FALSE))=TRUE,0,VLOOKUP($C66,'USSA Bristol Jan 16 MO'!$A$17:$I$100,9,FALSE))</f>
        <v>0</v>
      </c>
      <c r="J66" s="88">
        <f>IF(ISNA(VLOOKUP($C66,'USSA Bristol Jan 17 DM'!$A$17:$I$100,9,FALSE))=TRUE,0,VLOOKUP($C66,'USSA Bristol Jan 17 DM'!$A$17:$I$100,9,FALSE))</f>
        <v>0</v>
      </c>
      <c r="K66" s="88">
        <f>IF(ISNA(VLOOKUP($C66,'Apex Cnd. Series Feb 6 MO'!$A$17:$I$98,9,FALSE))=TRUE,0,VLOOKUP($C66,'Apex Cnd. Series Feb 6 MO'!$A$17:$I$98,9,FALSE))</f>
        <v>0</v>
      </c>
      <c r="L66" s="88">
        <f>IF(ISNA(VLOOKUP($C66,'Apex Cnd. Series Feb 7 DM'!$A$17:$I$98,9,FALSE))=TRUE,0,VLOOKUP($C66,'Apex Cnd. Series Feb 7 DM'!$A$17:$I$98,9,FALSE))</f>
        <v>0</v>
      </c>
      <c r="M66" s="88">
        <f>IF(ISNA(VLOOKUP($C66,'Calabogie TT Feb 6 MO'!$A$17:$I$99,9,FALSE))=TRUE,0,VLOOKUP($C66,'Calabogie TT Feb 6 MO'!$A$17:$I$99,9,FALSE))</f>
        <v>0</v>
      </c>
      <c r="N66" s="88">
        <f>IF(ISNA(VLOOKUP($C66,'Calabogie TT Feb 7 MO'!$A$17:$I$99,9,FALSE))=TRUE,0,VLOOKUP($C66,'Calabogie TT Feb 7 MO'!$A$17:$I$99,9,FALSE))</f>
        <v>0</v>
      </c>
      <c r="O66" s="88">
        <f>IF(ISNA(VLOOKUP($C66,'Calgary Nor-Am Feb 13 MO'!$A$17:$I$99,9,FALSE))=TRUE,0,VLOOKUP($C66,'Calgary Nor-Am Feb 13 MO'!$A$17:$I$99,9,FALSE))</f>
        <v>0</v>
      </c>
      <c r="P66" s="88">
        <f>IF(ISNA(VLOOKUP($C66,'Calgary Nor-Am Feb 14 DM'!$A$17:$I$99,9,FALSE))=TRUE,0,VLOOKUP($C66,'Calgary Nor-Am Feb 14 DM'!$A$17:$I$99,9,FALSE))</f>
        <v>0</v>
      </c>
      <c r="Q66" s="88">
        <f>IF(ISNA(VLOOKUP($C66,'Camp Fortune TT Feb 21 MO'!$A$17:$I$99,9,FALSE))=TRUE,0,VLOOKUP($C66,'Camp Fortune TT Feb 21 MO'!$A$17:$I$99,9,FALSE))</f>
        <v>0</v>
      </c>
      <c r="R66" s="88">
        <f>IF(ISNA(VLOOKUP($C66,'Park City Nor-Am Feb 20 MO'!$A$17:$I$99,9,FALSE))=TRUE,0,VLOOKUP($C66,'Park City Nor-Am Feb 20 MO'!$A$17:$I$99,9,FALSE))</f>
        <v>0</v>
      </c>
      <c r="S66" s="87">
        <f>IF(ISNA(VLOOKUP($C66,'Park City Nor-Am Feb 21 DM'!$A$17:$I$99,9,FALSE))=TRUE,0,VLOOKUP($C66,'Park City Nor-Am Feb 21 DM'!$A$17:$I$99,9,FALSE))</f>
        <v>0</v>
      </c>
      <c r="T66" s="88">
        <f>IF(ISNA(VLOOKUP($C66,'Thunder Bay TT Jan 2016 MO'!$A$17:$I$99,9,FALSE))=TRUE,0,VLOOKUP($C66,'Thunder Bay TT Jan 2016 MO'!$A$17:$I$99,9,FALSE))</f>
        <v>0</v>
      </c>
      <c r="U66" s="88">
        <f>IF(ISNA(VLOOKUP($C66,void!$A$17:$I$99,9,FALSE))=TRUE,0,VLOOKUP($C66,void!$A$17:$I$99,9,FALSE))</f>
        <v>0</v>
      </c>
      <c r="V66" s="88">
        <f>IF(ISNA(VLOOKUP($C66,'Caledon TT Feb 27 DM'!$A$17:$I$98,9,FALSE))=TRUE,0,VLOOKUP($C66,'Caledon TT Feb 27 DM'!$A$17:$I$98,9,FALSE))</f>
        <v>0</v>
      </c>
      <c r="W66" s="88">
        <f>IF(ISNA(VLOOKUP($C66,'Caledon TT Feb 28 DM'!$A$17:$I$95,9,FALSE))=TRUE,0,VLOOKUP($C66,'Caledon TT Feb 28 DM'!$A$17:$I$95,9,FALSE))</f>
        <v>0</v>
      </c>
      <c r="X66" s="88">
        <f>IF(ISNA(VLOOKUP($C66,'Killington Nor-Am Mar 5 MO'!$A$17:$I$99,9,FALSE))=TRUE,0,VLOOKUP($C66,'Killington Nor-Am Mar 5 MO'!$A$17:$I$99,9,FALSE))</f>
        <v>0</v>
      </c>
      <c r="Y66" s="88">
        <f>IF(ISNA(VLOOKUP($C66,'Killington Nor-Am Mar 6 DM'!$A$17:$I$99,9,FALSE))=TRUE,0,VLOOKUP($C66,'Killington Nor-Am Mar 6 DM'!$A$17:$I$99,9,FALSE))</f>
        <v>0</v>
      </c>
      <c r="Z66" s="88">
        <f>IF(ISNA(VLOOKUP($C66,'VSC Nor-Am Feb 27 MO'!$A$17:$I$99,9,FALSE))=TRUE,0,VLOOKUP($C66,'VSC Nor-Am Feb 27 MO'!$A$17:$I$99,9,FALSE))</f>
        <v>0</v>
      </c>
      <c r="AA66" s="88">
        <f>IF(ISNA(VLOOKUP($C66,'VSC Nor-Am Feb 28 DM'!$A$17:$I$99,9,FALSE))=TRUE,0,VLOOKUP($C66,'VSC Nor-Am Feb 28 DM'!$A$17:$I$99,9,FALSE))</f>
        <v>0</v>
      </c>
      <c r="AB66" s="88">
        <f>IF(ISNA(VLOOKUP($C66,'Sr Nationals March 12 MO'!$A$17:$I$99,9,FALSE))=TRUE,0,VLOOKUP($C66,'Sr Nationals March 12 MO'!$A$17:$I$99,9,FALSE))</f>
        <v>0</v>
      </c>
      <c r="AC66" s="88">
        <f>IF(ISNA(VLOOKUP($C66,'Sr Nationals March 13 DM'!$A$17:$I$99,9,FALSE))=TRUE,0,VLOOKUP($C66,'Sr Nationals March 13 DM'!$A$17:$I$99,9,FALSE))</f>
        <v>0</v>
      </c>
      <c r="AD66" s="88">
        <f>IF(ISNA(VLOOKUP($C66,'Jr Nationals March 18 MO'!$A$17:$I$99,9,FALSE))=TRUE,0,VLOOKUP($C66,'Jr Nationals March 18 MO'!$A$17:$I$99,9,FALSE))</f>
        <v>0</v>
      </c>
      <c r="AE66" s="88">
        <f>IF(ISNA(VLOOKUP($C66,Event29!$A$17:$I$99,9,FALSE))=TRUE,0,VLOOKUP($C66,Event29!$A$17:$I$99,9,FALSE))</f>
        <v>0</v>
      </c>
      <c r="AF66" s="88">
        <f>IF(ISNA(VLOOKUP($C66,Event30!$A$17:$I$99,9,FALSE))=TRUE,0,VLOOKUP($C66,Event30!$A$17:$I$99,9,FALSE))</f>
        <v>0</v>
      </c>
    </row>
    <row r="67" spans="1:32" ht="13.5" customHeight="1">
      <c r="A67" s="156"/>
      <c r="B67" s="156"/>
      <c r="C67" s="44"/>
      <c r="D67" s="92" t="str">
        <f>IF(ISNA(VLOOKUP($C67,'RPA Caclulations'!$C$6:$K$90,3,FALSE))=TRUE,"0",VLOOKUP($C67,'RPA Caclulations'!$C$6:$K$90,3,FALSE))</f>
        <v>0</v>
      </c>
      <c r="E67" s="87" t="str">
        <f>IF(ISNA(VLOOKUP($C67,'Canadian Selections Dec 19 - F'!$A$17:$I$69,9,FALSE))=TRUE,"0",VLOOKUP($C67,'Canadian Selections Dec 19 - F'!$A$17:$I$69,9,FALSE))</f>
        <v>0</v>
      </c>
      <c r="F67" s="88">
        <f>IF(ISNA(VLOOKUP($C67,'Canadian Selections Dec 20 - F'!$A$17:$I$19,9,FALSE))=TRUE,0,VLOOKUP($C67,'Canadian Selections Dec 20 - F'!$A$17:$I$19,9,FALSE))</f>
        <v>0</v>
      </c>
      <c r="G67" s="88">
        <f>IF(ISNA(VLOOKUP($C67,'Le Massif Cnd. Series Jan 16 MO'!$A$17:$I$95,9,FALSE))=TRUE,0,VLOOKUP($C67,'Le Massif Cnd. Series Jan 16 MO'!$A$17:$I$95,9,FALSE))</f>
        <v>0</v>
      </c>
      <c r="H67" s="88">
        <f>IF(ISNA(VLOOKUP($C67,'Le Massif Cnd. Series Jan 17 DM'!$A$17:$I$97,9,FALSE))=TRUE,0,VLOOKUP($C67,'Le Massif Cnd. Series Jan 17 DM'!$A$17:$I$97,9,FALSE))</f>
        <v>0</v>
      </c>
      <c r="I67" s="88">
        <f>IF(ISNA(VLOOKUP($C67,'USSA Bristol Jan 16 MO'!$A$17:$I$100,9,FALSE))=TRUE,0,VLOOKUP($C67,'USSA Bristol Jan 16 MO'!$A$17:$I$100,9,FALSE))</f>
        <v>0</v>
      </c>
      <c r="J67" s="88">
        <f>IF(ISNA(VLOOKUP($C67,'USSA Bristol Jan 17 DM'!$A$17:$I$100,9,FALSE))=TRUE,0,VLOOKUP($C67,'USSA Bristol Jan 17 DM'!$A$17:$I$100,9,FALSE))</f>
        <v>0</v>
      </c>
      <c r="K67" s="88">
        <f>IF(ISNA(VLOOKUP($C67,'Apex Cnd. Series Feb 6 MO'!$A$17:$I$98,9,FALSE))=TRUE,0,VLOOKUP($C67,'Apex Cnd. Series Feb 6 MO'!$A$17:$I$98,9,FALSE))</f>
        <v>0</v>
      </c>
      <c r="L67" s="88">
        <f>IF(ISNA(VLOOKUP($C67,'Apex Cnd. Series Feb 7 DM'!$A$17:$I$98,9,FALSE))=TRUE,0,VLOOKUP($C67,'Apex Cnd. Series Feb 7 DM'!$A$17:$I$98,9,FALSE))</f>
        <v>0</v>
      </c>
      <c r="M67" s="88">
        <f>IF(ISNA(VLOOKUP($C67,'Calabogie TT Feb 6 MO'!$A$17:$I$99,9,FALSE))=TRUE,0,VLOOKUP($C67,'Calabogie TT Feb 6 MO'!$A$17:$I$99,9,FALSE))</f>
        <v>0</v>
      </c>
      <c r="N67" s="88">
        <f>IF(ISNA(VLOOKUP($C67,'Calabogie TT Feb 7 MO'!$A$17:$I$99,9,FALSE))=TRUE,0,VLOOKUP($C67,'Calabogie TT Feb 7 MO'!$A$17:$I$99,9,FALSE))</f>
        <v>0</v>
      </c>
      <c r="O67" s="88">
        <f>IF(ISNA(VLOOKUP($C67,'Calgary Nor-Am Feb 13 MO'!$A$17:$I$99,9,FALSE))=TRUE,0,VLOOKUP($C67,'Calgary Nor-Am Feb 13 MO'!$A$17:$I$99,9,FALSE))</f>
        <v>0</v>
      </c>
      <c r="P67" s="88">
        <f>IF(ISNA(VLOOKUP($C67,'Calgary Nor-Am Feb 14 DM'!$A$17:$I$99,9,FALSE))=TRUE,0,VLOOKUP($C67,'Calgary Nor-Am Feb 14 DM'!$A$17:$I$99,9,FALSE))</f>
        <v>0</v>
      </c>
      <c r="Q67" s="88">
        <f>IF(ISNA(VLOOKUP($C67,'Camp Fortune TT Feb 21 MO'!$A$17:$I$99,9,FALSE))=TRUE,0,VLOOKUP($C67,'Camp Fortune TT Feb 21 MO'!$A$17:$I$99,9,FALSE))</f>
        <v>0</v>
      </c>
      <c r="R67" s="88">
        <f>IF(ISNA(VLOOKUP($C67,'Park City Nor-Am Feb 20 MO'!$A$17:$I$99,9,FALSE))=TRUE,0,VLOOKUP($C67,'Park City Nor-Am Feb 20 MO'!$A$17:$I$99,9,FALSE))</f>
        <v>0</v>
      </c>
      <c r="S67" s="87">
        <f>IF(ISNA(VLOOKUP($C67,'Park City Nor-Am Feb 21 DM'!$A$17:$I$99,9,FALSE))=TRUE,0,VLOOKUP($C67,'Park City Nor-Am Feb 21 DM'!$A$17:$I$99,9,FALSE))</f>
        <v>0</v>
      </c>
      <c r="T67" s="88">
        <f>IF(ISNA(VLOOKUP($C67,'Thunder Bay TT Jan 2016 MO'!$A$17:$I$99,9,FALSE))=TRUE,0,VLOOKUP($C67,'Thunder Bay TT Jan 2016 MO'!$A$17:$I$99,9,FALSE))</f>
        <v>0</v>
      </c>
      <c r="U67" s="88">
        <f>IF(ISNA(VLOOKUP($C67,void!$A$17:$I$99,9,FALSE))=TRUE,0,VLOOKUP($C67,void!$A$17:$I$99,9,FALSE))</f>
        <v>0</v>
      </c>
      <c r="V67" s="88">
        <f>IF(ISNA(VLOOKUP($C67,'Caledon TT Feb 27 DM'!$A$17:$I$98,9,FALSE))=TRUE,0,VLOOKUP($C67,'Caledon TT Feb 27 DM'!$A$17:$I$98,9,FALSE))</f>
        <v>0</v>
      </c>
      <c r="W67" s="88">
        <f>IF(ISNA(VLOOKUP($C67,'Caledon TT Feb 28 DM'!$A$17:$I$95,9,FALSE))=TRUE,0,VLOOKUP($C67,'Caledon TT Feb 28 DM'!$A$17:$I$95,9,FALSE))</f>
        <v>0</v>
      </c>
      <c r="X67" s="88">
        <f>IF(ISNA(VLOOKUP($C67,'Killington Nor-Am Mar 5 MO'!$A$17:$I$99,9,FALSE))=TRUE,0,VLOOKUP($C67,'Killington Nor-Am Mar 5 MO'!$A$17:$I$99,9,FALSE))</f>
        <v>0</v>
      </c>
      <c r="Y67" s="88">
        <f>IF(ISNA(VLOOKUP($C67,'Killington Nor-Am Mar 6 DM'!$A$17:$I$99,9,FALSE))=TRUE,0,VLOOKUP($C67,'Killington Nor-Am Mar 6 DM'!$A$17:$I$99,9,FALSE))</f>
        <v>0</v>
      </c>
      <c r="Z67" s="88">
        <f>IF(ISNA(VLOOKUP($C67,'VSC Nor-Am Feb 27 MO'!$A$17:$I$99,9,FALSE))=TRUE,0,VLOOKUP($C67,'VSC Nor-Am Feb 27 MO'!$A$17:$I$99,9,FALSE))</f>
        <v>0</v>
      </c>
      <c r="AA67" s="88">
        <f>IF(ISNA(VLOOKUP($C67,'VSC Nor-Am Feb 28 DM'!$A$17:$I$99,9,FALSE))=TRUE,0,VLOOKUP($C67,'VSC Nor-Am Feb 28 DM'!$A$17:$I$99,9,FALSE))</f>
        <v>0</v>
      </c>
      <c r="AB67" s="88">
        <f>IF(ISNA(VLOOKUP($C67,'Sr Nationals March 12 MO'!$A$17:$I$99,9,FALSE))=TRUE,0,VLOOKUP($C67,'Sr Nationals March 12 MO'!$A$17:$I$99,9,FALSE))</f>
        <v>0</v>
      </c>
      <c r="AC67" s="88">
        <f>IF(ISNA(VLOOKUP($C67,'Sr Nationals March 13 DM'!$A$17:$I$99,9,FALSE))=TRUE,0,VLOOKUP($C67,'Sr Nationals March 13 DM'!$A$17:$I$99,9,FALSE))</f>
        <v>0</v>
      </c>
      <c r="AD67" s="88">
        <f>IF(ISNA(VLOOKUP($C67,'Jr Nationals March 18 MO'!$A$17:$I$99,9,FALSE))=TRUE,0,VLOOKUP($C67,'Jr Nationals March 18 MO'!$A$17:$I$99,9,FALSE))</f>
        <v>0</v>
      </c>
      <c r="AE67" s="88">
        <f>IF(ISNA(VLOOKUP($C67,Event29!$A$17:$I$99,9,FALSE))=TRUE,0,VLOOKUP($C67,Event29!$A$17:$I$99,9,FALSE))</f>
        <v>0</v>
      </c>
      <c r="AF67" s="88">
        <f>IF(ISNA(VLOOKUP($C67,Event30!$A$17:$I$99,9,FALSE))=TRUE,0,VLOOKUP($C67,Event30!$A$17:$I$99,9,FALSE))</f>
        <v>0</v>
      </c>
    </row>
    <row r="68" spans="1:32" ht="13.5" customHeight="1">
      <c r="A68" s="156"/>
      <c r="B68" s="156"/>
      <c r="C68" s="79"/>
      <c r="D68" s="92" t="str">
        <f>IF(ISNA(VLOOKUP($C68,'RPA Caclulations'!$C$6:$K$90,3,FALSE))=TRUE,"0",VLOOKUP($C68,'RPA Caclulations'!$C$6:$K$90,3,FALSE))</f>
        <v>0</v>
      </c>
      <c r="E68" s="87" t="str">
        <f>IF(ISNA(VLOOKUP($C68,'Canadian Selections Dec 19 - F'!$A$17:$I$69,9,FALSE))=TRUE,"0",VLOOKUP($C68,'Canadian Selections Dec 19 - F'!$A$17:$I$69,9,FALSE))</f>
        <v>0</v>
      </c>
      <c r="F68" s="88">
        <f>IF(ISNA(VLOOKUP($C68,'Canadian Selections Dec 20 - F'!$A$17:$I$19,9,FALSE))=TRUE,0,VLOOKUP($C68,'Canadian Selections Dec 20 - F'!$A$17:$I$19,9,FALSE))</f>
        <v>0</v>
      </c>
      <c r="G68" s="88">
        <f>IF(ISNA(VLOOKUP($C68,'Le Massif Cnd. Series Jan 16 MO'!$A$17:$I$95,9,FALSE))=TRUE,0,VLOOKUP($C68,'Le Massif Cnd. Series Jan 16 MO'!$A$17:$I$95,9,FALSE))</f>
        <v>0</v>
      </c>
      <c r="H68" s="88">
        <f>IF(ISNA(VLOOKUP($C68,'Le Massif Cnd. Series Jan 17 DM'!$A$17:$I$97,9,FALSE))=TRUE,0,VLOOKUP($C68,'Le Massif Cnd. Series Jan 17 DM'!$A$17:$I$97,9,FALSE))</f>
        <v>0</v>
      </c>
      <c r="I68" s="88">
        <f>IF(ISNA(VLOOKUP($C68,'USSA Bristol Jan 16 MO'!$A$17:$I$100,9,FALSE))=TRUE,0,VLOOKUP($C68,'USSA Bristol Jan 16 MO'!$A$17:$I$100,9,FALSE))</f>
        <v>0</v>
      </c>
      <c r="J68" s="88">
        <f>IF(ISNA(VLOOKUP($C68,'USSA Bristol Jan 17 DM'!$A$17:$I$100,9,FALSE))=TRUE,0,VLOOKUP($C68,'USSA Bristol Jan 17 DM'!$A$17:$I$100,9,FALSE))</f>
        <v>0</v>
      </c>
      <c r="K68" s="88">
        <f>IF(ISNA(VLOOKUP($C68,'Apex Cnd. Series Feb 6 MO'!$A$17:$I$98,9,FALSE))=TRUE,0,VLOOKUP($C68,'Apex Cnd. Series Feb 6 MO'!$A$17:$I$98,9,FALSE))</f>
        <v>0</v>
      </c>
      <c r="L68" s="88">
        <f>IF(ISNA(VLOOKUP($C68,'Apex Cnd. Series Feb 7 DM'!$A$17:$I$98,9,FALSE))=TRUE,0,VLOOKUP($C68,'Apex Cnd. Series Feb 7 DM'!$A$17:$I$98,9,FALSE))</f>
        <v>0</v>
      </c>
      <c r="M68" s="88">
        <f>IF(ISNA(VLOOKUP($C68,'Calabogie TT Feb 6 MO'!$A$17:$I$99,9,FALSE))=TRUE,0,VLOOKUP($C68,'Calabogie TT Feb 6 MO'!$A$17:$I$99,9,FALSE))</f>
        <v>0</v>
      </c>
      <c r="N68" s="88">
        <f>IF(ISNA(VLOOKUP($C68,'Calabogie TT Feb 7 MO'!$A$17:$I$99,9,FALSE))=TRUE,0,VLOOKUP($C68,'Calabogie TT Feb 7 MO'!$A$17:$I$99,9,FALSE))</f>
        <v>0</v>
      </c>
      <c r="O68" s="88">
        <f>IF(ISNA(VLOOKUP($C68,'Calgary Nor-Am Feb 13 MO'!$A$17:$I$99,9,FALSE))=TRUE,0,VLOOKUP($C68,'Calgary Nor-Am Feb 13 MO'!$A$17:$I$99,9,FALSE))</f>
        <v>0</v>
      </c>
      <c r="P68" s="88">
        <f>IF(ISNA(VLOOKUP($C68,'Calgary Nor-Am Feb 14 DM'!$A$17:$I$99,9,FALSE))=TRUE,0,VLOOKUP($C68,'Calgary Nor-Am Feb 14 DM'!$A$17:$I$99,9,FALSE))</f>
        <v>0</v>
      </c>
      <c r="Q68" s="88">
        <f>IF(ISNA(VLOOKUP($C68,'Camp Fortune TT Feb 21 MO'!$A$17:$I$99,9,FALSE))=TRUE,0,VLOOKUP($C68,'Camp Fortune TT Feb 21 MO'!$A$17:$I$99,9,FALSE))</f>
        <v>0</v>
      </c>
      <c r="R68" s="88">
        <f>IF(ISNA(VLOOKUP($C68,'Park City Nor-Am Feb 20 MO'!$A$17:$I$99,9,FALSE))=TRUE,0,VLOOKUP($C68,'Park City Nor-Am Feb 20 MO'!$A$17:$I$99,9,FALSE))</f>
        <v>0</v>
      </c>
      <c r="S68" s="87">
        <f>IF(ISNA(VLOOKUP($C68,'Park City Nor-Am Feb 21 DM'!$A$17:$I$99,9,FALSE))=TRUE,0,VLOOKUP($C68,'Park City Nor-Am Feb 21 DM'!$A$17:$I$99,9,FALSE))</f>
        <v>0</v>
      </c>
      <c r="T68" s="88">
        <f>IF(ISNA(VLOOKUP($C68,'Thunder Bay TT Jan 2016 MO'!$A$17:$I$99,9,FALSE))=TRUE,0,VLOOKUP($C68,'Thunder Bay TT Jan 2016 MO'!$A$17:$I$99,9,FALSE))</f>
        <v>0</v>
      </c>
      <c r="U68" s="88">
        <f>IF(ISNA(VLOOKUP($C68,void!$A$17:$I$99,9,FALSE))=TRUE,0,VLOOKUP($C68,void!$A$17:$I$99,9,FALSE))</f>
        <v>0</v>
      </c>
      <c r="V68" s="88">
        <f>IF(ISNA(VLOOKUP($C68,'Caledon TT Feb 27 DM'!$A$17:$I$98,9,FALSE))=TRUE,0,VLOOKUP($C68,'Caledon TT Feb 27 DM'!$A$17:$I$98,9,FALSE))</f>
        <v>0</v>
      </c>
      <c r="W68" s="88">
        <f>IF(ISNA(VLOOKUP($C68,'Caledon TT Feb 28 DM'!$A$17:$I$95,9,FALSE))=TRUE,0,VLOOKUP($C68,'Caledon TT Feb 28 DM'!$A$17:$I$95,9,FALSE))</f>
        <v>0</v>
      </c>
      <c r="X68" s="88">
        <f>IF(ISNA(VLOOKUP($C68,'Killington Nor-Am Mar 5 MO'!$A$17:$I$99,9,FALSE))=TRUE,0,VLOOKUP($C68,'Killington Nor-Am Mar 5 MO'!$A$17:$I$99,9,FALSE))</f>
        <v>0</v>
      </c>
      <c r="Y68" s="88">
        <f>IF(ISNA(VLOOKUP($C68,'Killington Nor-Am Mar 6 DM'!$A$17:$I$99,9,FALSE))=TRUE,0,VLOOKUP($C68,'Killington Nor-Am Mar 6 DM'!$A$17:$I$99,9,FALSE))</f>
        <v>0</v>
      </c>
      <c r="Z68" s="88">
        <f>IF(ISNA(VLOOKUP($C68,'VSC Nor-Am Feb 27 MO'!$A$17:$I$99,9,FALSE))=TRUE,0,VLOOKUP($C68,'VSC Nor-Am Feb 27 MO'!$A$17:$I$99,9,FALSE))</f>
        <v>0</v>
      </c>
      <c r="AA68" s="88">
        <f>IF(ISNA(VLOOKUP($C68,'VSC Nor-Am Feb 28 DM'!$A$17:$I$99,9,FALSE))=TRUE,0,VLOOKUP($C68,'VSC Nor-Am Feb 28 DM'!$A$17:$I$99,9,FALSE))</f>
        <v>0</v>
      </c>
      <c r="AB68" s="88">
        <f>IF(ISNA(VLOOKUP($C68,'Sr Nationals March 12 MO'!$A$17:$I$99,9,FALSE))=TRUE,0,VLOOKUP($C68,'Sr Nationals March 12 MO'!$A$17:$I$99,9,FALSE))</f>
        <v>0</v>
      </c>
      <c r="AC68" s="88">
        <f>IF(ISNA(VLOOKUP($C68,'Sr Nationals March 13 DM'!$A$17:$I$99,9,FALSE))=TRUE,0,VLOOKUP($C68,'Sr Nationals March 13 DM'!$A$17:$I$99,9,FALSE))</f>
        <v>0</v>
      </c>
      <c r="AD68" s="88">
        <f>IF(ISNA(VLOOKUP($C68,'Jr Nationals March 18 MO'!$A$17:$I$99,9,FALSE))=TRUE,0,VLOOKUP($C68,'Jr Nationals March 18 MO'!$A$17:$I$99,9,FALSE))</f>
        <v>0</v>
      </c>
      <c r="AE68" s="88">
        <f>IF(ISNA(VLOOKUP($C68,Event29!$A$17:$I$99,9,FALSE))=TRUE,0,VLOOKUP($C68,Event29!$A$17:$I$99,9,FALSE))</f>
        <v>0</v>
      </c>
      <c r="AF68" s="88">
        <f>IF(ISNA(VLOOKUP($C68,Event30!$A$17:$I$99,9,FALSE))=TRUE,0,VLOOKUP($C68,Event30!$A$17:$I$99,9,FALSE))</f>
        <v>0</v>
      </c>
    </row>
    <row r="69" spans="1:32" ht="13.5" customHeight="1">
      <c r="A69" s="156"/>
      <c r="B69" s="156"/>
      <c r="C69" s="79"/>
      <c r="D69" s="92" t="str">
        <f>IF(ISNA(VLOOKUP($C69,'RPA Caclulations'!$C$6:$K$90,3,FALSE))=TRUE,"0",VLOOKUP($C69,'RPA Caclulations'!$C$6:$K$90,3,FALSE))</f>
        <v>0</v>
      </c>
      <c r="E69" s="87" t="str">
        <f>IF(ISNA(VLOOKUP($C69,'Canadian Selections Dec 19 - F'!$A$17:$I$69,9,FALSE))=TRUE,"0",VLOOKUP($C69,'Canadian Selections Dec 19 - F'!$A$17:$I$69,9,FALSE))</f>
        <v>0</v>
      </c>
      <c r="F69" s="88">
        <f>IF(ISNA(VLOOKUP($C69,'Canadian Selections Dec 20 - F'!$A$17:$I$19,9,FALSE))=TRUE,0,VLOOKUP($C69,'Canadian Selections Dec 20 - F'!$A$17:$I$19,9,FALSE))</f>
        <v>0</v>
      </c>
      <c r="G69" s="88">
        <f>IF(ISNA(VLOOKUP($C69,'Le Massif Cnd. Series Jan 16 MO'!$A$17:$I$95,9,FALSE))=TRUE,0,VLOOKUP($C69,'Le Massif Cnd. Series Jan 16 MO'!$A$17:$I$95,9,FALSE))</f>
        <v>0</v>
      </c>
      <c r="H69" s="88">
        <f>IF(ISNA(VLOOKUP($C69,'Le Massif Cnd. Series Jan 17 DM'!$A$17:$I$97,9,FALSE))=TRUE,0,VLOOKUP($C69,'Le Massif Cnd. Series Jan 17 DM'!$A$17:$I$97,9,FALSE))</f>
        <v>0</v>
      </c>
      <c r="I69" s="88">
        <f>IF(ISNA(VLOOKUP($C69,'USSA Bristol Jan 16 MO'!$A$17:$I$100,9,FALSE))=TRUE,0,VLOOKUP($C69,'USSA Bristol Jan 16 MO'!$A$17:$I$100,9,FALSE))</f>
        <v>0</v>
      </c>
      <c r="J69" s="88">
        <f>IF(ISNA(VLOOKUP($C69,'USSA Bristol Jan 17 DM'!$A$17:$I$100,9,FALSE))=TRUE,0,VLOOKUP($C69,'USSA Bristol Jan 17 DM'!$A$17:$I$100,9,FALSE))</f>
        <v>0</v>
      </c>
      <c r="K69" s="88">
        <f>IF(ISNA(VLOOKUP($C69,'Apex Cnd. Series Feb 6 MO'!$A$17:$I$98,9,FALSE))=TRUE,0,VLOOKUP($C69,'Apex Cnd. Series Feb 6 MO'!$A$17:$I$98,9,FALSE))</f>
        <v>0</v>
      </c>
      <c r="L69" s="88">
        <f>IF(ISNA(VLOOKUP($C69,'Apex Cnd. Series Feb 7 DM'!$A$17:$I$98,9,FALSE))=TRUE,0,VLOOKUP($C69,'Apex Cnd. Series Feb 7 DM'!$A$17:$I$98,9,FALSE))</f>
        <v>0</v>
      </c>
      <c r="M69" s="88">
        <f>IF(ISNA(VLOOKUP($C69,'Calabogie TT Feb 6 MO'!$A$17:$I$99,9,FALSE))=TRUE,0,VLOOKUP($C69,'Calabogie TT Feb 6 MO'!$A$17:$I$99,9,FALSE))</f>
        <v>0</v>
      </c>
      <c r="N69" s="88">
        <f>IF(ISNA(VLOOKUP($C69,'Calabogie TT Feb 7 MO'!$A$17:$I$99,9,FALSE))=TRUE,0,VLOOKUP($C69,'Calabogie TT Feb 7 MO'!$A$17:$I$99,9,FALSE))</f>
        <v>0</v>
      </c>
      <c r="O69" s="88">
        <f>IF(ISNA(VLOOKUP($C69,'Calgary Nor-Am Feb 13 MO'!$A$17:$I$99,9,FALSE))=TRUE,0,VLOOKUP($C69,'Calgary Nor-Am Feb 13 MO'!$A$17:$I$99,9,FALSE))</f>
        <v>0</v>
      </c>
      <c r="P69" s="88">
        <f>IF(ISNA(VLOOKUP($C69,'Calgary Nor-Am Feb 14 DM'!$A$17:$I$99,9,FALSE))=TRUE,0,VLOOKUP($C69,'Calgary Nor-Am Feb 14 DM'!$A$17:$I$99,9,FALSE))</f>
        <v>0</v>
      </c>
      <c r="Q69" s="88">
        <f>IF(ISNA(VLOOKUP($C69,'Camp Fortune TT Feb 21 MO'!$A$17:$I$99,9,FALSE))=TRUE,0,VLOOKUP($C69,'Camp Fortune TT Feb 21 MO'!$A$17:$I$99,9,FALSE))</f>
        <v>0</v>
      </c>
      <c r="R69" s="88">
        <f>IF(ISNA(VLOOKUP($C69,'Park City Nor-Am Feb 20 MO'!$A$17:$I$99,9,FALSE))=TRUE,0,VLOOKUP($C69,'Park City Nor-Am Feb 20 MO'!$A$17:$I$99,9,FALSE))</f>
        <v>0</v>
      </c>
      <c r="S69" s="87">
        <f>IF(ISNA(VLOOKUP($C69,'Park City Nor-Am Feb 21 DM'!$A$17:$I$99,9,FALSE))=TRUE,0,VLOOKUP($C69,'Park City Nor-Am Feb 21 DM'!$A$17:$I$99,9,FALSE))</f>
        <v>0</v>
      </c>
      <c r="T69" s="88">
        <f>IF(ISNA(VLOOKUP($C69,'Thunder Bay TT Jan 2016 MO'!$A$17:$I$99,9,FALSE))=TRUE,0,VLOOKUP($C69,'Thunder Bay TT Jan 2016 MO'!$A$17:$I$99,9,FALSE))</f>
        <v>0</v>
      </c>
      <c r="U69" s="88">
        <f>IF(ISNA(VLOOKUP($C69,void!$A$17:$I$99,9,FALSE))=TRUE,0,VLOOKUP($C69,void!$A$17:$I$99,9,FALSE))</f>
        <v>0</v>
      </c>
      <c r="V69" s="88">
        <f>IF(ISNA(VLOOKUP($C69,'Caledon TT Feb 27 DM'!$A$17:$I$98,9,FALSE))=TRUE,0,VLOOKUP($C69,'Caledon TT Feb 27 DM'!$A$17:$I$98,9,FALSE))</f>
        <v>0</v>
      </c>
      <c r="W69" s="88">
        <f>IF(ISNA(VLOOKUP($C69,'Caledon TT Feb 28 DM'!$A$17:$I$95,9,FALSE))=TRUE,0,VLOOKUP($C69,'Caledon TT Feb 28 DM'!$A$17:$I$95,9,FALSE))</f>
        <v>0</v>
      </c>
      <c r="X69" s="88">
        <f>IF(ISNA(VLOOKUP($C69,'Killington Nor-Am Mar 5 MO'!$A$17:$I$99,9,FALSE))=TRUE,0,VLOOKUP($C69,'Killington Nor-Am Mar 5 MO'!$A$17:$I$99,9,FALSE))</f>
        <v>0</v>
      </c>
      <c r="Y69" s="88">
        <f>IF(ISNA(VLOOKUP($C69,'Killington Nor-Am Mar 6 DM'!$A$17:$I$99,9,FALSE))=TRUE,0,VLOOKUP($C69,'Killington Nor-Am Mar 6 DM'!$A$17:$I$99,9,FALSE))</f>
        <v>0</v>
      </c>
      <c r="Z69" s="88">
        <f>IF(ISNA(VLOOKUP($C69,'VSC Nor-Am Feb 27 MO'!$A$17:$I$99,9,FALSE))=TRUE,0,VLOOKUP($C69,'VSC Nor-Am Feb 27 MO'!$A$17:$I$99,9,FALSE))</f>
        <v>0</v>
      </c>
      <c r="AA69" s="88">
        <f>IF(ISNA(VLOOKUP($C69,'VSC Nor-Am Feb 28 DM'!$A$17:$I$99,9,FALSE))=TRUE,0,VLOOKUP($C69,'VSC Nor-Am Feb 28 DM'!$A$17:$I$99,9,FALSE))</f>
        <v>0</v>
      </c>
      <c r="AB69" s="88">
        <f>IF(ISNA(VLOOKUP($C69,'Sr Nationals March 12 MO'!$A$17:$I$99,9,FALSE))=TRUE,0,VLOOKUP($C69,'Sr Nationals March 12 MO'!$A$17:$I$99,9,FALSE))</f>
        <v>0</v>
      </c>
      <c r="AC69" s="88">
        <f>IF(ISNA(VLOOKUP($C69,'Sr Nationals March 13 DM'!$A$17:$I$99,9,FALSE))=TRUE,0,VLOOKUP($C69,'Sr Nationals March 13 DM'!$A$17:$I$99,9,FALSE))</f>
        <v>0</v>
      </c>
      <c r="AD69" s="88">
        <f>IF(ISNA(VLOOKUP($C69,'Jr Nationals March 18 MO'!$A$17:$I$99,9,FALSE))=TRUE,0,VLOOKUP($C69,'Jr Nationals March 18 MO'!$A$17:$I$99,9,FALSE))</f>
        <v>0</v>
      </c>
      <c r="AE69" s="88">
        <f>IF(ISNA(VLOOKUP($C69,Event29!$A$17:$I$99,9,FALSE))=TRUE,0,VLOOKUP($C69,Event29!$A$17:$I$99,9,FALSE))</f>
        <v>0</v>
      </c>
      <c r="AF69" s="88">
        <f>IF(ISNA(VLOOKUP($C69,Event30!$A$17:$I$99,9,FALSE))=TRUE,0,VLOOKUP($C69,Event30!$A$17:$I$99,9,FALSE))</f>
        <v>0</v>
      </c>
    </row>
    <row r="70" spans="1:32" ht="13.5" customHeight="1">
      <c r="A70" s="156"/>
      <c r="B70" s="156"/>
      <c r="C70" s="78"/>
      <c r="D70" s="92" t="str">
        <f>IF(ISNA(VLOOKUP($C70,'RPA Caclulations'!$C$6:$K$90,3,FALSE))=TRUE,"0",VLOOKUP($C70,'RPA Caclulations'!$C$6:$K$90,3,FALSE))</f>
        <v>0</v>
      </c>
      <c r="E70" s="87" t="str">
        <f>IF(ISNA(VLOOKUP($C70,'Canadian Selections Dec 19 - F'!$A$17:$I$69,9,FALSE))=TRUE,"0",VLOOKUP($C70,'Canadian Selections Dec 19 - F'!$A$17:$I$69,9,FALSE))</f>
        <v>0</v>
      </c>
      <c r="F70" s="88">
        <f>IF(ISNA(VLOOKUP($C70,'Canadian Selections Dec 20 - F'!$A$17:$I$19,9,FALSE))=TRUE,0,VLOOKUP($C70,'Canadian Selections Dec 20 - F'!$A$17:$I$19,9,FALSE))</f>
        <v>0</v>
      </c>
      <c r="G70" s="88">
        <f>IF(ISNA(VLOOKUP($C70,'Le Massif Cnd. Series Jan 16 MO'!$A$17:$I$95,9,FALSE))=TRUE,0,VLOOKUP($C70,'Le Massif Cnd. Series Jan 16 MO'!$A$17:$I$95,9,FALSE))</f>
        <v>0</v>
      </c>
      <c r="H70" s="88">
        <f>IF(ISNA(VLOOKUP($C70,'Le Massif Cnd. Series Jan 17 DM'!$A$17:$I$97,9,FALSE))=TRUE,0,VLOOKUP($C70,'Le Massif Cnd. Series Jan 17 DM'!$A$17:$I$97,9,FALSE))</f>
        <v>0</v>
      </c>
      <c r="I70" s="88">
        <f>IF(ISNA(VLOOKUP($C70,'USSA Bristol Jan 16 MO'!$A$17:$I$100,9,FALSE))=TRUE,0,VLOOKUP($C70,'USSA Bristol Jan 16 MO'!$A$17:$I$100,9,FALSE))</f>
        <v>0</v>
      </c>
      <c r="J70" s="88">
        <f>IF(ISNA(VLOOKUP($C70,'USSA Bristol Jan 17 DM'!$A$17:$I$100,9,FALSE))=TRUE,0,VLOOKUP($C70,'USSA Bristol Jan 17 DM'!$A$17:$I$100,9,FALSE))</f>
        <v>0</v>
      </c>
      <c r="K70" s="88">
        <f>IF(ISNA(VLOOKUP($C70,'Apex Cnd. Series Feb 6 MO'!$A$17:$I$98,9,FALSE))=TRUE,0,VLOOKUP($C70,'Apex Cnd. Series Feb 6 MO'!$A$17:$I$98,9,FALSE))</f>
        <v>0</v>
      </c>
      <c r="L70" s="88">
        <f>IF(ISNA(VLOOKUP($C70,'Apex Cnd. Series Feb 7 DM'!$A$17:$I$98,9,FALSE))=TRUE,0,VLOOKUP($C70,'Apex Cnd. Series Feb 7 DM'!$A$17:$I$98,9,FALSE))</f>
        <v>0</v>
      </c>
      <c r="M70" s="88">
        <f>IF(ISNA(VLOOKUP($C70,'Calabogie TT Feb 6 MO'!$A$17:$I$99,9,FALSE))=TRUE,0,VLOOKUP($C70,'Calabogie TT Feb 6 MO'!$A$17:$I$99,9,FALSE))</f>
        <v>0</v>
      </c>
      <c r="N70" s="88">
        <f>IF(ISNA(VLOOKUP($C70,'Calabogie TT Feb 7 MO'!$A$17:$I$99,9,FALSE))=TRUE,0,VLOOKUP($C70,'Calabogie TT Feb 7 MO'!$A$17:$I$99,9,FALSE))</f>
        <v>0</v>
      </c>
      <c r="O70" s="88">
        <f>IF(ISNA(VLOOKUP($C70,'Calgary Nor-Am Feb 13 MO'!$A$17:$I$99,9,FALSE))=TRUE,0,VLOOKUP($C70,'Calgary Nor-Am Feb 13 MO'!$A$17:$I$99,9,FALSE))</f>
        <v>0</v>
      </c>
      <c r="P70" s="88">
        <f>IF(ISNA(VLOOKUP($C70,'Calgary Nor-Am Feb 14 DM'!$A$17:$I$99,9,FALSE))=TRUE,0,VLOOKUP($C70,'Calgary Nor-Am Feb 14 DM'!$A$17:$I$99,9,FALSE))</f>
        <v>0</v>
      </c>
      <c r="Q70" s="88">
        <f>IF(ISNA(VLOOKUP($C70,'Camp Fortune TT Feb 21 MO'!$A$17:$I$99,9,FALSE))=TRUE,0,VLOOKUP($C70,'Camp Fortune TT Feb 21 MO'!$A$17:$I$99,9,FALSE))</f>
        <v>0</v>
      </c>
      <c r="R70" s="88">
        <f>IF(ISNA(VLOOKUP($C70,'Park City Nor-Am Feb 20 MO'!$A$17:$I$99,9,FALSE))=TRUE,0,VLOOKUP($C70,'Park City Nor-Am Feb 20 MO'!$A$17:$I$99,9,FALSE))</f>
        <v>0</v>
      </c>
      <c r="S70" s="87">
        <f>IF(ISNA(VLOOKUP($C70,'Park City Nor-Am Feb 21 DM'!$A$17:$I$99,9,FALSE))=TRUE,0,VLOOKUP($C70,'Park City Nor-Am Feb 21 DM'!$A$17:$I$99,9,FALSE))</f>
        <v>0</v>
      </c>
      <c r="T70" s="88">
        <f>IF(ISNA(VLOOKUP($C70,'Thunder Bay TT Jan 2016 MO'!$A$17:$I$99,9,FALSE))=TRUE,0,VLOOKUP($C70,'Thunder Bay TT Jan 2016 MO'!$A$17:$I$99,9,FALSE))</f>
        <v>0</v>
      </c>
      <c r="U70" s="88">
        <f>IF(ISNA(VLOOKUP($C70,void!$A$17:$I$99,9,FALSE))=TRUE,0,VLOOKUP($C70,void!$A$17:$I$99,9,FALSE))</f>
        <v>0</v>
      </c>
      <c r="V70" s="88">
        <f>IF(ISNA(VLOOKUP($C70,'Caledon TT Feb 27 DM'!$A$17:$I$98,9,FALSE))=TRUE,0,VLOOKUP($C70,'Caledon TT Feb 27 DM'!$A$17:$I$98,9,FALSE))</f>
        <v>0</v>
      </c>
      <c r="W70" s="88">
        <f>IF(ISNA(VLOOKUP($C70,'Caledon TT Feb 28 DM'!$A$17:$I$95,9,FALSE))=TRUE,0,VLOOKUP($C70,'Caledon TT Feb 28 DM'!$A$17:$I$95,9,FALSE))</f>
        <v>0</v>
      </c>
      <c r="X70" s="88">
        <f>IF(ISNA(VLOOKUP($C70,'Killington Nor-Am Mar 5 MO'!$A$17:$I$99,9,FALSE))=TRUE,0,VLOOKUP($C70,'Killington Nor-Am Mar 5 MO'!$A$17:$I$99,9,FALSE))</f>
        <v>0</v>
      </c>
      <c r="Y70" s="88">
        <f>IF(ISNA(VLOOKUP($C70,'Killington Nor-Am Mar 6 DM'!$A$17:$I$99,9,FALSE))=TRUE,0,VLOOKUP($C70,'Killington Nor-Am Mar 6 DM'!$A$17:$I$99,9,FALSE))</f>
        <v>0</v>
      </c>
      <c r="Z70" s="88">
        <f>IF(ISNA(VLOOKUP($C70,'VSC Nor-Am Feb 27 MO'!$A$17:$I$99,9,FALSE))=TRUE,0,VLOOKUP($C70,'VSC Nor-Am Feb 27 MO'!$A$17:$I$99,9,FALSE))</f>
        <v>0</v>
      </c>
      <c r="AA70" s="88">
        <f>IF(ISNA(VLOOKUP($C70,'VSC Nor-Am Feb 28 DM'!$A$17:$I$99,9,FALSE))=TRUE,0,VLOOKUP($C70,'VSC Nor-Am Feb 28 DM'!$A$17:$I$99,9,FALSE))</f>
        <v>0</v>
      </c>
      <c r="AB70" s="88">
        <f>IF(ISNA(VLOOKUP($C70,'Sr Nationals March 12 MO'!$A$17:$I$99,9,FALSE))=TRUE,0,VLOOKUP($C70,'Sr Nationals March 12 MO'!$A$17:$I$99,9,FALSE))</f>
        <v>0</v>
      </c>
      <c r="AC70" s="88">
        <f>IF(ISNA(VLOOKUP($C70,'Sr Nationals March 13 DM'!$A$17:$I$99,9,FALSE))=TRUE,0,VLOOKUP($C70,'Sr Nationals March 13 DM'!$A$17:$I$99,9,FALSE))</f>
        <v>0</v>
      </c>
      <c r="AD70" s="88">
        <f>IF(ISNA(VLOOKUP($C70,'Jr Nationals March 18 MO'!$A$17:$I$99,9,FALSE))=TRUE,0,VLOOKUP($C70,'Jr Nationals March 18 MO'!$A$17:$I$99,9,FALSE))</f>
        <v>0</v>
      </c>
      <c r="AE70" s="88">
        <f>IF(ISNA(VLOOKUP($C70,Event29!$A$17:$I$99,9,FALSE))=TRUE,0,VLOOKUP($C70,Event29!$A$17:$I$99,9,FALSE))</f>
        <v>0</v>
      </c>
      <c r="AF70" s="88">
        <f>IF(ISNA(VLOOKUP($C70,Event30!$A$17:$I$99,9,FALSE))=TRUE,0,VLOOKUP($C70,Event30!$A$17:$I$99,9,FALSE))</f>
        <v>0</v>
      </c>
    </row>
    <row r="71" spans="1:32" ht="13.5">
      <c r="A71" s="156"/>
      <c r="B71" s="156"/>
      <c r="C71" s="44"/>
      <c r="D71" s="92" t="str">
        <f>IF(ISNA(VLOOKUP($C71,'RPA Caclulations'!$C$6:$K$90,3,FALSE))=TRUE,"0",VLOOKUP($C71,'RPA Caclulations'!$C$6:$K$90,3,FALSE))</f>
        <v>0</v>
      </c>
      <c r="E71" s="87" t="str">
        <f>IF(ISNA(VLOOKUP($C71,'Canadian Selections Dec 19 - F'!$A$17:$I$69,9,FALSE))=TRUE,"0",VLOOKUP($C71,'Canadian Selections Dec 19 - F'!$A$17:$I$69,9,FALSE))</f>
        <v>0</v>
      </c>
      <c r="F71" s="88">
        <f>IF(ISNA(VLOOKUP($C71,'Canadian Selections Dec 20 - F'!$A$17:$I$19,9,FALSE))=TRUE,0,VLOOKUP($C71,'Canadian Selections Dec 20 - F'!$A$17:$I$19,9,FALSE))</f>
        <v>0</v>
      </c>
      <c r="G71" s="88">
        <f>IF(ISNA(VLOOKUP($C71,'Le Massif Cnd. Series Jan 16 MO'!$A$17:$I$95,9,FALSE))=TRUE,0,VLOOKUP($C71,'Le Massif Cnd. Series Jan 16 MO'!$A$17:$I$95,9,FALSE))</f>
        <v>0</v>
      </c>
      <c r="H71" s="88">
        <f>IF(ISNA(VLOOKUP($C71,'Le Massif Cnd. Series Jan 17 DM'!$A$17:$I$97,9,FALSE))=TRUE,0,VLOOKUP($C71,'Le Massif Cnd. Series Jan 17 DM'!$A$17:$I$97,9,FALSE))</f>
        <v>0</v>
      </c>
      <c r="I71" s="88">
        <f>IF(ISNA(VLOOKUP($C71,'USSA Bristol Jan 16 MO'!$A$17:$I$100,9,FALSE))=TRUE,0,VLOOKUP($C71,'USSA Bristol Jan 16 MO'!$A$17:$I$100,9,FALSE))</f>
        <v>0</v>
      </c>
      <c r="J71" s="88">
        <f>IF(ISNA(VLOOKUP($C71,'USSA Bristol Jan 17 DM'!$A$17:$I$100,9,FALSE))=TRUE,0,VLOOKUP($C71,'USSA Bristol Jan 17 DM'!$A$17:$I$100,9,FALSE))</f>
        <v>0</v>
      </c>
      <c r="K71" s="88">
        <f>IF(ISNA(VLOOKUP($C71,'Apex Cnd. Series Feb 6 MO'!$A$17:$I$98,9,FALSE))=TRUE,0,VLOOKUP($C71,'Apex Cnd. Series Feb 6 MO'!$A$17:$I$98,9,FALSE))</f>
        <v>0</v>
      </c>
      <c r="L71" s="88">
        <f>IF(ISNA(VLOOKUP($C71,'Apex Cnd. Series Feb 7 DM'!$A$17:$I$98,9,FALSE))=TRUE,0,VLOOKUP($C71,'Apex Cnd. Series Feb 7 DM'!$A$17:$I$98,9,FALSE))</f>
        <v>0</v>
      </c>
      <c r="M71" s="88">
        <f>IF(ISNA(VLOOKUP($C71,'Calabogie TT Feb 6 MO'!$A$17:$I$99,9,FALSE))=TRUE,0,VLOOKUP($C71,'Calabogie TT Feb 6 MO'!$A$17:$I$99,9,FALSE))</f>
        <v>0</v>
      </c>
      <c r="N71" s="88">
        <f>IF(ISNA(VLOOKUP($C71,'Calabogie TT Feb 7 MO'!$A$17:$I$99,9,FALSE))=TRUE,0,VLOOKUP($C71,'Calabogie TT Feb 7 MO'!$A$17:$I$99,9,FALSE))</f>
        <v>0</v>
      </c>
      <c r="O71" s="88">
        <f>IF(ISNA(VLOOKUP($C71,'Calgary Nor-Am Feb 13 MO'!$A$17:$I$99,9,FALSE))=TRUE,0,VLOOKUP($C71,'Calgary Nor-Am Feb 13 MO'!$A$17:$I$99,9,FALSE))</f>
        <v>0</v>
      </c>
      <c r="P71" s="88">
        <f>IF(ISNA(VLOOKUP($C71,'Calgary Nor-Am Feb 14 DM'!$A$17:$I$99,9,FALSE))=TRUE,0,VLOOKUP($C71,'Calgary Nor-Am Feb 14 DM'!$A$17:$I$99,9,FALSE))</f>
        <v>0</v>
      </c>
      <c r="Q71" s="88">
        <f>IF(ISNA(VLOOKUP($C71,'Camp Fortune TT Feb 21 MO'!$A$17:$I$99,9,FALSE))=TRUE,0,VLOOKUP($C71,'Camp Fortune TT Feb 21 MO'!$A$17:$I$99,9,FALSE))</f>
        <v>0</v>
      </c>
      <c r="R71" s="88">
        <f>IF(ISNA(VLOOKUP($C71,'Park City Nor-Am Feb 20 MO'!$A$17:$I$99,9,FALSE))=TRUE,0,VLOOKUP($C71,'Park City Nor-Am Feb 20 MO'!$A$17:$I$99,9,FALSE))</f>
        <v>0</v>
      </c>
      <c r="S71" s="87">
        <f>IF(ISNA(VLOOKUP($C71,'Park City Nor-Am Feb 21 DM'!$A$17:$I$99,9,FALSE))=TRUE,0,VLOOKUP($C71,'Park City Nor-Am Feb 21 DM'!$A$17:$I$99,9,FALSE))</f>
        <v>0</v>
      </c>
      <c r="T71" s="88">
        <f>IF(ISNA(VLOOKUP($C71,'Thunder Bay TT Jan 2016 MO'!$A$17:$I$99,9,FALSE))=TRUE,0,VLOOKUP($C71,'Thunder Bay TT Jan 2016 MO'!$A$17:$I$99,9,FALSE))</f>
        <v>0</v>
      </c>
      <c r="U71" s="88">
        <f>IF(ISNA(VLOOKUP($C71,void!$A$17:$I$99,9,FALSE))=TRUE,0,VLOOKUP($C71,void!$A$17:$I$99,9,FALSE))</f>
        <v>0</v>
      </c>
      <c r="V71" s="88">
        <f>IF(ISNA(VLOOKUP($C71,'Caledon TT Feb 27 DM'!$A$17:$I$98,9,FALSE))=TRUE,0,VLOOKUP($C71,'Caledon TT Feb 27 DM'!$A$17:$I$98,9,FALSE))</f>
        <v>0</v>
      </c>
      <c r="W71" s="88">
        <f>IF(ISNA(VLOOKUP($C71,'Caledon TT Feb 28 DM'!$A$17:$I$95,9,FALSE))=TRUE,0,VLOOKUP($C71,'Caledon TT Feb 28 DM'!$A$17:$I$95,9,FALSE))</f>
        <v>0</v>
      </c>
      <c r="X71" s="88">
        <f>IF(ISNA(VLOOKUP($C71,'Killington Nor-Am Mar 5 MO'!$A$17:$I$99,9,FALSE))=TRUE,0,VLOOKUP($C71,'Killington Nor-Am Mar 5 MO'!$A$17:$I$99,9,FALSE))</f>
        <v>0</v>
      </c>
      <c r="Y71" s="88">
        <f>IF(ISNA(VLOOKUP($C71,'Killington Nor-Am Mar 6 DM'!$A$17:$I$99,9,FALSE))=TRUE,0,VLOOKUP($C71,'Killington Nor-Am Mar 6 DM'!$A$17:$I$99,9,FALSE))</f>
        <v>0</v>
      </c>
      <c r="Z71" s="88">
        <f>IF(ISNA(VLOOKUP($C71,'VSC Nor-Am Feb 27 MO'!$A$17:$I$99,9,FALSE))=TRUE,0,VLOOKUP($C71,'VSC Nor-Am Feb 27 MO'!$A$17:$I$99,9,FALSE))</f>
        <v>0</v>
      </c>
      <c r="AA71" s="88">
        <f>IF(ISNA(VLOOKUP($C71,'VSC Nor-Am Feb 28 DM'!$A$17:$I$99,9,FALSE))=TRUE,0,VLOOKUP($C71,'VSC Nor-Am Feb 28 DM'!$A$17:$I$99,9,FALSE))</f>
        <v>0</v>
      </c>
      <c r="AB71" s="88">
        <f>IF(ISNA(VLOOKUP($C71,'Sr Nationals March 12 MO'!$A$17:$I$99,9,FALSE))=TRUE,0,VLOOKUP($C71,'Sr Nationals March 12 MO'!$A$17:$I$99,9,FALSE))</f>
        <v>0</v>
      </c>
      <c r="AC71" s="88">
        <f>IF(ISNA(VLOOKUP($C71,'Sr Nationals March 13 DM'!$A$17:$I$99,9,FALSE))=TRUE,0,VLOOKUP($C71,'Sr Nationals March 13 DM'!$A$17:$I$99,9,FALSE))</f>
        <v>0</v>
      </c>
      <c r="AD71" s="88">
        <f>IF(ISNA(VLOOKUP($C71,'Jr Nationals March 18 MO'!$A$17:$I$99,9,FALSE))=TRUE,0,VLOOKUP($C71,'Jr Nationals March 18 MO'!$A$17:$I$99,9,FALSE))</f>
        <v>0</v>
      </c>
      <c r="AE71" s="88">
        <f>IF(ISNA(VLOOKUP($C71,Event29!$A$17:$I$99,9,FALSE))=TRUE,0,VLOOKUP($C71,Event29!$A$17:$I$99,9,FALSE))</f>
        <v>0</v>
      </c>
      <c r="AF71" s="88">
        <f>IF(ISNA(VLOOKUP($C71,Event30!$A$17:$I$99,9,FALSE))=TRUE,0,VLOOKUP($C71,Event30!$A$17:$I$99,9,FALSE))</f>
        <v>0</v>
      </c>
    </row>
    <row r="72" spans="1:32" ht="13.5">
      <c r="A72" s="156"/>
      <c r="B72" s="156"/>
      <c r="C72" s="78"/>
      <c r="D72" s="92" t="str">
        <f>IF(ISNA(VLOOKUP($C72,'RPA Caclulations'!$C$6:$K$90,3,FALSE))=TRUE,"0",VLOOKUP($C72,'RPA Caclulations'!$C$6:$K$90,3,FALSE))</f>
        <v>0</v>
      </c>
      <c r="E72" s="87" t="str">
        <f>IF(ISNA(VLOOKUP($C72,'Canadian Selections Dec 19 - F'!$A$17:$I$69,9,FALSE))=TRUE,"0",VLOOKUP($C72,'Canadian Selections Dec 19 - F'!$A$17:$I$69,9,FALSE))</f>
        <v>0</v>
      </c>
      <c r="F72" s="88">
        <f>IF(ISNA(VLOOKUP($C72,'Canadian Selections Dec 20 - F'!$A$17:$I$19,9,FALSE))=TRUE,0,VLOOKUP($C72,'Canadian Selections Dec 20 - F'!$A$17:$I$19,9,FALSE))</f>
        <v>0</v>
      </c>
      <c r="G72" s="88">
        <f>IF(ISNA(VLOOKUP($C72,'Le Massif Cnd. Series Jan 16 MO'!$A$17:$I$95,9,FALSE))=TRUE,0,VLOOKUP($C72,'Le Massif Cnd. Series Jan 16 MO'!$A$17:$I$95,9,FALSE))</f>
        <v>0</v>
      </c>
      <c r="H72" s="88">
        <f>IF(ISNA(VLOOKUP($C72,'Le Massif Cnd. Series Jan 17 DM'!$A$17:$I$97,9,FALSE))=TRUE,0,VLOOKUP($C72,'Le Massif Cnd. Series Jan 17 DM'!$A$17:$I$97,9,FALSE))</f>
        <v>0</v>
      </c>
      <c r="I72" s="88">
        <f>IF(ISNA(VLOOKUP($C72,'USSA Bristol Jan 16 MO'!$A$17:$I$100,9,FALSE))=TRUE,0,VLOOKUP($C72,'USSA Bristol Jan 16 MO'!$A$17:$I$100,9,FALSE))</f>
        <v>0</v>
      </c>
      <c r="J72" s="88">
        <f>IF(ISNA(VLOOKUP($C72,'USSA Bristol Jan 17 DM'!$A$17:$I$100,9,FALSE))=TRUE,0,VLOOKUP($C72,'USSA Bristol Jan 17 DM'!$A$17:$I$100,9,FALSE))</f>
        <v>0</v>
      </c>
      <c r="K72" s="88">
        <f>IF(ISNA(VLOOKUP($C72,'Apex Cnd. Series Feb 6 MO'!$A$17:$I$98,9,FALSE))=TRUE,0,VLOOKUP($C72,'Apex Cnd. Series Feb 6 MO'!$A$17:$I$98,9,FALSE))</f>
        <v>0</v>
      </c>
      <c r="L72" s="88">
        <f>IF(ISNA(VLOOKUP($C72,'Apex Cnd. Series Feb 7 DM'!$A$17:$I$98,9,FALSE))=TRUE,0,VLOOKUP($C72,'Apex Cnd. Series Feb 7 DM'!$A$17:$I$98,9,FALSE))</f>
        <v>0</v>
      </c>
      <c r="M72" s="88">
        <f>IF(ISNA(VLOOKUP($C72,'Calabogie TT Feb 6 MO'!$A$17:$I$99,9,FALSE))=TRUE,0,VLOOKUP($C72,'Calabogie TT Feb 6 MO'!$A$17:$I$99,9,FALSE))</f>
        <v>0</v>
      </c>
      <c r="N72" s="88">
        <f>IF(ISNA(VLOOKUP($C72,'Calabogie TT Feb 7 MO'!$A$17:$I$99,9,FALSE))=TRUE,0,VLOOKUP($C72,'Calabogie TT Feb 7 MO'!$A$17:$I$99,9,FALSE))</f>
        <v>0</v>
      </c>
      <c r="O72" s="88">
        <f>IF(ISNA(VLOOKUP($C72,'Calgary Nor-Am Feb 13 MO'!$A$17:$I$99,9,FALSE))=TRUE,0,VLOOKUP($C72,'Calgary Nor-Am Feb 13 MO'!$A$17:$I$99,9,FALSE))</f>
        <v>0</v>
      </c>
      <c r="P72" s="88">
        <f>IF(ISNA(VLOOKUP($C72,'Calgary Nor-Am Feb 14 DM'!$A$17:$I$99,9,FALSE))=TRUE,0,VLOOKUP($C72,'Calgary Nor-Am Feb 14 DM'!$A$17:$I$99,9,FALSE))</f>
        <v>0</v>
      </c>
      <c r="Q72" s="88">
        <f>IF(ISNA(VLOOKUP($C72,'Camp Fortune TT Feb 21 MO'!$A$17:$I$99,9,FALSE))=TRUE,0,VLOOKUP($C72,'Camp Fortune TT Feb 21 MO'!$A$17:$I$99,9,FALSE))</f>
        <v>0</v>
      </c>
      <c r="R72" s="88">
        <f>IF(ISNA(VLOOKUP($C72,'Park City Nor-Am Feb 20 MO'!$A$17:$I$99,9,FALSE))=TRUE,0,VLOOKUP($C72,'Park City Nor-Am Feb 20 MO'!$A$17:$I$99,9,FALSE))</f>
        <v>0</v>
      </c>
      <c r="S72" s="87">
        <f>IF(ISNA(VLOOKUP($C72,'Park City Nor-Am Feb 21 DM'!$A$17:$I$99,9,FALSE))=TRUE,0,VLOOKUP($C72,'Park City Nor-Am Feb 21 DM'!$A$17:$I$99,9,FALSE))</f>
        <v>0</v>
      </c>
      <c r="T72" s="88">
        <f>IF(ISNA(VLOOKUP($C72,'Thunder Bay TT Jan 2016 MO'!$A$17:$I$99,9,FALSE))=TRUE,0,VLOOKUP($C72,'Thunder Bay TT Jan 2016 MO'!$A$17:$I$99,9,FALSE))</f>
        <v>0</v>
      </c>
      <c r="U72" s="88">
        <f>IF(ISNA(VLOOKUP($C72,void!$A$17:$I$99,9,FALSE))=TRUE,0,VLOOKUP($C72,void!$A$17:$I$99,9,FALSE))</f>
        <v>0</v>
      </c>
      <c r="V72" s="88">
        <f>IF(ISNA(VLOOKUP($C72,'Caledon TT Feb 27 DM'!$A$17:$I$98,9,FALSE))=TRUE,0,VLOOKUP($C72,'Caledon TT Feb 27 DM'!$A$17:$I$98,9,FALSE))</f>
        <v>0</v>
      </c>
      <c r="W72" s="88">
        <f>IF(ISNA(VLOOKUP($C72,'Caledon TT Feb 28 DM'!$A$17:$I$95,9,FALSE))=TRUE,0,VLOOKUP($C72,'Caledon TT Feb 28 DM'!$A$17:$I$95,9,FALSE))</f>
        <v>0</v>
      </c>
      <c r="X72" s="88">
        <f>IF(ISNA(VLOOKUP($C72,'Killington Nor-Am Mar 5 MO'!$A$17:$I$99,9,FALSE))=TRUE,0,VLOOKUP($C72,'Killington Nor-Am Mar 5 MO'!$A$17:$I$99,9,FALSE))</f>
        <v>0</v>
      </c>
      <c r="Y72" s="88">
        <f>IF(ISNA(VLOOKUP($C72,'Killington Nor-Am Mar 6 DM'!$A$17:$I$99,9,FALSE))=TRUE,0,VLOOKUP($C72,'Killington Nor-Am Mar 6 DM'!$A$17:$I$99,9,FALSE))</f>
        <v>0</v>
      </c>
      <c r="Z72" s="88">
        <f>IF(ISNA(VLOOKUP($C72,'VSC Nor-Am Feb 27 MO'!$A$17:$I$99,9,FALSE))=TRUE,0,VLOOKUP($C72,'VSC Nor-Am Feb 27 MO'!$A$17:$I$99,9,FALSE))</f>
        <v>0</v>
      </c>
      <c r="AA72" s="88">
        <f>IF(ISNA(VLOOKUP($C72,'VSC Nor-Am Feb 28 DM'!$A$17:$I$99,9,FALSE))=TRUE,0,VLOOKUP($C72,'VSC Nor-Am Feb 28 DM'!$A$17:$I$99,9,FALSE))</f>
        <v>0</v>
      </c>
      <c r="AB72" s="88">
        <f>IF(ISNA(VLOOKUP($C72,'Sr Nationals March 12 MO'!$A$17:$I$99,9,FALSE))=TRUE,0,VLOOKUP($C72,'Sr Nationals March 12 MO'!$A$17:$I$99,9,FALSE))</f>
        <v>0</v>
      </c>
      <c r="AC72" s="88">
        <f>IF(ISNA(VLOOKUP($C72,'Sr Nationals March 13 DM'!$A$17:$I$99,9,FALSE))=TRUE,0,VLOOKUP($C72,'Sr Nationals March 13 DM'!$A$17:$I$99,9,FALSE))</f>
        <v>0</v>
      </c>
      <c r="AD72" s="88">
        <f>IF(ISNA(VLOOKUP($C72,'Jr Nationals March 18 MO'!$A$17:$I$99,9,FALSE))=TRUE,0,VLOOKUP($C72,'Jr Nationals March 18 MO'!$A$17:$I$99,9,FALSE))</f>
        <v>0</v>
      </c>
      <c r="AE72" s="88">
        <f>IF(ISNA(VLOOKUP($C72,Event29!$A$17:$I$99,9,FALSE))=TRUE,0,VLOOKUP($C72,Event29!$A$17:$I$99,9,FALSE))</f>
        <v>0</v>
      </c>
      <c r="AF72" s="88">
        <f>IF(ISNA(VLOOKUP($C72,Event30!$A$17:$I$99,9,FALSE))=TRUE,0,VLOOKUP($C72,Event30!$A$17:$I$99,9,FALSE))</f>
        <v>0</v>
      </c>
    </row>
    <row r="73" spans="1:32" ht="13.5" customHeight="1">
      <c r="A73" s="156"/>
      <c r="B73" s="156"/>
      <c r="C73" s="78"/>
      <c r="D73" s="92" t="str">
        <f>IF(ISNA(VLOOKUP($C73,'RPA Caclulations'!$C$6:$K$90,3,FALSE))=TRUE,"0",VLOOKUP($C73,'RPA Caclulations'!$C$6:$K$90,3,FALSE))</f>
        <v>0</v>
      </c>
      <c r="E73" s="87" t="str">
        <f>IF(ISNA(VLOOKUP($C73,'Canadian Selections Dec 19 - F'!$A$17:$I$69,9,FALSE))=TRUE,"0",VLOOKUP($C73,'Canadian Selections Dec 19 - F'!$A$17:$I$69,9,FALSE))</f>
        <v>0</v>
      </c>
      <c r="F73" s="88">
        <f>IF(ISNA(VLOOKUP($C73,'Canadian Selections Dec 20 - F'!$A$17:$I$19,9,FALSE))=TRUE,0,VLOOKUP($C73,'Canadian Selections Dec 20 - F'!$A$17:$I$19,9,FALSE))</f>
        <v>0</v>
      </c>
      <c r="G73" s="88">
        <f>IF(ISNA(VLOOKUP($C73,'Le Massif Cnd. Series Jan 16 MO'!$A$17:$I$95,9,FALSE))=TRUE,0,VLOOKUP($C73,'Le Massif Cnd. Series Jan 16 MO'!$A$17:$I$95,9,FALSE))</f>
        <v>0</v>
      </c>
      <c r="H73" s="88">
        <f>IF(ISNA(VLOOKUP($C73,'Le Massif Cnd. Series Jan 17 DM'!$A$17:$I$97,9,FALSE))=TRUE,0,VLOOKUP($C73,'Le Massif Cnd. Series Jan 17 DM'!$A$17:$I$97,9,FALSE))</f>
        <v>0</v>
      </c>
      <c r="I73" s="88">
        <f>IF(ISNA(VLOOKUP($C73,'USSA Bristol Jan 16 MO'!$A$17:$I$100,9,FALSE))=TRUE,0,VLOOKUP($C73,'USSA Bristol Jan 16 MO'!$A$17:$I$100,9,FALSE))</f>
        <v>0</v>
      </c>
      <c r="J73" s="88">
        <f>IF(ISNA(VLOOKUP($C73,'USSA Bristol Jan 17 DM'!$A$17:$I$100,9,FALSE))=TRUE,0,VLOOKUP($C73,'USSA Bristol Jan 17 DM'!$A$17:$I$100,9,FALSE))</f>
        <v>0</v>
      </c>
      <c r="K73" s="88">
        <f>IF(ISNA(VLOOKUP($C73,'Apex Cnd. Series Feb 6 MO'!$A$17:$I$98,9,FALSE))=TRUE,0,VLOOKUP($C73,'Apex Cnd. Series Feb 6 MO'!$A$17:$I$98,9,FALSE))</f>
        <v>0</v>
      </c>
      <c r="L73" s="88">
        <f>IF(ISNA(VLOOKUP($C73,'Apex Cnd. Series Feb 7 DM'!$A$17:$I$98,9,FALSE))=TRUE,0,VLOOKUP($C73,'Apex Cnd. Series Feb 7 DM'!$A$17:$I$98,9,FALSE))</f>
        <v>0</v>
      </c>
      <c r="M73" s="88">
        <f>IF(ISNA(VLOOKUP($C73,'Calabogie TT Feb 6 MO'!$A$17:$I$99,9,FALSE))=TRUE,0,VLOOKUP($C73,'Calabogie TT Feb 6 MO'!$A$17:$I$99,9,FALSE))</f>
        <v>0</v>
      </c>
      <c r="N73" s="88">
        <f>IF(ISNA(VLOOKUP($C73,'Calabogie TT Feb 7 MO'!$A$17:$I$99,9,FALSE))=TRUE,0,VLOOKUP($C73,'Calabogie TT Feb 7 MO'!$A$17:$I$99,9,FALSE))</f>
        <v>0</v>
      </c>
      <c r="O73" s="88">
        <f>IF(ISNA(VLOOKUP($C73,'Calgary Nor-Am Feb 13 MO'!$A$17:$I$99,9,FALSE))=TRUE,0,VLOOKUP($C73,'Calgary Nor-Am Feb 13 MO'!$A$17:$I$99,9,FALSE))</f>
        <v>0</v>
      </c>
      <c r="P73" s="88">
        <f>IF(ISNA(VLOOKUP($C73,'Calgary Nor-Am Feb 14 DM'!$A$17:$I$99,9,FALSE))=TRUE,0,VLOOKUP($C73,'Calgary Nor-Am Feb 14 DM'!$A$17:$I$99,9,FALSE))</f>
        <v>0</v>
      </c>
      <c r="Q73" s="88">
        <f>IF(ISNA(VLOOKUP($C73,'Camp Fortune TT Feb 21 MO'!$A$17:$I$99,9,FALSE))=TRUE,0,VLOOKUP($C73,'Camp Fortune TT Feb 21 MO'!$A$17:$I$99,9,FALSE))</f>
        <v>0</v>
      </c>
      <c r="R73" s="88">
        <f>IF(ISNA(VLOOKUP($C73,'Park City Nor-Am Feb 20 MO'!$A$17:$I$99,9,FALSE))=TRUE,0,VLOOKUP($C73,'Park City Nor-Am Feb 20 MO'!$A$17:$I$99,9,FALSE))</f>
        <v>0</v>
      </c>
      <c r="S73" s="87">
        <f>IF(ISNA(VLOOKUP($C73,'Park City Nor-Am Feb 21 DM'!$A$17:$I$99,9,FALSE))=TRUE,0,VLOOKUP($C73,'Park City Nor-Am Feb 21 DM'!$A$17:$I$99,9,FALSE))</f>
        <v>0</v>
      </c>
      <c r="T73" s="88">
        <f>IF(ISNA(VLOOKUP($C73,'Thunder Bay TT Jan 2016 MO'!$A$17:$I$99,9,FALSE))=TRUE,0,VLOOKUP($C73,'Thunder Bay TT Jan 2016 MO'!$A$17:$I$99,9,FALSE))</f>
        <v>0</v>
      </c>
      <c r="U73" s="88">
        <f>IF(ISNA(VLOOKUP($C73,void!$A$17:$I$99,9,FALSE))=TRUE,0,VLOOKUP($C73,void!$A$17:$I$99,9,FALSE))</f>
        <v>0</v>
      </c>
      <c r="V73" s="88">
        <f>IF(ISNA(VLOOKUP($C73,'Caledon TT Feb 27 DM'!$A$17:$I$98,9,FALSE))=TRUE,0,VLOOKUP($C73,'Caledon TT Feb 27 DM'!$A$17:$I$98,9,FALSE))</f>
        <v>0</v>
      </c>
      <c r="W73" s="88">
        <f>IF(ISNA(VLOOKUP($C73,'Caledon TT Feb 28 DM'!$A$17:$I$95,9,FALSE))=TRUE,0,VLOOKUP($C73,'Caledon TT Feb 28 DM'!$A$17:$I$95,9,FALSE))</f>
        <v>0</v>
      </c>
      <c r="X73" s="88">
        <f>IF(ISNA(VLOOKUP($C73,'Killington Nor-Am Mar 5 MO'!$A$17:$I$99,9,FALSE))=TRUE,0,VLOOKUP($C73,'Killington Nor-Am Mar 5 MO'!$A$17:$I$99,9,FALSE))</f>
        <v>0</v>
      </c>
      <c r="Y73" s="88">
        <f>IF(ISNA(VLOOKUP($C73,'Killington Nor-Am Mar 6 DM'!$A$17:$I$99,9,FALSE))=TRUE,0,VLOOKUP($C73,'Killington Nor-Am Mar 6 DM'!$A$17:$I$99,9,FALSE))</f>
        <v>0</v>
      </c>
      <c r="Z73" s="88">
        <f>IF(ISNA(VLOOKUP($C73,'VSC Nor-Am Feb 27 MO'!$A$17:$I$99,9,FALSE))=TRUE,0,VLOOKUP($C73,'VSC Nor-Am Feb 27 MO'!$A$17:$I$99,9,FALSE))</f>
        <v>0</v>
      </c>
      <c r="AA73" s="88">
        <f>IF(ISNA(VLOOKUP($C73,'VSC Nor-Am Feb 28 DM'!$A$17:$I$99,9,FALSE))=TRUE,0,VLOOKUP($C73,'VSC Nor-Am Feb 28 DM'!$A$17:$I$99,9,FALSE))</f>
        <v>0</v>
      </c>
      <c r="AB73" s="88">
        <f>IF(ISNA(VLOOKUP($C73,'Sr Nationals March 12 MO'!$A$17:$I$99,9,FALSE))=TRUE,0,VLOOKUP($C73,'Sr Nationals March 12 MO'!$A$17:$I$99,9,FALSE))</f>
        <v>0</v>
      </c>
      <c r="AC73" s="88">
        <f>IF(ISNA(VLOOKUP($C73,'Sr Nationals March 13 DM'!$A$17:$I$99,9,FALSE))=TRUE,0,VLOOKUP($C73,'Sr Nationals March 13 DM'!$A$17:$I$99,9,FALSE))</f>
        <v>0</v>
      </c>
      <c r="AD73" s="88">
        <f>IF(ISNA(VLOOKUP($C73,'Jr Nationals March 18 MO'!$A$17:$I$99,9,FALSE))=TRUE,0,VLOOKUP($C73,'Jr Nationals March 18 MO'!$A$17:$I$99,9,FALSE))</f>
        <v>0</v>
      </c>
      <c r="AE73" s="88">
        <f>IF(ISNA(VLOOKUP($C73,Event29!$A$17:$I$99,9,FALSE))=TRUE,0,VLOOKUP($C73,Event29!$A$17:$I$99,9,FALSE))</f>
        <v>0</v>
      </c>
      <c r="AF73" s="88">
        <f>IF(ISNA(VLOOKUP($C73,Event30!$A$17:$I$99,9,FALSE))=TRUE,0,VLOOKUP($C73,Event30!$A$17:$I$99,9,FALSE))</f>
        <v>0</v>
      </c>
    </row>
    <row r="74" spans="1:32" ht="13.5" customHeight="1">
      <c r="A74" s="156"/>
      <c r="B74" s="156"/>
      <c r="C74" s="44"/>
      <c r="D74" s="92" t="str">
        <f>IF(ISNA(VLOOKUP($C74,'RPA Caclulations'!$C$6:$K$90,3,FALSE))=TRUE,"0",VLOOKUP($C74,'RPA Caclulations'!$C$6:$K$90,3,FALSE))</f>
        <v>0</v>
      </c>
      <c r="E74" s="87" t="str">
        <f>IF(ISNA(VLOOKUP($C74,'Canadian Selections Dec 19 - F'!$A$17:$I$69,9,FALSE))=TRUE,"0",VLOOKUP($C74,'Canadian Selections Dec 19 - F'!$A$17:$I$69,9,FALSE))</f>
        <v>0</v>
      </c>
      <c r="F74" s="88">
        <f>IF(ISNA(VLOOKUP($C74,'Canadian Selections Dec 20 - F'!$A$17:$I$19,9,FALSE))=TRUE,0,VLOOKUP($C74,'Canadian Selections Dec 20 - F'!$A$17:$I$19,9,FALSE))</f>
        <v>0</v>
      </c>
      <c r="G74" s="88">
        <f>IF(ISNA(VLOOKUP($C74,'Le Massif Cnd. Series Jan 16 MO'!$A$17:$I$95,9,FALSE))=TRUE,0,VLOOKUP($C74,'Le Massif Cnd. Series Jan 16 MO'!$A$17:$I$95,9,FALSE))</f>
        <v>0</v>
      </c>
      <c r="H74" s="88">
        <f>IF(ISNA(VLOOKUP($C74,'Le Massif Cnd. Series Jan 17 DM'!$A$17:$I$97,9,FALSE))=TRUE,0,VLOOKUP($C74,'Le Massif Cnd. Series Jan 17 DM'!$A$17:$I$97,9,FALSE))</f>
        <v>0</v>
      </c>
      <c r="I74" s="88">
        <f>IF(ISNA(VLOOKUP($C74,'USSA Bristol Jan 16 MO'!$A$17:$I$100,9,FALSE))=TRUE,0,VLOOKUP($C74,'USSA Bristol Jan 16 MO'!$A$17:$I$100,9,FALSE))</f>
        <v>0</v>
      </c>
      <c r="J74" s="88">
        <f>IF(ISNA(VLOOKUP($C74,'USSA Bristol Jan 17 DM'!$A$17:$I$100,9,FALSE))=TRUE,0,VLOOKUP($C74,'USSA Bristol Jan 17 DM'!$A$17:$I$100,9,FALSE))</f>
        <v>0</v>
      </c>
      <c r="K74" s="88">
        <f>IF(ISNA(VLOOKUP($C74,'Apex Cnd. Series Feb 6 MO'!$A$17:$I$98,9,FALSE))=TRUE,0,VLOOKUP($C74,'Apex Cnd. Series Feb 6 MO'!$A$17:$I$98,9,FALSE))</f>
        <v>0</v>
      </c>
      <c r="L74" s="88">
        <f>IF(ISNA(VLOOKUP($C74,'Apex Cnd. Series Feb 7 DM'!$A$17:$I$98,9,FALSE))=TRUE,0,VLOOKUP($C74,'Apex Cnd. Series Feb 7 DM'!$A$17:$I$98,9,FALSE))</f>
        <v>0</v>
      </c>
      <c r="M74" s="88">
        <f>IF(ISNA(VLOOKUP($C74,'Calabogie TT Feb 6 MO'!$A$17:$I$99,9,FALSE))=TRUE,0,VLOOKUP($C74,'Calabogie TT Feb 6 MO'!$A$17:$I$99,9,FALSE))</f>
        <v>0</v>
      </c>
      <c r="N74" s="88">
        <f>IF(ISNA(VLOOKUP($C74,'Calabogie TT Feb 7 MO'!$A$17:$I$99,9,FALSE))=TRUE,0,VLOOKUP($C74,'Calabogie TT Feb 7 MO'!$A$17:$I$99,9,FALSE))</f>
        <v>0</v>
      </c>
      <c r="O74" s="88">
        <f>IF(ISNA(VLOOKUP($C74,'Calgary Nor-Am Feb 13 MO'!$A$17:$I$99,9,FALSE))=TRUE,0,VLOOKUP($C74,'Calgary Nor-Am Feb 13 MO'!$A$17:$I$99,9,FALSE))</f>
        <v>0</v>
      </c>
      <c r="P74" s="88">
        <f>IF(ISNA(VLOOKUP($C74,'Calgary Nor-Am Feb 14 DM'!$A$17:$I$99,9,FALSE))=TRUE,0,VLOOKUP($C74,'Calgary Nor-Am Feb 14 DM'!$A$17:$I$99,9,FALSE))</f>
        <v>0</v>
      </c>
      <c r="Q74" s="88">
        <f>IF(ISNA(VLOOKUP($C74,'Camp Fortune TT Feb 21 MO'!$A$17:$I$99,9,FALSE))=TRUE,0,VLOOKUP($C74,'Camp Fortune TT Feb 21 MO'!$A$17:$I$99,9,FALSE))</f>
        <v>0</v>
      </c>
      <c r="R74" s="88">
        <f>IF(ISNA(VLOOKUP($C74,'Park City Nor-Am Feb 20 MO'!$A$17:$I$99,9,FALSE))=TRUE,0,VLOOKUP($C74,'Park City Nor-Am Feb 20 MO'!$A$17:$I$99,9,FALSE))</f>
        <v>0</v>
      </c>
      <c r="S74" s="87">
        <f>IF(ISNA(VLOOKUP($C74,'Park City Nor-Am Feb 21 DM'!$A$17:$I$99,9,FALSE))=TRUE,0,VLOOKUP($C74,'Park City Nor-Am Feb 21 DM'!$A$17:$I$99,9,FALSE))</f>
        <v>0</v>
      </c>
      <c r="T74" s="88">
        <f>IF(ISNA(VLOOKUP($C74,'Thunder Bay TT Jan 2016 MO'!$A$17:$I$99,9,FALSE))=TRUE,0,VLOOKUP($C74,'Thunder Bay TT Jan 2016 MO'!$A$17:$I$99,9,FALSE))</f>
        <v>0</v>
      </c>
      <c r="U74" s="88">
        <f>IF(ISNA(VLOOKUP($C74,void!$A$17:$I$99,9,FALSE))=TRUE,0,VLOOKUP($C74,void!$A$17:$I$99,9,FALSE))</f>
        <v>0</v>
      </c>
      <c r="V74" s="88">
        <f>IF(ISNA(VLOOKUP($C74,'Caledon TT Feb 27 DM'!$A$17:$I$98,9,FALSE))=TRUE,0,VLOOKUP($C74,'Caledon TT Feb 27 DM'!$A$17:$I$98,9,FALSE))</f>
        <v>0</v>
      </c>
      <c r="W74" s="88">
        <f>IF(ISNA(VLOOKUP($C74,'Caledon TT Feb 28 DM'!$A$17:$I$95,9,FALSE))=TRUE,0,VLOOKUP($C74,'Caledon TT Feb 28 DM'!$A$17:$I$95,9,FALSE))</f>
        <v>0</v>
      </c>
      <c r="X74" s="88">
        <f>IF(ISNA(VLOOKUP($C74,'Killington Nor-Am Mar 5 MO'!$A$17:$I$99,9,FALSE))=TRUE,0,VLOOKUP($C74,'Killington Nor-Am Mar 5 MO'!$A$17:$I$99,9,FALSE))</f>
        <v>0</v>
      </c>
      <c r="Y74" s="88">
        <f>IF(ISNA(VLOOKUP($C74,'Killington Nor-Am Mar 6 DM'!$A$17:$I$99,9,FALSE))=TRUE,0,VLOOKUP($C74,'Killington Nor-Am Mar 6 DM'!$A$17:$I$99,9,FALSE))</f>
        <v>0</v>
      </c>
      <c r="Z74" s="88">
        <f>IF(ISNA(VLOOKUP($C74,'VSC Nor-Am Feb 27 MO'!$A$17:$I$99,9,FALSE))=TRUE,0,VLOOKUP($C74,'VSC Nor-Am Feb 27 MO'!$A$17:$I$99,9,FALSE))</f>
        <v>0</v>
      </c>
      <c r="AA74" s="88">
        <f>IF(ISNA(VLOOKUP($C74,'VSC Nor-Am Feb 28 DM'!$A$17:$I$99,9,FALSE))=TRUE,0,VLOOKUP($C74,'VSC Nor-Am Feb 28 DM'!$A$17:$I$99,9,FALSE))</f>
        <v>0</v>
      </c>
      <c r="AB74" s="88">
        <f>IF(ISNA(VLOOKUP($C74,'Sr Nationals March 12 MO'!$A$17:$I$99,9,FALSE))=TRUE,0,VLOOKUP($C74,'Sr Nationals March 12 MO'!$A$17:$I$99,9,FALSE))</f>
        <v>0</v>
      </c>
      <c r="AC74" s="88">
        <f>IF(ISNA(VLOOKUP($C74,'Sr Nationals March 13 DM'!$A$17:$I$99,9,FALSE))=TRUE,0,VLOOKUP($C74,'Sr Nationals March 13 DM'!$A$17:$I$99,9,FALSE))</f>
        <v>0</v>
      </c>
      <c r="AD74" s="88">
        <f>IF(ISNA(VLOOKUP($C74,'Jr Nationals March 18 MO'!$A$17:$I$99,9,FALSE))=TRUE,0,VLOOKUP($C74,'Jr Nationals March 18 MO'!$A$17:$I$99,9,FALSE))</f>
        <v>0</v>
      </c>
      <c r="AE74" s="88">
        <f>IF(ISNA(VLOOKUP($C74,Event29!$A$17:$I$99,9,FALSE))=TRUE,0,VLOOKUP($C74,Event29!$A$17:$I$99,9,FALSE))</f>
        <v>0</v>
      </c>
      <c r="AF74" s="88">
        <f>IF(ISNA(VLOOKUP($C74,Event30!$A$17:$I$99,9,FALSE))=TRUE,0,VLOOKUP($C74,Event30!$A$17:$I$99,9,FALSE))</f>
        <v>0</v>
      </c>
    </row>
    <row r="75" spans="1:32" ht="13.5" customHeight="1">
      <c r="A75" s="156"/>
      <c r="B75" s="156"/>
      <c r="C75" s="79"/>
      <c r="D75" s="92" t="str">
        <f>IF(ISNA(VLOOKUP($C75,'RPA Caclulations'!$C$6:$K$90,3,FALSE))=TRUE,"0",VLOOKUP($C75,'RPA Caclulations'!$C$6:$K$90,3,FALSE))</f>
        <v>0</v>
      </c>
      <c r="E75" s="87" t="str">
        <f>IF(ISNA(VLOOKUP($C75,'Canadian Selections Dec 19 - F'!$A$17:$I$69,9,FALSE))=TRUE,"0",VLOOKUP($C75,'Canadian Selections Dec 19 - F'!$A$17:$I$69,9,FALSE))</f>
        <v>0</v>
      </c>
      <c r="F75" s="88">
        <f>IF(ISNA(VLOOKUP($C75,'Canadian Selections Dec 20 - F'!$A$17:$I$19,9,FALSE))=TRUE,0,VLOOKUP($C75,'Canadian Selections Dec 20 - F'!$A$17:$I$19,9,FALSE))</f>
        <v>0</v>
      </c>
      <c r="G75" s="88">
        <f>IF(ISNA(VLOOKUP($C75,'Le Massif Cnd. Series Jan 16 MO'!$A$17:$I$95,9,FALSE))=TRUE,0,VLOOKUP($C75,'Le Massif Cnd. Series Jan 16 MO'!$A$17:$I$95,9,FALSE))</f>
        <v>0</v>
      </c>
      <c r="H75" s="88">
        <f>IF(ISNA(VLOOKUP($C75,'Le Massif Cnd. Series Jan 17 DM'!$A$17:$I$97,9,FALSE))=TRUE,0,VLOOKUP($C75,'Le Massif Cnd. Series Jan 17 DM'!$A$17:$I$97,9,FALSE))</f>
        <v>0</v>
      </c>
      <c r="I75" s="88">
        <f>IF(ISNA(VLOOKUP($C75,'USSA Bristol Jan 16 MO'!$A$17:$I$100,9,FALSE))=TRUE,0,VLOOKUP($C75,'USSA Bristol Jan 16 MO'!$A$17:$I$100,9,FALSE))</f>
        <v>0</v>
      </c>
      <c r="J75" s="88">
        <f>IF(ISNA(VLOOKUP($C75,'USSA Bristol Jan 17 DM'!$A$17:$I$100,9,FALSE))=TRUE,0,VLOOKUP($C75,'USSA Bristol Jan 17 DM'!$A$17:$I$100,9,FALSE))</f>
        <v>0</v>
      </c>
      <c r="K75" s="88">
        <f>IF(ISNA(VLOOKUP($C75,'Apex Cnd. Series Feb 6 MO'!$A$17:$I$98,9,FALSE))=TRUE,0,VLOOKUP($C75,'Apex Cnd. Series Feb 6 MO'!$A$17:$I$98,9,FALSE))</f>
        <v>0</v>
      </c>
      <c r="L75" s="88">
        <f>IF(ISNA(VLOOKUP($C75,'Apex Cnd. Series Feb 7 DM'!$A$17:$I$98,9,FALSE))=TRUE,0,VLOOKUP($C75,'Apex Cnd. Series Feb 7 DM'!$A$17:$I$98,9,FALSE))</f>
        <v>0</v>
      </c>
      <c r="M75" s="88">
        <f>IF(ISNA(VLOOKUP($C75,'Calabogie TT Feb 6 MO'!$A$17:$I$99,9,FALSE))=TRUE,0,VLOOKUP($C75,'Calabogie TT Feb 6 MO'!$A$17:$I$99,9,FALSE))</f>
        <v>0</v>
      </c>
      <c r="N75" s="88">
        <f>IF(ISNA(VLOOKUP($C75,'Calabogie TT Feb 7 MO'!$A$17:$I$99,9,FALSE))=TRUE,0,VLOOKUP($C75,'Calabogie TT Feb 7 MO'!$A$17:$I$99,9,FALSE))</f>
        <v>0</v>
      </c>
      <c r="O75" s="88">
        <f>IF(ISNA(VLOOKUP($C75,'Calgary Nor-Am Feb 13 MO'!$A$17:$I$99,9,FALSE))=TRUE,0,VLOOKUP($C75,'Calgary Nor-Am Feb 13 MO'!$A$17:$I$99,9,FALSE))</f>
        <v>0</v>
      </c>
      <c r="P75" s="88">
        <f>IF(ISNA(VLOOKUP($C75,'Calgary Nor-Am Feb 14 DM'!$A$17:$I$99,9,FALSE))=TRUE,0,VLOOKUP($C75,'Calgary Nor-Am Feb 14 DM'!$A$17:$I$99,9,FALSE))</f>
        <v>0</v>
      </c>
      <c r="Q75" s="88">
        <f>IF(ISNA(VLOOKUP($C75,'Camp Fortune TT Feb 21 MO'!$A$17:$I$99,9,FALSE))=TRUE,0,VLOOKUP($C75,'Camp Fortune TT Feb 21 MO'!$A$17:$I$99,9,FALSE))</f>
        <v>0</v>
      </c>
      <c r="R75" s="88">
        <f>IF(ISNA(VLOOKUP($C75,'Park City Nor-Am Feb 20 MO'!$A$17:$I$99,9,FALSE))=TRUE,0,VLOOKUP($C75,'Park City Nor-Am Feb 20 MO'!$A$17:$I$99,9,FALSE))</f>
        <v>0</v>
      </c>
      <c r="S75" s="87">
        <f>IF(ISNA(VLOOKUP($C75,'Park City Nor-Am Feb 21 DM'!$A$17:$I$99,9,FALSE))=TRUE,0,VLOOKUP($C75,'Park City Nor-Am Feb 21 DM'!$A$17:$I$99,9,FALSE))</f>
        <v>0</v>
      </c>
      <c r="T75" s="88">
        <f>IF(ISNA(VLOOKUP($C75,'Thunder Bay TT Jan 2016 MO'!$A$17:$I$99,9,FALSE))=TRUE,0,VLOOKUP($C75,'Thunder Bay TT Jan 2016 MO'!$A$17:$I$99,9,FALSE))</f>
        <v>0</v>
      </c>
      <c r="U75" s="88">
        <f>IF(ISNA(VLOOKUP($C75,void!$A$17:$I$99,9,FALSE))=TRUE,0,VLOOKUP($C75,void!$A$17:$I$99,9,FALSE))</f>
        <v>0</v>
      </c>
      <c r="V75" s="88">
        <f>IF(ISNA(VLOOKUP($C75,'Caledon TT Feb 27 DM'!$A$17:$I$98,9,FALSE))=TRUE,0,VLOOKUP($C75,'Caledon TT Feb 27 DM'!$A$17:$I$98,9,FALSE))</f>
        <v>0</v>
      </c>
      <c r="W75" s="88">
        <f>IF(ISNA(VLOOKUP($C75,'Caledon TT Feb 28 DM'!$A$17:$I$95,9,FALSE))=TRUE,0,VLOOKUP($C75,'Caledon TT Feb 28 DM'!$A$17:$I$95,9,FALSE))</f>
        <v>0</v>
      </c>
      <c r="X75" s="88">
        <f>IF(ISNA(VLOOKUP($C75,'Killington Nor-Am Mar 5 MO'!$A$17:$I$99,9,FALSE))=TRUE,0,VLOOKUP($C75,'Killington Nor-Am Mar 5 MO'!$A$17:$I$99,9,FALSE))</f>
        <v>0</v>
      </c>
      <c r="Y75" s="88">
        <f>IF(ISNA(VLOOKUP($C75,'Killington Nor-Am Mar 6 DM'!$A$17:$I$99,9,FALSE))=TRUE,0,VLOOKUP($C75,'Killington Nor-Am Mar 6 DM'!$A$17:$I$99,9,FALSE))</f>
        <v>0</v>
      </c>
      <c r="Z75" s="88">
        <f>IF(ISNA(VLOOKUP($C75,'VSC Nor-Am Feb 27 MO'!$A$17:$I$99,9,FALSE))=TRUE,0,VLOOKUP($C75,'VSC Nor-Am Feb 27 MO'!$A$17:$I$99,9,FALSE))</f>
        <v>0</v>
      </c>
      <c r="AA75" s="88">
        <f>IF(ISNA(VLOOKUP($C75,'VSC Nor-Am Feb 28 DM'!$A$17:$I$99,9,FALSE))=TRUE,0,VLOOKUP($C75,'VSC Nor-Am Feb 28 DM'!$A$17:$I$99,9,FALSE))</f>
        <v>0</v>
      </c>
      <c r="AB75" s="88">
        <f>IF(ISNA(VLOOKUP($C75,'Sr Nationals March 12 MO'!$A$17:$I$99,9,FALSE))=TRUE,0,VLOOKUP($C75,'Sr Nationals March 12 MO'!$A$17:$I$99,9,FALSE))</f>
        <v>0</v>
      </c>
      <c r="AC75" s="88">
        <f>IF(ISNA(VLOOKUP($C75,'Sr Nationals March 13 DM'!$A$17:$I$99,9,FALSE))=TRUE,0,VLOOKUP($C75,'Sr Nationals March 13 DM'!$A$17:$I$99,9,FALSE))</f>
        <v>0</v>
      </c>
      <c r="AD75" s="88">
        <f>IF(ISNA(VLOOKUP($C75,'Jr Nationals March 18 MO'!$A$17:$I$99,9,FALSE))=TRUE,0,VLOOKUP($C75,'Jr Nationals March 18 MO'!$A$17:$I$99,9,FALSE))</f>
        <v>0</v>
      </c>
      <c r="AE75" s="88">
        <f>IF(ISNA(VLOOKUP($C75,Event29!$A$17:$I$99,9,FALSE))=TRUE,0,VLOOKUP($C75,Event29!$A$17:$I$99,9,FALSE))</f>
        <v>0</v>
      </c>
      <c r="AF75" s="88">
        <f>IF(ISNA(VLOOKUP($C75,Event30!$A$17:$I$99,9,FALSE))=TRUE,0,VLOOKUP($C75,Event30!$A$17:$I$99,9,FALSE))</f>
        <v>0</v>
      </c>
    </row>
    <row r="76" spans="1:32" ht="13.5" customHeight="1">
      <c r="A76" s="156"/>
      <c r="B76" s="156"/>
      <c r="C76" s="43"/>
      <c r="D76" s="92" t="str">
        <f>IF(ISNA(VLOOKUP($C76,'RPA Caclulations'!$C$6:$K$90,3,FALSE))=TRUE,"0",VLOOKUP($C76,'RPA Caclulations'!$C$6:$K$90,3,FALSE))</f>
        <v>0</v>
      </c>
      <c r="E76" s="87" t="str">
        <f>IF(ISNA(VLOOKUP($C76,'Canadian Selections Dec 19 - F'!$A$17:$I$69,9,FALSE))=TRUE,"0",VLOOKUP($C76,'Canadian Selections Dec 19 - F'!$A$17:$I$69,9,FALSE))</f>
        <v>0</v>
      </c>
      <c r="F76" s="88">
        <f>IF(ISNA(VLOOKUP($C76,'Canadian Selections Dec 20 - F'!$A$17:$I$19,9,FALSE))=TRUE,0,VLOOKUP($C76,'Canadian Selections Dec 20 - F'!$A$17:$I$19,9,FALSE))</f>
        <v>0</v>
      </c>
      <c r="G76" s="88">
        <f>IF(ISNA(VLOOKUP($C76,'Le Massif Cnd. Series Jan 16 MO'!$A$17:$I$95,9,FALSE))=TRUE,0,VLOOKUP($C76,'Le Massif Cnd. Series Jan 16 MO'!$A$17:$I$95,9,FALSE))</f>
        <v>0</v>
      </c>
      <c r="H76" s="88">
        <f>IF(ISNA(VLOOKUP($C76,'Le Massif Cnd. Series Jan 17 DM'!$A$17:$I$97,9,FALSE))=TRUE,0,VLOOKUP($C76,'Le Massif Cnd. Series Jan 17 DM'!$A$17:$I$97,9,FALSE))</f>
        <v>0</v>
      </c>
      <c r="I76" s="88">
        <f>IF(ISNA(VLOOKUP($C76,'USSA Bristol Jan 16 MO'!$A$17:$I$100,9,FALSE))=TRUE,0,VLOOKUP($C76,'USSA Bristol Jan 16 MO'!$A$17:$I$100,9,FALSE))</f>
        <v>0</v>
      </c>
      <c r="J76" s="88">
        <f>IF(ISNA(VLOOKUP($C76,'USSA Bristol Jan 17 DM'!$A$17:$I$100,9,FALSE))=TRUE,0,VLOOKUP($C76,'USSA Bristol Jan 17 DM'!$A$17:$I$100,9,FALSE))</f>
        <v>0</v>
      </c>
      <c r="K76" s="88">
        <f>IF(ISNA(VLOOKUP($C76,'Apex Cnd. Series Feb 6 MO'!$A$17:$I$98,9,FALSE))=TRUE,0,VLOOKUP($C76,'Apex Cnd. Series Feb 6 MO'!$A$17:$I$98,9,FALSE))</f>
        <v>0</v>
      </c>
      <c r="L76" s="88">
        <f>IF(ISNA(VLOOKUP($C76,'Apex Cnd. Series Feb 7 DM'!$A$17:$I$98,9,FALSE))=TRUE,0,VLOOKUP($C76,'Apex Cnd. Series Feb 7 DM'!$A$17:$I$98,9,FALSE))</f>
        <v>0</v>
      </c>
      <c r="M76" s="88">
        <f>IF(ISNA(VLOOKUP($C76,'Calabogie TT Feb 6 MO'!$A$17:$I$99,9,FALSE))=TRUE,0,VLOOKUP($C76,'Calabogie TT Feb 6 MO'!$A$17:$I$99,9,FALSE))</f>
        <v>0</v>
      </c>
      <c r="N76" s="88">
        <f>IF(ISNA(VLOOKUP($C76,'Calabogie TT Feb 7 MO'!$A$17:$I$99,9,FALSE))=TRUE,0,VLOOKUP($C76,'Calabogie TT Feb 7 MO'!$A$17:$I$99,9,FALSE))</f>
        <v>0</v>
      </c>
      <c r="O76" s="88">
        <f>IF(ISNA(VLOOKUP($C76,'Calgary Nor-Am Feb 13 MO'!$A$17:$I$99,9,FALSE))=TRUE,0,VLOOKUP($C76,'Calgary Nor-Am Feb 13 MO'!$A$17:$I$99,9,FALSE))</f>
        <v>0</v>
      </c>
      <c r="P76" s="88">
        <f>IF(ISNA(VLOOKUP($C76,'Calgary Nor-Am Feb 14 DM'!$A$17:$I$99,9,FALSE))=TRUE,0,VLOOKUP($C76,'Calgary Nor-Am Feb 14 DM'!$A$17:$I$99,9,FALSE))</f>
        <v>0</v>
      </c>
      <c r="Q76" s="88">
        <f>IF(ISNA(VLOOKUP($C76,'Camp Fortune TT Feb 21 MO'!$A$17:$I$99,9,FALSE))=TRUE,0,VLOOKUP($C76,'Camp Fortune TT Feb 21 MO'!$A$17:$I$99,9,FALSE))</f>
        <v>0</v>
      </c>
      <c r="R76" s="88">
        <f>IF(ISNA(VLOOKUP($C76,'Park City Nor-Am Feb 20 MO'!$A$17:$I$99,9,FALSE))=TRUE,0,VLOOKUP($C76,'Park City Nor-Am Feb 20 MO'!$A$17:$I$99,9,FALSE))</f>
        <v>0</v>
      </c>
      <c r="S76" s="87">
        <f>IF(ISNA(VLOOKUP($C76,'Park City Nor-Am Feb 21 DM'!$A$17:$I$99,9,FALSE))=TRUE,0,VLOOKUP($C76,'Park City Nor-Am Feb 21 DM'!$A$17:$I$99,9,FALSE))</f>
        <v>0</v>
      </c>
      <c r="T76" s="88">
        <f>IF(ISNA(VLOOKUP($C76,'Thunder Bay TT Jan 2016 MO'!$A$17:$I$99,9,FALSE))=TRUE,0,VLOOKUP($C76,'Thunder Bay TT Jan 2016 MO'!$A$17:$I$99,9,FALSE))</f>
        <v>0</v>
      </c>
      <c r="U76" s="88">
        <f>IF(ISNA(VLOOKUP($C76,void!$A$17:$I$99,9,FALSE))=TRUE,0,VLOOKUP($C76,void!$A$17:$I$99,9,FALSE))</f>
        <v>0</v>
      </c>
      <c r="V76" s="88">
        <f>IF(ISNA(VLOOKUP($C76,'Caledon TT Feb 27 DM'!$A$17:$I$98,9,FALSE))=TRUE,0,VLOOKUP($C76,'Caledon TT Feb 27 DM'!$A$17:$I$98,9,FALSE))</f>
        <v>0</v>
      </c>
      <c r="W76" s="88">
        <f>IF(ISNA(VLOOKUP($C76,'Caledon TT Feb 28 DM'!$A$17:$I$95,9,FALSE))=TRUE,0,VLOOKUP($C76,'Caledon TT Feb 28 DM'!$A$17:$I$95,9,FALSE))</f>
        <v>0</v>
      </c>
      <c r="X76" s="88">
        <f>IF(ISNA(VLOOKUP($C76,'Killington Nor-Am Mar 5 MO'!$A$17:$I$99,9,FALSE))=TRUE,0,VLOOKUP($C76,'Killington Nor-Am Mar 5 MO'!$A$17:$I$99,9,FALSE))</f>
        <v>0</v>
      </c>
      <c r="Y76" s="88">
        <f>IF(ISNA(VLOOKUP($C76,'Killington Nor-Am Mar 6 DM'!$A$17:$I$99,9,FALSE))=TRUE,0,VLOOKUP($C76,'Killington Nor-Am Mar 6 DM'!$A$17:$I$99,9,FALSE))</f>
        <v>0</v>
      </c>
      <c r="Z76" s="88">
        <f>IF(ISNA(VLOOKUP($C76,'VSC Nor-Am Feb 27 MO'!$A$17:$I$99,9,FALSE))=TRUE,0,VLOOKUP($C76,'VSC Nor-Am Feb 27 MO'!$A$17:$I$99,9,FALSE))</f>
        <v>0</v>
      </c>
      <c r="AA76" s="88">
        <f>IF(ISNA(VLOOKUP($C76,'VSC Nor-Am Feb 28 DM'!$A$17:$I$99,9,FALSE))=TRUE,0,VLOOKUP($C76,'VSC Nor-Am Feb 28 DM'!$A$17:$I$99,9,FALSE))</f>
        <v>0</v>
      </c>
      <c r="AB76" s="88">
        <f>IF(ISNA(VLOOKUP($C76,'Sr Nationals March 12 MO'!$A$17:$I$99,9,FALSE))=TRUE,0,VLOOKUP($C76,'Sr Nationals March 12 MO'!$A$17:$I$99,9,FALSE))</f>
        <v>0</v>
      </c>
      <c r="AC76" s="88">
        <f>IF(ISNA(VLOOKUP($C76,'Sr Nationals March 13 DM'!$A$17:$I$99,9,FALSE))=TRUE,0,VLOOKUP($C76,'Sr Nationals March 13 DM'!$A$17:$I$99,9,FALSE))</f>
        <v>0</v>
      </c>
      <c r="AD76" s="88">
        <f>IF(ISNA(VLOOKUP($C76,'Jr Nationals March 18 MO'!$A$17:$I$99,9,FALSE))=TRUE,0,VLOOKUP($C76,'Jr Nationals March 18 MO'!$A$17:$I$99,9,FALSE))</f>
        <v>0</v>
      </c>
      <c r="AE76" s="88">
        <f>IF(ISNA(VLOOKUP($C76,Event29!$A$17:$I$99,9,FALSE))=TRUE,0,VLOOKUP($C76,Event29!$A$17:$I$99,9,FALSE))</f>
        <v>0</v>
      </c>
      <c r="AF76" s="88">
        <f>IF(ISNA(VLOOKUP($C76,Event30!$A$17:$I$99,9,FALSE))=TRUE,0,VLOOKUP($C76,Event30!$A$17:$I$99,9,FALSE))</f>
        <v>0</v>
      </c>
    </row>
    <row r="77" spans="1:32" ht="13.5" customHeight="1">
      <c r="A77" s="156"/>
      <c r="B77" s="156"/>
      <c r="C77" s="43"/>
      <c r="D77" s="92" t="str">
        <f>IF(ISNA(VLOOKUP($C77,'RPA Caclulations'!$C$6:$K$90,3,FALSE))=TRUE,"0",VLOOKUP($C77,'RPA Caclulations'!$C$6:$K$90,3,FALSE))</f>
        <v>0</v>
      </c>
      <c r="E77" s="87" t="str">
        <f>IF(ISNA(VLOOKUP($C77,'Canadian Selections Dec 19 - F'!$A$17:$I$69,9,FALSE))=TRUE,"0",VLOOKUP($C77,'Canadian Selections Dec 19 - F'!$A$17:$I$69,9,FALSE))</f>
        <v>0</v>
      </c>
      <c r="F77" s="88">
        <f>IF(ISNA(VLOOKUP($C77,'Canadian Selections Dec 20 - F'!$A$17:$I$19,9,FALSE))=TRUE,0,VLOOKUP($C77,'Canadian Selections Dec 20 - F'!$A$17:$I$19,9,FALSE))</f>
        <v>0</v>
      </c>
      <c r="G77" s="88">
        <f>IF(ISNA(VLOOKUP($C77,'Le Massif Cnd. Series Jan 16 MO'!$A$17:$I$95,9,FALSE))=TRUE,0,VLOOKUP($C77,'Le Massif Cnd. Series Jan 16 MO'!$A$17:$I$95,9,FALSE))</f>
        <v>0</v>
      </c>
      <c r="H77" s="88">
        <f>IF(ISNA(VLOOKUP($C77,'Le Massif Cnd. Series Jan 17 DM'!$A$17:$I$97,9,FALSE))=TRUE,0,VLOOKUP($C77,'Le Massif Cnd. Series Jan 17 DM'!$A$17:$I$97,9,FALSE))</f>
        <v>0</v>
      </c>
      <c r="I77" s="88">
        <f>IF(ISNA(VLOOKUP($C77,'USSA Bristol Jan 16 MO'!$A$17:$I$100,9,FALSE))=TRUE,0,VLOOKUP($C77,'USSA Bristol Jan 16 MO'!$A$17:$I$100,9,FALSE))</f>
        <v>0</v>
      </c>
      <c r="J77" s="88">
        <f>IF(ISNA(VLOOKUP($C77,'USSA Bristol Jan 17 DM'!$A$17:$I$100,9,FALSE))=TRUE,0,VLOOKUP($C77,'USSA Bristol Jan 17 DM'!$A$17:$I$100,9,FALSE))</f>
        <v>0</v>
      </c>
      <c r="K77" s="88">
        <f>IF(ISNA(VLOOKUP($C77,'Apex Cnd. Series Feb 6 MO'!$A$17:$I$98,9,FALSE))=TRUE,0,VLOOKUP($C77,'Apex Cnd. Series Feb 6 MO'!$A$17:$I$98,9,FALSE))</f>
        <v>0</v>
      </c>
      <c r="L77" s="88">
        <f>IF(ISNA(VLOOKUP($C77,'Apex Cnd. Series Feb 7 DM'!$A$17:$I$98,9,FALSE))=TRUE,0,VLOOKUP($C77,'Apex Cnd. Series Feb 7 DM'!$A$17:$I$98,9,FALSE))</f>
        <v>0</v>
      </c>
      <c r="M77" s="88">
        <f>IF(ISNA(VLOOKUP($C77,'Calabogie TT Feb 6 MO'!$A$17:$I$99,9,FALSE))=TRUE,0,VLOOKUP($C77,'Calabogie TT Feb 6 MO'!$A$17:$I$99,9,FALSE))</f>
        <v>0</v>
      </c>
      <c r="N77" s="88">
        <f>IF(ISNA(VLOOKUP($C77,'Calabogie TT Feb 7 MO'!$A$17:$I$99,9,FALSE))=TRUE,0,VLOOKUP($C77,'Calabogie TT Feb 7 MO'!$A$17:$I$99,9,FALSE))</f>
        <v>0</v>
      </c>
      <c r="O77" s="88">
        <f>IF(ISNA(VLOOKUP($C77,'Calgary Nor-Am Feb 13 MO'!$A$17:$I$99,9,FALSE))=TRUE,0,VLOOKUP($C77,'Calgary Nor-Am Feb 13 MO'!$A$17:$I$99,9,FALSE))</f>
        <v>0</v>
      </c>
      <c r="P77" s="88">
        <f>IF(ISNA(VLOOKUP($C77,'Calgary Nor-Am Feb 14 DM'!$A$17:$I$99,9,FALSE))=TRUE,0,VLOOKUP($C77,'Calgary Nor-Am Feb 14 DM'!$A$17:$I$99,9,FALSE))</f>
        <v>0</v>
      </c>
      <c r="Q77" s="88">
        <f>IF(ISNA(VLOOKUP($C77,'Camp Fortune TT Feb 21 MO'!$A$17:$I$99,9,FALSE))=TRUE,0,VLOOKUP($C77,'Camp Fortune TT Feb 21 MO'!$A$17:$I$99,9,FALSE))</f>
        <v>0</v>
      </c>
      <c r="R77" s="88">
        <f>IF(ISNA(VLOOKUP($C77,'Park City Nor-Am Feb 20 MO'!$A$17:$I$99,9,FALSE))=TRUE,0,VLOOKUP($C77,'Park City Nor-Am Feb 20 MO'!$A$17:$I$99,9,FALSE))</f>
        <v>0</v>
      </c>
      <c r="S77" s="87">
        <f>IF(ISNA(VLOOKUP($C77,'Park City Nor-Am Feb 21 DM'!$A$17:$I$99,9,FALSE))=TRUE,0,VLOOKUP($C77,'Park City Nor-Am Feb 21 DM'!$A$17:$I$99,9,FALSE))</f>
        <v>0</v>
      </c>
      <c r="T77" s="88">
        <f>IF(ISNA(VLOOKUP($C77,'Thunder Bay TT Jan 2016 MO'!$A$17:$I$99,9,FALSE))=TRUE,0,VLOOKUP($C77,'Thunder Bay TT Jan 2016 MO'!$A$17:$I$99,9,FALSE))</f>
        <v>0</v>
      </c>
      <c r="U77" s="88">
        <f>IF(ISNA(VLOOKUP($C77,void!$A$17:$I$99,9,FALSE))=TRUE,0,VLOOKUP($C77,void!$A$17:$I$99,9,FALSE))</f>
        <v>0</v>
      </c>
      <c r="V77" s="88">
        <f>IF(ISNA(VLOOKUP($C77,'Caledon TT Feb 27 DM'!$A$17:$I$98,9,FALSE))=TRUE,0,VLOOKUP($C77,'Caledon TT Feb 27 DM'!$A$17:$I$98,9,FALSE))</f>
        <v>0</v>
      </c>
      <c r="W77" s="88">
        <f>IF(ISNA(VLOOKUP($C77,'Caledon TT Feb 28 DM'!$A$17:$I$95,9,FALSE))=TRUE,0,VLOOKUP($C77,'Caledon TT Feb 28 DM'!$A$17:$I$95,9,FALSE))</f>
        <v>0</v>
      </c>
      <c r="X77" s="88">
        <f>IF(ISNA(VLOOKUP($C77,'Killington Nor-Am Mar 5 MO'!$A$17:$I$99,9,FALSE))=TRUE,0,VLOOKUP($C77,'Killington Nor-Am Mar 5 MO'!$A$17:$I$99,9,FALSE))</f>
        <v>0</v>
      </c>
      <c r="Y77" s="88">
        <f>IF(ISNA(VLOOKUP($C77,'Killington Nor-Am Mar 6 DM'!$A$17:$I$99,9,FALSE))=TRUE,0,VLOOKUP($C77,'Killington Nor-Am Mar 6 DM'!$A$17:$I$99,9,FALSE))</f>
        <v>0</v>
      </c>
      <c r="Z77" s="88">
        <f>IF(ISNA(VLOOKUP($C77,'VSC Nor-Am Feb 27 MO'!$A$17:$I$99,9,FALSE))=TRUE,0,VLOOKUP($C77,'VSC Nor-Am Feb 27 MO'!$A$17:$I$99,9,FALSE))</f>
        <v>0</v>
      </c>
      <c r="AA77" s="88">
        <f>IF(ISNA(VLOOKUP($C77,'VSC Nor-Am Feb 28 DM'!$A$17:$I$99,9,FALSE))=TRUE,0,VLOOKUP($C77,'VSC Nor-Am Feb 28 DM'!$A$17:$I$99,9,FALSE))</f>
        <v>0</v>
      </c>
      <c r="AB77" s="88">
        <f>IF(ISNA(VLOOKUP($C77,'Sr Nationals March 12 MO'!$A$17:$I$99,9,FALSE))=TRUE,0,VLOOKUP($C77,'Sr Nationals March 12 MO'!$A$17:$I$99,9,FALSE))</f>
        <v>0</v>
      </c>
      <c r="AC77" s="88">
        <f>IF(ISNA(VLOOKUP($C77,'Sr Nationals March 13 DM'!$A$17:$I$99,9,FALSE))=TRUE,0,VLOOKUP($C77,'Sr Nationals March 13 DM'!$A$17:$I$99,9,FALSE))</f>
        <v>0</v>
      </c>
      <c r="AD77" s="88">
        <f>IF(ISNA(VLOOKUP($C77,'Jr Nationals March 18 MO'!$A$17:$I$99,9,FALSE))=TRUE,0,VLOOKUP($C77,'Jr Nationals March 18 MO'!$A$17:$I$99,9,FALSE))</f>
        <v>0</v>
      </c>
      <c r="AE77" s="88">
        <f>IF(ISNA(VLOOKUP($C77,Event29!$A$17:$I$99,9,FALSE))=TRUE,0,VLOOKUP($C77,Event29!$A$17:$I$99,9,FALSE))</f>
        <v>0</v>
      </c>
      <c r="AF77" s="88">
        <f>IF(ISNA(VLOOKUP($C77,Event30!$A$17:$I$99,9,FALSE))=TRUE,0,VLOOKUP($C77,Event30!$A$17:$I$99,9,FALSE))</f>
        <v>0</v>
      </c>
    </row>
    <row r="78" spans="1:32" ht="13.5" customHeight="1">
      <c r="A78" s="156"/>
      <c r="B78" s="156"/>
      <c r="C78" s="44"/>
      <c r="D78" s="92" t="str">
        <f>IF(ISNA(VLOOKUP($C78,'RPA Caclulations'!$C$6:$K$90,3,FALSE))=TRUE,"0",VLOOKUP($C78,'RPA Caclulations'!$C$6:$K$90,3,FALSE))</f>
        <v>0</v>
      </c>
      <c r="E78" s="87" t="str">
        <f>IF(ISNA(VLOOKUP($C78,'Canadian Selections Dec 19 - F'!$A$17:$I$69,9,FALSE))=TRUE,"0",VLOOKUP($C78,'Canadian Selections Dec 19 - F'!$A$17:$I$69,9,FALSE))</f>
        <v>0</v>
      </c>
      <c r="F78" s="88">
        <f>IF(ISNA(VLOOKUP($C78,'Canadian Selections Dec 20 - F'!$A$17:$I$19,9,FALSE))=TRUE,0,VLOOKUP($C78,'Canadian Selections Dec 20 - F'!$A$17:$I$19,9,FALSE))</f>
        <v>0</v>
      </c>
      <c r="G78" s="88">
        <f>IF(ISNA(VLOOKUP($C78,'Le Massif Cnd. Series Jan 16 MO'!$A$17:$I$95,9,FALSE))=TRUE,0,VLOOKUP($C78,'Le Massif Cnd. Series Jan 16 MO'!$A$17:$I$95,9,FALSE))</f>
        <v>0</v>
      </c>
      <c r="H78" s="88">
        <f>IF(ISNA(VLOOKUP($C78,'Le Massif Cnd. Series Jan 17 DM'!$A$17:$I$97,9,FALSE))=TRUE,0,VLOOKUP($C78,'Le Massif Cnd. Series Jan 17 DM'!$A$17:$I$97,9,FALSE))</f>
        <v>0</v>
      </c>
      <c r="I78" s="88">
        <f>IF(ISNA(VLOOKUP($C78,'USSA Bristol Jan 16 MO'!$A$17:$I$100,9,FALSE))=TRUE,0,VLOOKUP($C78,'USSA Bristol Jan 16 MO'!$A$17:$I$100,9,FALSE))</f>
        <v>0</v>
      </c>
      <c r="J78" s="88">
        <f>IF(ISNA(VLOOKUP($C78,'USSA Bristol Jan 17 DM'!$A$17:$I$100,9,FALSE))=TRUE,0,VLOOKUP($C78,'USSA Bristol Jan 17 DM'!$A$17:$I$100,9,FALSE))</f>
        <v>0</v>
      </c>
      <c r="K78" s="88">
        <f>IF(ISNA(VLOOKUP($C78,'Apex Cnd. Series Feb 6 MO'!$A$17:$I$98,9,FALSE))=TRUE,0,VLOOKUP($C78,'Apex Cnd. Series Feb 6 MO'!$A$17:$I$98,9,FALSE))</f>
        <v>0</v>
      </c>
      <c r="L78" s="88">
        <f>IF(ISNA(VLOOKUP($C78,'Apex Cnd. Series Feb 7 DM'!$A$17:$I$98,9,FALSE))=TRUE,0,VLOOKUP($C78,'Apex Cnd. Series Feb 7 DM'!$A$17:$I$98,9,FALSE))</f>
        <v>0</v>
      </c>
      <c r="M78" s="88">
        <f>IF(ISNA(VLOOKUP($C78,'Calabogie TT Feb 6 MO'!$A$17:$I$99,9,FALSE))=TRUE,0,VLOOKUP($C78,'Calabogie TT Feb 6 MO'!$A$17:$I$99,9,FALSE))</f>
        <v>0</v>
      </c>
      <c r="N78" s="88">
        <f>IF(ISNA(VLOOKUP($C78,'Calabogie TT Feb 7 MO'!$A$17:$I$99,9,FALSE))=TRUE,0,VLOOKUP($C78,'Calabogie TT Feb 7 MO'!$A$17:$I$99,9,FALSE))</f>
        <v>0</v>
      </c>
      <c r="O78" s="88">
        <f>IF(ISNA(VLOOKUP($C78,'Calgary Nor-Am Feb 13 MO'!$A$17:$I$99,9,FALSE))=TRUE,0,VLOOKUP($C78,'Calgary Nor-Am Feb 13 MO'!$A$17:$I$99,9,FALSE))</f>
        <v>0</v>
      </c>
      <c r="P78" s="88">
        <f>IF(ISNA(VLOOKUP($C78,'Calgary Nor-Am Feb 14 DM'!$A$17:$I$99,9,FALSE))=TRUE,0,VLOOKUP($C78,'Calgary Nor-Am Feb 14 DM'!$A$17:$I$99,9,FALSE))</f>
        <v>0</v>
      </c>
      <c r="Q78" s="88">
        <f>IF(ISNA(VLOOKUP($C78,'Camp Fortune TT Feb 21 MO'!$A$17:$I$99,9,FALSE))=TRUE,0,VLOOKUP($C78,'Camp Fortune TT Feb 21 MO'!$A$17:$I$99,9,FALSE))</f>
        <v>0</v>
      </c>
      <c r="R78" s="88">
        <f>IF(ISNA(VLOOKUP($C78,'Park City Nor-Am Feb 20 MO'!$A$17:$I$99,9,FALSE))=TRUE,0,VLOOKUP($C78,'Park City Nor-Am Feb 20 MO'!$A$17:$I$99,9,FALSE))</f>
        <v>0</v>
      </c>
      <c r="S78" s="87">
        <f>IF(ISNA(VLOOKUP($C78,'Park City Nor-Am Feb 21 DM'!$A$17:$I$99,9,FALSE))=TRUE,0,VLOOKUP($C78,'Park City Nor-Am Feb 21 DM'!$A$17:$I$99,9,FALSE))</f>
        <v>0</v>
      </c>
      <c r="T78" s="88">
        <f>IF(ISNA(VLOOKUP($C78,'Thunder Bay TT Jan 2016 MO'!$A$17:$I$99,9,FALSE))=TRUE,0,VLOOKUP($C78,'Thunder Bay TT Jan 2016 MO'!$A$17:$I$99,9,FALSE))</f>
        <v>0</v>
      </c>
      <c r="U78" s="88">
        <f>IF(ISNA(VLOOKUP($C78,void!$A$17:$I$99,9,FALSE))=TRUE,0,VLOOKUP($C78,void!$A$17:$I$99,9,FALSE))</f>
        <v>0</v>
      </c>
      <c r="V78" s="88">
        <f>IF(ISNA(VLOOKUP($C78,'Caledon TT Feb 27 DM'!$A$17:$I$98,9,FALSE))=TRUE,0,VLOOKUP($C78,'Caledon TT Feb 27 DM'!$A$17:$I$98,9,FALSE))</f>
        <v>0</v>
      </c>
      <c r="W78" s="88">
        <f>IF(ISNA(VLOOKUP($C78,'Caledon TT Feb 28 DM'!$A$17:$I$95,9,FALSE))=TRUE,0,VLOOKUP($C78,'Caledon TT Feb 28 DM'!$A$17:$I$95,9,FALSE))</f>
        <v>0</v>
      </c>
      <c r="X78" s="88">
        <f>IF(ISNA(VLOOKUP($C78,'Killington Nor-Am Mar 5 MO'!$A$17:$I$99,9,FALSE))=TRUE,0,VLOOKUP($C78,'Killington Nor-Am Mar 5 MO'!$A$17:$I$99,9,FALSE))</f>
        <v>0</v>
      </c>
      <c r="Y78" s="88">
        <f>IF(ISNA(VLOOKUP($C78,'Killington Nor-Am Mar 6 DM'!$A$17:$I$99,9,FALSE))=TRUE,0,VLOOKUP($C78,'Killington Nor-Am Mar 6 DM'!$A$17:$I$99,9,FALSE))</f>
        <v>0</v>
      </c>
      <c r="Z78" s="88">
        <f>IF(ISNA(VLOOKUP($C78,'VSC Nor-Am Feb 27 MO'!$A$17:$I$99,9,FALSE))=TRUE,0,VLOOKUP($C78,'VSC Nor-Am Feb 27 MO'!$A$17:$I$99,9,FALSE))</f>
        <v>0</v>
      </c>
      <c r="AA78" s="88">
        <f>IF(ISNA(VLOOKUP($C78,'VSC Nor-Am Feb 28 DM'!$A$17:$I$99,9,FALSE))=TRUE,0,VLOOKUP($C78,'VSC Nor-Am Feb 28 DM'!$A$17:$I$99,9,FALSE))</f>
        <v>0</v>
      </c>
      <c r="AB78" s="88">
        <f>IF(ISNA(VLOOKUP($C78,'Sr Nationals March 12 MO'!$A$17:$I$99,9,FALSE))=TRUE,0,VLOOKUP($C78,'Sr Nationals March 12 MO'!$A$17:$I$99,9,FALSE))</f>
        <v>0</v>
      </c>
      <c r="AC78" s="88">
        <f>IF(ISNA(VLOOKUP($C78,'Sr Nationals March 13 DM'!$A$17:$I$99,9,FALSE))=TRUE,0,VLOOKUP($C78,'Sr Nationals March 13 DM'!$A$17:$I$99,9,FALSE))</f>
        <v>0</v>
      </c>
      <c r="AD78" s="88">
        <f>IF(ISNA(VLOOKUP($C78,'Jr Nationals March 18 MO'!$A$17:$I$99,9,FALSE))=TRUE,0,VLOOKUP($C78,'Jr Nationals March 18 MO'!$A$17:$I$99,9,FALSE))</f>
        <v>0</v>
      </c>
      <c r="AE78" s="88">
        <f>IF(ISNA(VLOOKUP($C78,Event29!$A$17:$I$99,9,FALSE))=TRUE,0,VLOOKUP($C78,Event29!$A$17:$I$99,9,FALSE))</f>
        <v>0</v>
      </c>
      <c r="AF78" s="88">
        <f>IF(ISNA(VLOOKUP($C78,Event30!$A$17:$I$99,9,FALSE))=TRUE,0,VLOOKUP($C78,Event30!$A$17:$I$99,9,FALSE))</f>
        <v>0</v>
      </c>
    </row>
    <row r="79" spans="1:6" ht="13.5">
      <c r="A79" s="83"/>
      <c r="B79" s="83"/>
      <c r="E79" s="83"/>
      <c r="F79" s="83"/>
    </row>
    <row r="80" spans="1:6" ht="13.5">
      <c r="A80" s="83"/>
      <c r="B80" s="83"/>
      <c r="E80" s="83"/>
      <c r="F80" s="83"/>
    </row>
    <row r="81" spans="1:6" ht="13.5">
      <c r="A81" s="83"/>
      <c r="B81" s="83"/>
      <c r="E81" s="83"/>
      <c r="F81" s="83"/>
    </row>
    <row r="82" spans="1:6" ht="13.5">
      <c r="A82" s="83"/>
      <c r="B82" s="83"/>
      <c r="E82" s="83"/>
      <c r="F82" s="83"/>
    </row>
    <row r="83" spans="1:6" ht="13.5">
      <c r="A83" s="83"/>
      <c r="B83" s="83"/>
      <c r="E83" s="83"/>
      <c r="F83" s="83"/>
    </row>
    <row r="84" spans="1:6" ht="13.5">
      <c r="A84" s="83"/>
      <c r="B84" s="83"/>
      <c r="E84" s="83"/>
      <c r="F84" s="83"/>
    </row>
    <row r="85" spans="1:6" ht="13.5">
      <c r="A85" s="83"/>
      <c r="B85" s="83"/>
      <c r="E85" s="83"/>
      <c r="F85" s="83"/>
    </row>
    <row r="86" spans="1:6" ht="13.5">
      <c r="A86" s="83"/>
      <c r="B86" s="83"/>
      <c r="E86" s="83"/>
      <c r="F86" s="83"/>
    </row>
    <row r="87" spans="1:6" ht="13.5">
      <c r="A87" s="83"/>
      <c r="B87" s="83"/>
      <c r="E87" s="83"/>
      <c r="F87" s="83"/>
    </row>
  </sheetData>
  <sheetProtection/>
  <printOptions/>
  <pageMargins left="0.75" right="0.75" top="1" bottom="1" header="0.5" footer="0.5"/>
  <pageSetup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2">
      <selection activeCell="B11" sqref="B11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8.296875" style="41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9" ht="15">
      <c r="A8" s="104" t="s">
        <v>13</v>
      </c>
      <c r="B8" s="105" t="s">
        <v>109</v>
      </c>
      <c r="C8" s="105"/>
      <c r="D8" s="105"/>
      <c r="E8" s="105"/>
      <c r="F8" s="100"/>
      <c r="G8" s="100"/>
      <c r="H8" s="100"/>
      <c r="I8" s="102"/>
    </row>
    <row r="9" spans="1:9" ht="15">
      <c r="A9" s="104" t="s">
        <v>0</v>
      </c>
      <c r="B9" s="105" t="s">
        <v>110</v>
      </c>
      <c r="C9" s="105"/>
      <c r="D9" s="105"/>
      <c r="E9" s="105"/>
      <c r="F9" s="100"/>
      <c r="G9" s="100"/>
      <c r="H9" s="100"/>
      <c r="I9" s="102"/>
    </row>
    <row r="10" spans="1:9" ht="15">
      <c r="A10" s="104" t="s">
        <v>16</v>
      </c>
      <c r="B10" s="263">
        <v>40965</v>
      </c>
      <c r="C10" s="263"/>
      <c r="D10" s="106"/>
      <c r="E10" s="106"/>
      <c r="F10" s="28"/>
      <c r="G10" s="28"/>
      <c r="H10" s="28"/>
      <c r="I10" s="102"/>
    </row>
    <row r="11" spans="1:9" ht="15">
      <c r="A11" s="104" t="s">
        <v>14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>
      <c r="A14" s="107" t="s">
        <v>18</v>
      </c>
      <c r="B14" s="32">
        <v>0</v>
      </c>
      <c r="C14" s="33"/>
      <c r="D14" s="34">
        <v>0</v>
      </c>
      <c r="E14" s="33"/>
      <c r="F14" s="34">
        <v>0.55</v>
      </c>
      <c r="G14" s="33"/>
      <c r="H14" s="110" t="s">
        <v>21</v>
      </c>
      <c r="I14" s="111" t="s">
        <v>30</v>
      </c>
    </row>
    <row r="15" spans="1:9" ht="15">
      <c r="A15" s="107" t="s">
        <v>17</v>
      </c>
      <c r="B15" s="35">
        <v>1</v>
      </c>
      <c r="C15" s="36"/>
      <c r="D15" s="37">
        <v>1</v>
      </c>
      <c r="E15" s="36"/>
      <c r="F15" s="37">
        <v>66.18</v>
      </c>
      <c r="G15" s="36"/>
      <c r="H15" s="110" t="s">
        <v>22</v>
      </c>
      <c r="I15" s="111" t="s">
        <v>31</v>
      </c>
    </row>
    <row r="16" spans="1:9" ht="1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10</v>
      </c>
    </row>
    <row r="17" spans="1:9" ht="15">
      <c r="A17" s="71" t="s">
        <v>80</v>
      </c>
      <c r="B17" s="72">
        <v>0</v>
      </c>
      <c r="C17" s="73">
        <f aca="true" t="shared" si="0" ref="C17:C26">B17/B$15*1000*B$14</f>
        <v>0</v>
      </c>
      <c r="D17" s="72">
        <v>0</v>
      </c>
      <c r="E17" s="73">
        <f aca="true" t="shared" si="1" ref="E17:E26">D17/D$15*1000*D$14</f>
        <v>0</v>
      </c>
      <c r="F17" s="214">
        <v>15.27</v>
      </c>
      <c r="G17" s="73">
        <f aca="true" t="shared" si="2" ref="G17:G25">F17/F$15*1000*F$14</f>
        <v>126.90389845874886</v>
      </c>
      <c r="H17" s="74">
        <f>LARGE((C17,E17,G17),1)</f>
        <v>126.90389845874886</v>
      </c>
      <c r="I17" s="42">
        <v>8</v>
      </c>
    </row>
    <row r="18" spans="1:9" ht="15">
      <c r="A18" s="71" t="s">
        <v>86</v>
      </c>
      <c r="B18" s="72">
        <v>0</v>
      </c>
      <c r="C18" s="73">
        <f t="shared" si="0"/>
        <v>0</v>
      </c>
      <c r="D18" s="72">
        <v>0</v>
      </c>
      <c r="E18" s="73">
        <f t="shared" si="1"/>
        <v>0</v>
      </c>
      <c r="F18" s="214">
        <v>38.23</v>
      </c>
      <c r="G18" s="73">
        <f t="shared" si="2"/>
        <v>317.7168328800241</v>
      </c>
      <c r="H18" s="74">
        <f>LARGE((C18,E18,G18),1)</f>
        <v>317.7168328800241</v>
      </c>
      <c r="I18" s="42">
        <v>4</v>
      </c>
    </row>
    <row r="19" spans="1:9" ht="15">
      <c r="A19" s="71" t="s">
        <v>79</v>
      </c>
      <c r="B19" s="72">
        <v>0</v>
      </c>
      <c r="C19" s="73">
        <f t="shared" si="0"/>
        <v>0</v>
      </c>
      <c r="D19" s="72">
        <v>0</v>
      </c>
      <c r="E19" s="73">
        <f t="shared" si="1"/>
        <v>0</v>
      </c>
      <c r="F19" s="214">
        <v>47.81</v>
      </c>
      <c r="G19" s="73">
        <f t="shared" si="2"/>
        <v>397.33303112722876</v>
      </c>
      <c r="H19" s="74">
        <f>LARGE((C19,E19,G19),1)</f>
        <v>397.33303112722876</v>
      </c>
      <c r="I19" s="42">
        <v>2</v>
      </c>
    </row>
    <row r="20" spans="1:9" ht="15">
      <c r="A20" s="71" t="s">
        <v>83</v>
      </c>
      <c r="B20" s="72">
        <v>0</v>
      </c>
      <c r="C20" s="73">
        <f t="shared" si="0"/>
        <v>0</v>
      </c>
      <c r="D20" s="72">
        <v>0</v>
      </c>
      <c r="E20" s="73">
        <f t="shared" si="1"/>
        <v>0</v>
      </c>
      <c r="F20" s="214">
        <v>30.79</v>
      </c>
      <c r="G20" s="73">
        <f t="shared" si="2"/>
        <v>255.88546388637047</v>
      </c>
      <c r="H20" s="74">
        <f>LARGE((C20,E20,G20),1)</f>
        <v>255.88546388637047</v>
      </c>
      <c r="I20" s="42">
        <v>5</v>
      </c>
    </row>
    <row r="21" spans="1:9" ht="15">
      <c r="A21" s="71" t="s">
        <v>112</v>
      </c>
      <c r="B21" s="72">
        <v>0</v>
      </c>
      <c r="C21" s="73">
        <f t="shared" si="0"/>
        <v>0</v>
      </c>
      <c r="D21" s="72">
        <v>0</v>
      </c>
      <c r="E21" s="73">
        <f t="shared" si="1"/>
        <v>0</v>
      </c>
      <c r="F21" s="214">
        <v>39.4</v>
      </c>
      <c r="G21" s="73">
        <f>F21/F$15*1000*F$14</f>
        <v>327.4403142943487</v>
      </c>
      <c r="H21" s="74">
        <f>LARGE((C21,E21,G21),1)</f>
        <v>327.4403142943487</v>
      </c>
      <c r="I21" s="42">
        <v>3</v>
      </c>
    </row>
    <row r="22" spans="1:9" ht="15">
      <c r="A22" s="71" t="s">
        <v>78</v>
      </c>
      <c r="B22" s="72">
        <v>0</v>
      </c>
      <c r="C22" s="73">
        <f t="shared" si="0"/>
        <v>0</v>
      </c>
      <c r="D22" s="72">
        <v>0</v>
      </c>
      <c r="E22" s="73">
        <f t="shared" si="1"/>
        <v>0</v>
      </c>
      <c r="F22" s="214">
        <v>2.44</v>
      </c>
      <c r="G22" s="73">
        <f t="shared" si="2"/>
        <v>20.278029616198243</v>
      </c>
      <c r="H22" s="74">
        <f>LARGE((C22,E22,G22),1)</f>
        <v>20.278029616198243</v>
      </c>
      <c r="I22" s="42">
        <v>10</v>
      </c>
    </row>
    <row r="23" spans="1:9" ht="15">
      <c r="A23" s="71" t="s">
        <v>65</v>
      </c>
      <c r="B23" s="72">
        <v>0</v>
      </c>
      <c r="C23" s="73">
        <f t="shared" si="0"/>
        <v>0</v>
      </c>
      <c r="D23" s="72">
        <v>0</v>
      </c>
      <c r="E23" s="73">
        <f t="shared" si="1"/>
        <v>0</v>
      </c>
      <c r="F23" s="214">
        <v>66.18</v>
      </c>
      <c r="G23" s="73">
        <f t="shared" si="2"/>
        <v>550</v>
      </c>
      <c r="H23" s="74">
        <f>LARGE((C23,E23,G23),1)</f>
        <v>550</v>
      </c>
      <c r="I23" s="42">
        <v>1</v>
      </c>
    </row>
    <row r="24" spans="1:9" ht="15">
      <c r="A24" s="71" t="s">
        <v>111</v>
      </c>
      <c r="B24" s="72">
        <v>0</v>
      </c>
      <c r="C24" s="73">
        <f t="shared" si="0"/>
        <v>0</v>
      </c>
      <c r="D24" s="72">
        <v>0</v>
      </c>
      <c r="E24" s="73">
        <f t="shared" si="1"/>
        <v>0</v>
      </c>
      <c r="F24" s="215">
        <v>5.46</v>
      </c>
      <c r="G24" s="73">
        <f t="shared" si="2"/>
        <v>45.37624660018132</v>
      </c>
      <c r="H24" s="74">
        <f>LARGE((C24,E24,G24),1)</f>
        <v>45.37624660018132</v>
      </c>
      <c r="I24" s="42">
        <v>9</v>
      </c>
    </row>
    <row r="25" spans="1:9" ht="15">
      <c r="A25" s="71" t="s">
        <v>103</v>
      </c>
      <c r="B25" s="72">
        <v>0</v>
      </c>
      <c r="C25" s="73">
        <f t="shared" si="0"/>
        <v>0</v>
      </c>
      <c r="D25" s="72">
        <v>0</v>
      </c>
      <c r="E25" s="73">
        <f t="shared" si="1"/>
        <v>0</v>
      </c>
      <c r="F25" s="214">
        <v>15.33</v>
      </c>
      <c r="G25" s="73">
        <f t="shared" si="2"/>
        <v>127.40253853127832</v>
      </c>
      <c r="H25" s="74">
        <f>LARGE((C25,E25,G25),1)</f>
        <v>127.40253853127832</v>
      </c>
      <c r="I25" s="42">
        <v>7</v>
      </c>
    </row>
    <row r="26" spans="1:9" ht="15">
      <c r="A26" s="71" t="s">
        <v>81</v>
      </c>
      <c r="B26" s="72">
        <v>0</v>
      </c>
      <c r="C26" s="73">
        <f t="shared" si="0"/>
        <v>0</v>
      </c>
      <c r="D26" s="72">
        <v>0</v>
      </c>
      <c r="E26" s="73">
        <f t="shared" si="1"/>
        <v>0</v>
      </c>
      <c r="F26" s="214">
        <v>23.8</v>
      </c>
      <c r="G26" s="73">
        <f>F26/F$15*1000*F$14</f>
        <v>197.79389543668782</v>
      </c>
      <c r="H26" s="74">
        <f>LARGE((C26,E26,G26),1)</f>
        <v>197.79389543668782</v>
      </c>
      <c r="I26" s="42">
        <v>6</v>
      </c>
    </row>
    <row r="27" spans="1:9" ht="15">
      <c r="A27" s="213"/>
      <c r="B27" s="72">
        <v>0</v>
      </c>
      <c r="C27" s="73">
        <f aca="true" t="shared" si="3" ref="C27:C37">B27/B$15*1000*B$14</f>
        <v>0</v>
      </c>
      <c r="D27" s="72">
        <v>0</v>
      </c>
      <c r="E27" s="73">
        <f aca="true" t="shared" si="4" ref="E27:E37">D27/D$15*1000*D$14</f>
        <v>0</v>
      </c>
      <c r="F27" s="72">
        <v>0</v>
      </c>
      <c r="G27" s="73">
        <f aca="true" t="shared" si="5" ref="G27:G37">F27/F$15*1000*F$14</f>
        <v>0</v>
      </c>
      <c r="H27" s="74">
        <f>LARGE((C27,E27,G27),1)</f>
        <v>0</v>
      </c>
      <c r="I27" s="42"/>
    </row>
    <row r="28" spans="1:9" ht="15">
      <c r="A28" s="71"/>
      <c r="B28" s="72">
        <v>0</v>
      </c>
      <c r="C28" s="73">
        <f t="shared" si="3"/>
        <v>0</v>
      </c>
      <c r="D28" s="72">
        <v>0</v>
      </c>
      <c r="E28" s="73">
        <f t="shared" si="4"/>
        <v>0</v>
      </c>
      <c r="F28" s="72">
        <v>0</v>
      </c>
      <c r="G28" s="73">
        <f t="shared" si="5"/>
        <v>0</v>
      </c>
      <c r="H28" s="74">
        <f>LARGE((C28,E28,G28),1)</f>
        <v>0</v>
      </c>
      <c r="I28" s="42"/>
    </row>
    <row r="29" spans="1:9" ht="15">
      <c r="A29" s="71"/>
      <c r="B29" s="72">
        <v>0</v>
      </c>
      <c r="C29" s="73">
        <f t="shared" si="3"/>
        <v>0</v>
      </c>
      <c r="D29" s="72">
        <v>0</v>
      </c>
      <c r="E29" s="73">
        <f t="shared" si="4"/>
        <v>0</v>
      </c>
      <c r="F29" s="72">
        <v>0</v>
      </c>
      <c r="G29" s="73">
        <f t="shared" si="5"/>
        <v>0</v>
      </c>
      <c r="H29" s="74">
        <f>LARGE((C29,E29,G29),1)</f>
        <v>0</v>
      </c>
      <c r="I29" s="42"/>
    </row>
    <row r="30" spans="1:9" ht="15">
      <c r="A30" s="71"/>
      <c r="B30" s="72">
        <v>0</v>
      </c>
      <c r="C30" s="73">
        <f t="shared" si="3"/>
        <v>0</v>
      </c>
      <c r="D30" s="72">
        <v>0</v>
      </c>
      <c r="E30" s="73">
        <f t="shared" si="4"/>
        <v>0</v>
      </c>
      <c r="F30" s="72">
        <v>0</v>
      </c>
      <c r="G30" s="73">
        <f t="shared" si="5"/>
        <v>0</v>
      </c>
      <c r="H30" s="74">
        <f>LARGE((C30,E30,G30),1)</f>
        <v>0</v>
      </c>
      <c r="I30" s="42"/>
    </row>
    <row r="31" spans="1:9" ht="15">
      <c r="A31" s="71"/>
      <c r="B31" s="72">
        <v>0</v>
      </c>
      <c r="C31" s="73">
        <f t="shared" si="3"/>
        <v>0</v>
      </c>
      <c r="D31" s="72">
        <v>0</v>
      </c>
      <c r="E31" s="73">
        <f t="shared" si="4"/>
        <v>0</v>
      </c>
      <c r="F31" s="72">
        <v>0</v>
      </c>
      <c r="G31" s="73">
        <f t="shared" si="5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3"/>
        <v>0</v>
      </c>
      <c r="D32" s="72">
        <v>0</v>
      </c>
      <c r="E32" s="73">
        <f t="shared" si="4"/>
        <v>0</v>
      </c>
      <c r="F32" s="72">
        <v>0</v>
      </c>
      <c r="G32" s="73">
        <f t="shared" si="5"/>
        <v>0</v>
      </c>
      <c r="H32" s="74">
        <f>LARGE((C32,E32,G32),1)</f>
        <v>0</v>
      </c>
      <c r="I32" s="42"/>
    </row>
    <row r="33" spans="1:9" ht="15">
      <c r="A33" s="71"/>
      <c r="B33" s="72">
        <v>0</v>
      </c>
      <c r="C33" s="73">
        <f t="shared" si="3"/>
        <v>0</v>
      </c>
      <c r="D33" s="72">
        <v>0</v>
      </c>
      <c r="E33" s="73">
        <f t="shared" si="4"/>
        <v>0</v>
      </c>
      <c r="F33" s="72">
        <v>0</v>
      </c>
      <c r="G33" s="73">
        <f t="shared" si="5"/>
        <v>0</v>
      </c>
      <c r="H33" s="74">
        <f>LARGE((C33,E33,G33),1)</f>
        <v>0</v>
      </c>
      <c r="I33" s="42"/>
    </row>
    <row r="34" spans="1:9" ht="15">
      <c r="A34" s="71"/>
      <c r="B34" s="72">
        <v>0</v>
      </c>
      <c r="C34" s="73">
        <f t="shared" si="3"/>
        <v>0</v>
      </c>
      <c r="D34" s="72">
        <v>0</v>
      </c>
      <c r="E34" s="73">
        <f t="shared" si="4"/>
        <v>0</v>
      </c>
      <c r="F34" s="72">
        <v>0</v>
      </c>
      <c r="G34" s="73">
        <f t="shared" si="5"/>
        <v>0</v>
      </c>
      <c r="H34" s="74">
        <f>LARGE((C34,E34,G34),1)</f>
        <v>0</v>
      </c>
      <c r="I34" s="42"/>
    </row>
    <row r="35" spans="1:9" ht="15">
      <c r="A35" s="71"/>
      <c r="B35" s="72">
        <v>0</v>
      </c>
      <c r="C35" s="73">
        <f t="shared" si="3"/>
        <v>0</v>
      </c>
      <c r="D35" s="72">
        <v>0</v>
      </c>
      <c r="E35" s="73">
        <f t="shared" si="4"/>
        <v>0</v>
      </c>
      <c r="F35" s="72">
        <v>0</v>
      </c>
      <c r="G35" s="73">
        <f t="shared" si="5"/>
        <v>0</v>
      </c>
      <c r="H35" s="74">
        <f>LARGE((C35,E35,G35),1)</f>
        <v>0</v>
      </c>
      <c r="I35" s="42"/>
    </row>
    <row r="36" spans="1:9" ht="15">
      <c r="A36" s="71"/>
      <c r="B36" s="72">
        <v>0</v>
      </c>
      <c r="C36" s="73">
        <f t="shared" si="3"/>
        <v>0</v>
      </c>
      <c r="D36" s="72">
        <v>0</v>
      </c>
      <c r="E36" s="73">
        <f t="shared" si="4"/>
        <v>0</v>
      </c>
      <c r="F36" s="72">
        <v>0</v>
      </c>
      <c r="G36" s="73">
        <f t="shared" si="5"/>
        <v>0</v>
      </c>
      <c r="H36" s="74">
        <f>LARGE((C36,E36,G36),1)</f>
        <v>0</v>
      </c>
      <c r="I36" s="42"/>
    </row>
    <row r="37" spans="1:9" ht="15">
      <c r="A37" s="71"/>
      <c r="B37" s="72">
        <v>0</v>
      </c>
      <c r="C37" s="73">
        <f t="shared" si="3"/>
        <v>0</v>
      </c>
      <c r="D37" s="72">
        <v>0</v>
      </c>
      <c r="E37" s="73">
        <f t="shared" si="4"/>
        <v>0</v>
      </c>
      <c r="F37" s="72">
        <v>0</v>
      </c>
      <c r="G37" s="73">
        <f t="shared" si="5"/>
        <v>0</v>
      </c>
      <c r="H37" s="74">
        <f>LARGE((C37,E37,G37),1)</f>
        <v>0</v>
      </c>
      <c r="I37" s="42"/>
    </row>
    <row r="38" spans="1:9" ht="15">
      <c r="A38" s="122"/>
      <c r="B38" s="117">
        <v>0</v>
      </c>
      <c r="C38" s="118">
        <v>0</v>
      </c>
      <c r="D38" s="138">
        <v>0</v>
      </c>
      <c r="E38" s="118">
        <v>0</v>
      </c>
      <c r="F38" s="138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38">
        <v>0</v>
      </c>
      <c r="E39" s="118">
        <v>0</v>
      </c>
      <c r="F39" s="138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38">
        <v>0</v>
      </c>
      <c r="E40" s="118">
        <v>0</v>
      </c>
      <c r="F40" s="138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38">
        <v>0</v>
      </c>
      <c r="E41" s="118">
        <v>0</v>
      </c>
      <c r="F41" s="138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4"/>
      <c r="B45" s="119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showGridLines="0" zoomScalePageLayoutView="0" workbookViewId="0" topLeftCell="A3">
      <selection activeCell="A38" sqref="A3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0" width="9.296875" style="2" customWidth="1"/>
    <col min="11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109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110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40966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14</v>
      </c>
      <c r="B11" s="105" t="s">
        <v>62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</v>
      </c>
      <c r="C14" s="33"/>
      <c r="D14" s="34">
        <v>0</v>
      </c>
      <c r="E14" s="33"/>
      <c r="F14" s="34">
        <v>0.55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30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7</v>
      </c>
    </row>
    <row r="17" spans="1:9" ht="13.5">
      <c r="A17" s="71" t="s">
        <v>65</v>
      </c>
      <c r="B17" s="72">
        <v>0</v>
      </c>
      <c r="C17" s="73">
        <f>B17/B$15*1000*B$14</f>
        <v>0</v>
      </c>
      <c r="D17" s="72">
        <v>0</v>
      </c>
      <c r="E17" s="73">
        <f>D17/D$15*1000*D$14</f>
        <v>0</v>
      </c>
      <c r="F17" s="228">
        <v>30</v>
      </c>
      <c r="G17" s="73">
        <f aca="true" t="shared" si="0" ref="G17:G24">F17/F$15*1000*F$14</f>
        <v>550</v>
      </c>
      <c r="H17" s="74">
        <f>LARGE((C17,E17,G17),1)</f>
        <v>550</v>
      </c>
      <c r="I17" s="42">
        <v>1</v>
      </c>
    </row>
    <row r="18" spans="1:9" ht="15">
      <c r="A18" s="216" t="s">
        <v>79</v>
      </c>
      <c r="B18" s="217">
        <v>0</v>
      </c>
      <c r="C18" s="218">
        <v>0</v>
      </c>
      <c r="D18" s="217">
        <v>0</v>
      </c>
      <c r="E18" s="218">
        <v>0</v>
      </c>
      <c r="F18" s="228">
        <v>29.4</v>
      </c>
      <c r="G18" s="73">
        <f t="shared" si="0"/>
        <v>539</v>
      </c>
      <c r="H18" s="74">
        <f>LARGE((C18,E18,G18),1)</f>
        <v>539</v>
      </c>
      <c r="I18" s="219">
        <v>2</v>
      </c>
    </row>
    <row r="19" spans="1:9" ht="13.5">
      <c r="A19" s="71" t="s">
        <v>112</v>
      </c>
      <c r="B19" s="72">
        <v>0</v>
      </c>
      <c r="C19" s="73">
        <f>B19/B$15*1000*B$14</f>
        <v>0</v>
      </c>
      <c r="D19" s="72">
        <v>0</v>
      </c>
      <c r="E19" s="73">
        <f>D19/D$15*1000*D$14</f>
        <v>0</v>
      </c>
      <c r="F19" s="228">
        <v>28.81</v>
      </c>
      <c r="G19" s="73">
        <f t="shared" si="0"/>
        <v>528.1833333333333</v>
      </c>
      <c r="H19" s="74">
        <f>LARGE((C19,E19,G19),1)</f>
        <v>528.1833333333333</v>
      </c>
      <c r="I19" s="232">
        <v>3</v>
      </c>
    </row>
    <row r="20" spans="1:9" ht="13.5">
      <c r="A20" s="221" t="s">
        <v>86</v>
      </c>
      <c r="B20" s="72">
        <v>0</v>
      </c>
      <c r="C20" s="73">
        <f>B20/B$15*1000*B$14</f>
        <v>0</v>
      </c>
      <c r="D20" s="72">
        <v>0</v>
      </c>
      <c r="E20" s="73">
        <f>D20/D$15*1000*D$14</f>
        <v>0</v>
      </c>
      <c r="F20" s="228">
        <v>28.23</v>
      </c>
      <c r="G20" s="73">
        <f t="shared" si="0"/>
        <v>517.5500000000001</v>
      </c>
      <c r="H20" s="230">
        <f>LARGE((C20,E20,G20),1)</f>
        <v>517.5500000000001</v>
      </c>
      <c r="I20" s="232">
        <v>4</v>
      </c>
    </row>
    <row r="21" spans="1:9" ht="13.5">
      <c r="A21" s="221" t="s">
        <v>81</v>
      </c>
      <c r="B21" s="236">
        <v>0</v>
      </c>
      <c r="C21" s="224">
        <f>B21/B$15*1000*B$14</f>
        <v>0</v>
      </c>
      <c r="D21" s="236">
        <v>0</v>
      </c>
      <c r="E21" s="224">
        <f>D21/D$15*1000*D$14</f>
        <v>0</v>
      </c>
      <c r="F21" s="228">
        <v>27.67</v>
      </c>
      <c r="G21" s="224">
        <f t="shared" si="0"/>
        <v>507.2833333333334</v>
      </c>
      <c r="H21" s="230">
        <f>LARGE((C21,E21,G21),1)</f>
        <v>507.2833333333334</v>
      </c>
      <c r="I21" s="232">
        <v>5</v>
      </c>
    </row>
    <row r="22" spans="1:9" ht="15">
      <c r="A22" s="235" t="s">
        <v>103</v>
      </c>
      <c r="B22" s="237">
        <v>0</v>
      </c>
      <c r="C22" s="238">
        <v>0</v>
      </c>
      <c r="D22" s="239">
        <v>0</v>
      </c>
      <c r="E22" s="238">
        <v>0</v>
      </c>
      <c r="F22" s="228">
        <v>27.11</v>
      </c>
      <c r="G22" s="224">
        <f t="shared" si="0"/>
        <v>497.0166666666667</v>
      </c>
      <c r="H22" s="230">
        <f>LARGE((C22,E22,G22),1)</f>
        <v>497.0166666666667</v>
      </c>
      <c r="I22" s="234">
        <v>6</v>
      </c>
    </row>
    <row r="23" spans="1:9" ht="13.5">
      <c r="A23" s="222" t="s">
        <v>111</v>
      </c>
      <c r="B23" s="225">
        <v>0</v>
      </c>
      <c r="C23" s="226">
        <f>B23/B$15*1000*B$14</f>
        <v>0</v>
      </c>
      <c r="D23" s="227">
        <v>0</v>
      </c>
      <c r="E23" s="226">
        <f>D23/D$15*1000*D$14</f>
        <v>0</v>
      </c>
      <c r="F23" s="228">
        <v>27.11</v>
      </c>
      <c r="G23" s="224">
        <f t="shared" si="0"/>
        <v>497.0166666666667</v>
      </c>
      <c r="H23" s="230">
        <f>LARGE((C23,E23,G23),1)</f>
        <v>497.0166666666667</v>
      </c>
      <c r="I23" s="233">
        <v>6</v>
      </c>
    </row>
    <row r="24" spans="1:9" ht="15">
      <c r="A24" s="223"/>
      <c r="B24" s="228">
        <v>0</v>
      </c>
      <c r="C24" s="229">
        <v>0</v>
      </c>
      <c r="D24" s="228">
        <v>0</v>
      </c>
      <c r="E24" s="229">
        <v>0</v>
      </c>
      <c r="F24" s="228">
        <v>0</v>
      </c>
      <c r="G24" s="224">
        <f t="shared" si="0"/>
        <v>0</v>
      </c>
      <c r="H24" s="231">
        <v>0</v>
      </c>
      <c r="I24" s="234"/>
    </row>
    <row r="25" spans="1:9" ht="15">
      <c r="A25" s="223"/>
      <c r="B25" s="228">
        <v>0</v>
      </c>
      <c r="C25" s="229">
        <v>0</v>
      </c>
      <c r="D25" s="228">
        <v>0</v>
      </c>
      <c r="E25" s="229">
        <v>0</v>
      </c>
      <c r="F25" s="228">
        <v>0</v>
      </c>
      <c r="G25" s="229">
        <v>0</v>
      </c>
      <c r="H25" s="231">
        <v>0</v>
      </c>
      <c r="I25" s="234"/>
    </row>
    <row r="26" spans="1:9" ht="15">
      <c r="A26" s="223"/>
      <c r="B26" s="138">
        <v>0</v>
      </c>
      <c r="C26" s="118">
        <v>0</v>
      </c>
      <c r="D26" s="138">
        <v>0</v>
      </c>
      <c r="E26" s="118">
        <v>0</v>
      </c>
      <c r="F26" s="138">
        <v>0</v>
      </c>
      <c r="G26" s="118">
        <v>0</v>
      </c>
      <c r="H26" s="120">
        <v>0</v>
      </c>
      <c r="I26" s="234"/>
    </row>
    <row r="27" spans="1:9" ht="15">
      <c r="A27" s="223"/>
      <c r="B27" s="138">
        <v>0</v>
      </c>
      <c r="C27" s="118">
        <v>0</v>
      </c>
      <c r="D27" s="138">
        <v>0</v>
      </c>
      <c r="E27" s="118">
        <v>0</v>
      </c>
      <c r="F27" s="138">
        <v>0</v>
      </c>
      <c r="G27" s="118">
        <v>0</v>
      </c>
      <c r="H27" s="120">
        <v>0</v>
      </c>
      <c r="I27" s="234"/>
    </row>
    <row r="28" spans="1:9" ht="15">
      <c r="A28" s="124"/>
      <c r="B28" s="138">
        <v>0</v>
      </c>
      <c r="C28" s="118">
        <v>0</v>
      </c>
      <c r="D28" s="138">
        <v>0</v>
      </c>
      <c r="E28" s="118">
        <v>0</v>
      </c>
      <c r="F28" s="138">
        <v>0</v>
      </c>
      <c r="G28" s="118">
        <v>0</v>
      </c>
      <c r="H28" s="120">
        <v>0</v>
      </c>
      <c r="I28" s="234"/>
    </row>
    <row r="29" spans="1:9" ht="15">
      <c r="A29" s="124"/>
      <c r="B29" s="138">
        <v>0</v>
      </c>
      <c r="C29" s="118">
        <v>0</v>
      </c>
      <c r="D29" s="138">
        <v>0</v>
      </c>
      <c r="E29" s="118">
        <v>0</v>
      </c>
      <c r="F29" s="138">
        <v>0</v>
      </c>
      <c r="G29" s="118">
        <v>0</v>
      </c>
      <c r="H29" s="120">
        <v>0</v>
      </c>
      <c r="I29" s="123"/>
    </row>
    <row r="30" spans="1:9" ht="15">
      <c r="A30" s="124"/>
      <c r="B30" s="138">
        <v>0</v>
      </c>
      <c r="C30" s="118">
        <v>0</v>
      </c>
      <c r="D30" s="138">
        <v>0</v>
      </c>
      <c r="E30" s="118">
        <v>0</v>
      </c>
      <c r="F30" s="138">
        <v>0</v>
      </c>
      <c r="G30" s="118">
        <v>0</v>
      </c>
      <c r="H30" s="120">
        <v>0</v>
      </c>
      <c r="I30" s="123"/>
    </row>
    <row r="31" spans="1:9" ht="15">
      <c r="A31" s="124"/>
      <c r="B31" s="138">
        <v>0</v>
      </c>
      <c r="C31" s="118">
        <v>0</v>
      </c>
      <c r="D31" s="138">
        <v>0</v>
      </c>
      <c r="E31" s="118">
        <v>0</v>
      </c>
      <c r="F31" s="138">
        <v>0</v>
      </c>
      <c r="G31" s="118">
        <v>0</v>
      </c>
      <c r="H31" s="120">
        <v>0</v>
      </c>
      <c r="I31" s="123"/>
    </row>
    <row r="32" spans="1:9" ht="15">
      <c r="A32" s="124"/>
      <c r="B32" s="138">
        <v>0</v>
      </c>
      <c r="C32" s="118">
        <v>0</v>
      </c>
      <c r="D32" s="138">
        <v>0</v>
      </c>
      <c r="E32" s="118">
        <v>0</v>
      </c>
      <c r="F32" s="138">
        <v>0</v>
      </c>
      <c r="G32" s="118">
        <v>0</v>
      </c>
      <c r="H32" s="120">
        <v>0</v>
      </c>
      <c r="I32" s="123"/>
    </row>
    <row r="33" spans="1:9" ht="15">
      <c r="A33" s="124"/>
      <c r="B33" s="138">
        <v>0</v>
      </c>
      <c r="C33" s="118">
        <v>0</v>
      </c>
      <c r="D33" s="138">
        <v>0</v>
      </c>
      <c r="E33" s="118">
        <v>0</v>
      </c>
      <c r="F33" s="138">
        <v>0</v>
      </c>
      <c r="G33" s="118">
        <v>0</v>
      </c>
      <c r="H33" s="120">
        <v>0</v>
      </c>
      <c r="I33" s="123"/>
    </row>
    <row r="34" spans="1:9" ht="15">
      <c r="A34" s="124"/>
      <c r="B34" s="138">
        <v>0</v>
      </c>
      <c r="C34" s="118">
        <v>0</v>
      </c>
      <c r="D34" s="138">
        <v>0</v>
      </c>
      <c r="E34" s="118">
        <v>0</v>
      </c>
      <c r="F34" s="138">
        <v>0</v>
      </c>
      <c r="G34" s="118">
        <v>0</v>
      </c>
      <c r="H34" s="120">
        <v>0</v>
      </c>
      <c r="I34" s="123"/>
    </row>
    <row r="35" spans="1:9" ht="15">
      <c r="A35" s="124"/>
      <c r="B35" s="138">
        <v>0</v>
      </c>
      <c r="C35" s="118">
        <v>0</v>
      </c>
      <c r="D35" s="138">
        <v>0</v>
      </c>
      <c r="E35" s="118">
        <v>0</v>
      </c>
      <c r="F35" s="138">
        <v>0</v>
      </c>
      <c r="G35" s="118">
        <v>0</v>
      </c>
      <c r="H35" s="120">
        <v>0</v>
      </c>
      <c r="I35" s="123"/>
    </row>
    <row r="36" spans="1:9" ht="15">
      <c r="A36" s="124"/>
      <c r="B36" s="138">
        <v>0</v>
      </c>
      <c r="C36" s="118">
        <v>0</v>
      </c>
      <c r="D36" s="138">
        <v>0</v>
      </c>
      <c r="E36" s="118">
        <v>0</v>
      </c>
      <c r="F36" s="138">
        <v>0</v>
      </c>
      <c r="G36" s="118">
        <v>0</v>
      </c>
      <c r="H36" s="120">
        <v>0</v>
      </c>
      <c r="I36" s="123"/>
    </row>
    <row r="37" spans="1:9" ht="15">
      <c r="A37" s="124"/>
      <c r="B37" s="138">
        <v>0</v>
      </c>
      <c r="C37" s="118">
        <v>0</v>
      </c>
      <c r="D37" s="138">
        <v>0</v>
      </c>
      <c r="E37" s="118">
        <v>0</v>
      </c>
      <c r="F37" s="138">
        <v>0</v>
      </c>
      <c r="G37" s="118">
        <v>0</v>
      </c>
      <c r="H37" s="120">
        <v>0</v>
      </c>
      <c r="I37" s="123"/>
    </row>
    <row r="38" spans="1:9" ht="15">
      <c r="A38" s="124"/>
      <c r="B38" s="138">
        <v>0</v>
      </c>
      <c r="C38" s="118">
        <v>0</v>
      </c>
      <c r="D38" s="138">
        <v>0</v>
      </c>
      <c r="E38" s="118">
        <v>0</v>
      </c>
      <c r="F38" s="138">
        <v>0</v>
      </c>
      <c r="G38" s="118">
        <v>0</v>
      </c>
      <c r="H38" s="120">
        <v>0</v>
      </c>
      <c r="I38" s="123"/>
    </row>
    <row r="39" spans="1:9" ht="15">
      <c r="A39" s="124"/>
      <c r="B39" s="138">
        <v>0</v>
      </c>
      <c r="C39" s="118">
        <v>0</v>
      </c>
      <c r="D39" s="138">
        <v>0</v>
      </c>
      <c r="E39" s="118">
        <v>0</v>
      </c>
      <c r="F39" s="138">
        <v>0</v>
      </c>
      <c r="G39" s="118">
        <v>0</v>
      </c>
      <c r="H39" s="120">
        <v>0</v>
      </c>
      <c r="I39" s="123"/>
    </row>
    <row r="40" spans="1:9" ht="15">
      <c r="A40" s="124"/>
      <c r="B40" s="138">
        <v>0</v>
      </c>
      <c r="C40" s="118">
        <v>0</v>
      </c>
      <c r="D40" s="138">
        <v>0</v>
      </c>
      <c r="E40" s="118">
        <v>0</v>
      </c>
      <c r="F40" s="138">
        <v>0</v>
      </c>
      <c r="G40" s="118">
        <v>0</v>
      </c>
      <c r="H40" s="120">
        <v>0</v>
      </c>
      <c r="I40" s="123"/>
    </row>
    <row r="41" spans="1:9" ht="15">
      <c r="A41" s="124"/>
      <c r="B41" s="138">
        <v>0</v>
      </c>
      <c r="C41" s="118">
        <v>0</v>
      </c>
      <c r="D41" s="138">
        <v>0</v>
      </c>
      <c r="E41" s="118">
        <v>0</v>
      </c>
      <c r="F41" s="138">
        <v>0</v>
      </c>
      <c r="G41" s="118">
        <v>0</v>
      </c>
      <c r="H41" s="120">
        <v>0</v>
      </c>
      <c r="I41" s="123"/>
    </row>
    <row r="42" spans="1:9" ht="15">
      <c r="A42" s="124"/>
      <c r="B42" s="138">
        <v>0</v>
      </c>
      <c r="C42" s="118">
        <v>0</v>
      </c>
      <c r="D42" s="138">
        <v>0</v>
      </c>
      <c r="E42" s="118">
        <v>0</v>
      </c>
      <c r="F42" s="138">
        <v>0</v>
      </c>
      <c r="G42" s="118">
        <v>0</v>
      </c>
      <c r="H42" s="120">
        <v>0</v>
      </c>
      <c r="I42" s="123"/>
    </row>
    <row r="43" spans="1:9" ht="15">
      <c r="A43" s="124"/>
      <c r="B43" s="119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4"/>
      <c r="B44" s="119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4"/>
      <c r="B45" s="119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3.5">
      <c r="A61" s="71"/>
      <c r="B61" s="72">
        <v>0</v>
      </c>
      <c r="C61" s="73">
        <f aca="true" t="shared" si="1" ref="C61:C67">B61/B$15*1000*B$14</f>
        <v>0</v>
      </c>
      <c r="D61" s="72">
        <v>0</v>
      </c>
      <c r="E61" s="73">
        <f aca="true" t="shared" si="2" ref="E61:E67">D61/D$15*1000*D$14</f>
        <v>0</v>
      </c>
      <c r="F61" s="72">
        <v>0</v>
      </c>
      <c r="G61" s="73">
        <f aca="true" t="shared" si="3" ref="G61:G67">F61/F$15*1000*F$14</f>
        <v>0</v>
      </c>
      <c r="H61" s="74">
        <f>LARGE((C61,E61,G61),1)</f>
        <v>0</v>
      </c>
      <c r="I61" s="42"/>
    </row>
    <row r="62" spans="1:9" ht="13.5">
      <c r="A62" s="71"/>
      <c r="B62" s="72">
        <v>0</v>
      </c>
      <c r="C62" s="73">
        <f t="shared" si="1"/>
        <v>0</v>
      </c>
      <c r="D62" s="72">
        <v>0</v>
      </c>
      <c r="E62" s="73">
        <f t="shared" si="2"/>
        <v>0</v>
      </c>
      <c r="F62" s="72">
        <v>0</v>
      </c>
      <c r="G62" s="73">
        <f t="shared" si="3"/>
        <v>0</v>
      </c>
      <c r="H62" s="74">
        <f>LARGE((C62,E62,G62),1)</f>
        <v>0</v>
      </c>
      <c r="I62" s="42"/>
    </row>
    <row r="63" spans="1:9" ht="13.5">
      <c r="A63" s="71"/>
      <c r="B63" s="72">
        <v>0</v>
      </c>
      <c r="C63" s="73">
        <f t="shared" si="1"/>
        <v>0</v>
      </c>
      <c r="D63" s="72">
        <v>0</v>
      </c>
      <c r="E63" s="73">
        <f t="shared" si="2"/>
        <v>0</v>
      </c>
      <c r="F63" s="72">
        <v>0</v>
      </c>
      <c r="G63" s="73">
        <f t="shared" si="3"/>
        <v>0</v>
      </c>
      <c r="H63" s="74">
        <f>LARGE((C63,E63,G63),1)</f>
        <v>0</v>
      </c>
      <c r="I63" s="42"/>
    </row>
    <row r="64" spans="1:9" ht="13.5">
      <c r="A64" s="71"/>
      <c r="B64" s="72">
        <v>0</v>
      </c>
      <c r="C64" s="73">
        <f t="shared" si="1"/>
        <v>0</v>
      </c>
      <c r="D64" s="72">
        <v>0</v>
      </c>
      <c r="E64" s="73">
        <f t="shared" si="2"/>
        <v>0</v>
      </c>
      <c r="F64" s="72">
        <v>0</v>
      </c>
      <c r="G64" s="73">
        <f t="shared" si="3"/>
        <v>0</v>
      </c>
      <c r="H64" s="74">
        <f>LARGE((C64,E64,G64),1)</f>
        <v>0</v>
      </c>
      <c r="I64" s="42"/>
    </row>
    <row r="65" spans="1:9" ht="13.5">
      <c r="A65" s="71"/>
      <c r="B65" s="72">
        <v>0</v>
      </c>
      <c r="C65" s="73">
        <f t="shared" si="1"/>
        <v>0</v>
      </c>
      <c r="D65" s="72">
        <v>0</v>
      </c>
      <c r="E65" s="73">
        <f t="shared" si="2"/>
        <v>0</v>
      </c>
      <c r="F65" s="72">
        <v>0</v>
      </c>
      <c r="G65" s="73">
        <f t="shared" si="3"/>
        <v>0</v>
      </c>
      <c r="H65" s="74">
        <f>LARGE((C65,E65,G65),1)</f>
        <v>0</v>
      </c>
      <c r="I65" s="42"/>
    </row>
    <row r="66" spans="1:9" ht="13.5">
      <c r="A66" s="71"/>
      <c r="B66" s="72">
        <v>0</v>
      </c>
      <c r="C66" s="73">
        <f t="shared" si="1"/>
        <v>0</v>
      </c>
      <c r="D66" s="72">
        <v>0</v>
      </c>
      <c r="E66" s="73">
        <f t="shared" si="2"/>
        <v>0</v>
      </c>
      <c r="F66" s="72">
        <v>0</v>
      </c>
      <c r="G66" s="73">
        <f t="shared" si="3"/>
        <v>0</v>
      </c>
      <c r="H66" s="74">
        <f>LARGE((C66,E66,G66),1)</f>
        <v>0</v>
      </c>
      <c r="I66" s="42"/>
    </row>
    <row r="67" spans="1:9" ht="13.5">
      <c r="A67" s="71"/>
      <c r="B67" s="72">
        <v>0</v>
      </c>
      <c r="C67" s="73">
        <f t="shared" si="1"/>
        <v>0</v>
      </c>
      <c r="D67" s="72">
        <v>0</v>
      </c>
      <c r="E67" s="73">
        <f t="shared" si="2"/>
        <v>0</v>
      </c>
      <c r="F67" s="72">
        <v>0</v>
      </c>
      <c r="G67" s="73">
        <f t="shared" si="3"/>
        <v>0</v>
      </c>
      <c r="H67" s="74">
        <f>LARGE((C67,E67,G67),1)</f>
        <v>0</v>
      </c>
      <c r="I67" s="42"/>
    </row>
    <row r="68" spans="1:9" ht="15">
      <c r="A68" s="122"/>
      <c r="B68" s="117">
        <v>0</v>
      </c>
      <c r="C68" s="118">
        <v>0</v>
      </c>
      <c r="D68" s="138">
        <v>0</v>
      </c>
      <c r="E68" s="118">
        <v>0</v>
      </c>
      <c r="F68" s="138">
        <v>0</v>
      </c>
      <c r="G68" s="118">
        <v>0</v>
      </c>
      <c r="H68" s="120">
        <v>0</v>
      </c>
      <c r="I68" s="123"/>
    </row>
    <row r="69" spans="1:9" ht="15">
      <c r="A69" s="122"/>
      <c r="B69" s="117">
        <v>0</v>
      </c>
      <c r="C69" s="118">
        <v>0</v>
      </c>
      <c r="D69" s="138">
        <v>0</v>
      </c>
      <c r="E69" s="118">
        <v>0</v>
      </c>
      <c r="F69" s="138">
        <v>0</v>
      </c>
      <c r="G69" s="118">
        <v>0</v>
      </c>
      <c r="H69" s="120">
        <v>0</v>
      </c>
      <c r="I69" s="123"/>
    </row>
    <row r="70" spans="1:9" ht="15">
      <c r="A70" s="124"/>
      <c r="B70" s="138">
        <v>0</v>
      </c>
      <c r="C70" s="118">
        <v>0</v>
      </c>
      <c r="D70" s="138">
        <v>0</v>
      </c>
      <c r="E70" s="118">
        <v>0</v>
      </c>
      <c r="F70" s="138">
        <v>0</v>
      </c>
      <c r="G70" s="118">
        <v>0</v>
      </c>
      <c r="H70" s="120">
        <v>0</v>
      </c>
      <c r="I70" s="123"/>
    </row>
    <row r="71" spans="1:9" ht="15">
      <c r="A71" s="124"/>
      <c r="B71" s="138">
        <v>0</v>
      </c>
      <c r="C71" s="118">
        <v>0</v>
      </c>
      <c r="D71" s="138">
        <v>0</v>
      </c>
      <c r="E71" s="118">
        <v>0</v>
      </c>
      <c r="F71" s="138">
        <v>0</v>
      </c>
      <c r="G71" s="118">
        <v>0</v>
      </c>
      <c r="H71" s="120">
        <v>0</v>
      </c>
      <c r="I71" s="123"/>
    </row>
    <row r="72" spans="1:9" ht="15">
      <c r="A72" s="124"/>
      <c r="B72" s="138">
        <v>0</v>
      </c>
      <c r="C72" s="118">
        <v>0</v>
      </c>
      <c r="D72" s="138">
        <v>0</v>
      </c>
      <c r="E72" s="118">
        <v>0</v>
      </c>
      <c r="F72" s="138">
        <v>0</v>
      </c>
      <c r="G72" s="118">
        <v>0</v>
      </c>
      <c r="H72" s="120">
        <v>0</v>
      </c>
      <c r="I72" s="123"/>
    </row>
    <row r="73" spans="1:9" ht="15">
      <c r="A73" s="124"/>
      <c r="B73" s="138">
        <v>0</v>
      </c>
      <c r="C73" s="118">
        <v>0</v>
      </c>
      <c r="D73" s="138">
        <v>0</v>
      </c>
      <c r="E73" s="118">
        <v>0</v>
      </c>
      <c r="F73" s="138">
        <v>0</v>
      </c>
      <c r="G73" s="118">
        <v>0</v>
      </c>
      <c r="H73" s="120">
        <v>0</v>
      </c>
      <c r="I73" s="123"/>
    </row>
    <row r="74" spans="1:9" ht="15">
      <c r="A74" s="124"/>
      <c r="B74" s="138">
        <v>0</v>
      </c>
      <c r="C74" s="118">
        <v>0</v>
      </c>
      <c r="D74" s="138">
        <v>0</v>
      </c>
      <c r="E74" s="118">
        <v>0</v>
      </c>
      <c r="F74" s="138">
        <v>0</v>
      </c>
      <c r="G74" s="118">
        <v>0</v>
      </c>
      <c r="H74" s="120">
        <v>0</v>
      </c>
      <c r="I74" s="123"/>
    </row>
    <row r="75" spans="1:9" ht="15">
      <c r="A75" s="124"/>
      <c r="B75" s="138">
        <v>0</v>
      </c>
      <c r="C75" s="118">
        <v>0</v>
      </c>
      <c r="D75" s="138">
        <v>0</v>
      </c>
      <c r="E75" s="118">
        <v>0</v>
      </c>
      <c r="F75" s="138">
        <v>0</v>
      </c>
      <c r="G75" s="118">
        <v>0</v>
      </c>
      <c r="H75" s="120">
        <v>0</v>
      </c>
      <c r="I75" s="123"/>
    </row>
    <row r="76" spans="1:9" ht="15">
      <c r="A76" s="124"/>
      <c r="B76" s="138">
        <v>0</v>
      </c>
      <c r="C76" s="118">
        <v>0</v>
      </c>
      <c r="D76" s="138">
        <v>0</v>
      </c>
      <c r="E76" s="118">
        <v>0</v>
      </c>
      <c r="F76" s="138">
        <v>0</v>
      </c>
      <c r="G76" s="118">
        <v>0</v>
      </c>
      <c r="H76" s="120">
        <v>0</v>
      </c>
      <c r="I76" s="123"/>
    </row>
    <row r="77" spans="1:9" ht="15">
      <c r="A77" s="124"/>
      <c r="B77" s="138">
        <v>0</v>
      </c>
      <c r="C77" s="118">
        <v>0</v>
      </c>
      <c r="D77" s="138">
        <v>0</v>
      </c>
      <c r="E77" s="118">
        <v>0</v>
      </c>
      <c r="F77" s="138">
        <v>0</v>
      </c>
      <c r="G77" s="118">
        <v>0</v>
      </c>
      <c r="H77" s="120">
        <v>0</v>
      </c>
      <c r="I77" s="123"/>
    </row>
    <row r="78" spans="1:9" ht="15">
      <c r="A78" s="124"/>
      <c r="B78" s="138">
        <v>0</v>
      </c>
      <c r="C78" s="118">
        <v>0</v>
      </c>
      <c r="D78" s="138">
        <v>0</v>
      </c>
      <c r="E78" s="118">
        <v>0</v>
      </c>
      <c r="F78" s="138">
        <v>0</v>
      </c>
      <c r="G78" s="118">
        <v>0</v>
      </c>
      <c r="H78" s="120">
        <v>0</v>
      </c>
      <c r="I78" s="123"/>
    </row>
    <row r="79" spans="1:9" ht="15">
      <c r="A79" s="124"/>
      <c r="B79" s="138">
        <v>0</v>
      </c>
      <c r="C79" s="118">
        <v>0</v>
      </c>
      <c r="D79" s="138">
        <v>0</v>
      </c>
      <c r="E79" s="118">
        <v>0</v>
      </c>
      <c r="F79" s="138">
        <v>0</v>
      </c>
      <c r="G79" s="118">
        <v>0</v>
      </c>
      <c r="H79" s="120">
        <v>0</v>
      </c>
      <c r="I79" s="123"/>
    </row>
    <row r="80" spans="1:9" ht="15">
      <c r="A80" s="124"/>
      <c r="B80" s="138">
        <v>0</v>
      </c>
      <c r="C80" s="118">
        <v>0</v>
      </c>
      <c r="D80" s="138">
        <v>0</v>
      </c>
      <c r="E80" s="118">
        <v>0</v>
      </c>
      <c r="F80" s="138">
        <v>0</v>
      </c>
      <c r="G80" s="118">
        <v>0</v>
      </c>
      <c r="H80" s="120">
        <v>0</v>
      </c>
      <c r="I80" s="123"/>
    </row>
    <row r="81" spans="1:9" ht="15">
      <c r="A81" s="124"/>
      <c r="B81" s="138">
        <v>0</v>
      </c>
      <c r="C81" s="118">
        <v>0</v>
      </c>
      <c r="D81" s="138">
        <v>0</v>
      </c>
      <c r="E81" s="118">
        <v>0</v>
      </c>
      <c r="F81" s="138">
        <v>0</v>
      </c>
      <c r="G81" s="118">
        <v>0</v>
      </c>
      <c r="H81" s="120">
        <v>0</v>
      </c>
      <c r="I81" s="123"/>
    </row>
    <row r="82" spans="1:9" ht="15">
      <c r="A82" s="124"/>
      <c r="B82" s="138">
        <v>0</v>
      </c>
      <c r="C82" s="118">
        <v>0</v>
      </c>
      <c r="D82" s="138">
        <v>0</v>
      </c>
      <c r="E82" s="118">
        <v>0</v>
      </c>
      <c r="F82" s="138">
        <v>0</v>
      </c>
      <c r="G82" s="118">
        <v>0</v>
      </c>
      <c r="H82" s="120">
        <v>0</v>
      </c>
      <c r="I82" s="123"/>
    </row>
    <row r="83" spans="1:9" ht="15">
      <c r="A83" s="124"/>
      <c r="B83" s="138">
        <v>0</v>
      </c>
      <c r="C83" s="118">
        <v>0</v>
      </c>
      <c r="D83" s="138">
        <v>0</v>
      </c>
      <c r="E83" s="118">
        <v>0</v>
      </c>
      <c r="F83" s="138">
        <v>0</v>
      </c>
      <c r="G83" s="118">
        <v>0</v>
      </c>
      <c r="H83" s="120">
        <v>0</v>
      </c>
      <c r="I83" s="123"/>
    </row>
    <row r="84" spans="1:9" ht="15">
      <c r="A84" s="124"/>
      <c r="B84" s="138">
        <v>0</v>
      </c>
      <c r="C84" s="118">
        <v>0</v>
      </c>
      <c r="D84" s="138">
        <v>0</v>
      </c>
      <c r="E84" s="118">
        <v>0</v>
      </c>
      <c r="F84" s="138">
        <v>0</v>
      </c>
      <c r="G84" s="118">
        <v>0</v>
      </c>
      <c r="H84" s="120">
        <v>0</v>
      </c>
      <c r="I84" s="123"/>
    </row>
    <row r="85" spans="1:9" ht="15">
      <c r="A85" s="124"/>
      <c r="B85" s="138">
        <v>0</v>
      </c>
      <c r="C85" s="118">
        <v>0</v>
      </c>
      <c r="D85" s="138">
        <v>0</v>
      </c>
      <c r="E85" s="118">
        <v>0</v>
      </c>
      <c r="F85" s="138">
        <v>0</v>
      </c>
      <c r="G85" s="118">
        <v>0</v>
      </c>
      <c r="H85" s="120">
        <v>0</v>
      </c>
      <c r="I85" s="123"/>
    </row>
    <row r="86" spans="1:9" ht="15">
      <c r="A86" s="124"/>
      <c r="B86" s="138">
        <v>0</v>
      </c>
      <c r="C86" s="118">
        <v>0</v>
      </c>
      <c r="D86" s="138">
        <v>0</v>
      </c>
      <c r="E86" s="118">
        <v>0</v>
      </c>
      <c r="F86" s="138">
        <v>0</v>
      </c>
      <c r="G86" s="118">
        <v>0</v>
      </c>
      <c r="H86" s="120">
        <v>0</v>
      </c>
      <c r="I86" s="123"/>
    </row>
    <row r="87" spans="1:9" ht="15">
      <c r="A87" s="124"/>
      <c r="B87" s="138">
        <v>0</v>
      </c>
      <c r="C87" s="118">
        <v>0</v>
      </c>
      <c r="D87" s="138">
        <v>0</v>
      </c>
      <c r="E87" s="118">
        <v>0</v>
      </c>
      <c r="F87" s="138">
        <v>0</v>
      </c>
      <c r="G87" s="118">
        <v>0</v>
      </c>
      <c r="H87" s="120">
        <v>0</v>
      </c>
      <c r="I87" s="123"/>
    </row>
    <row r="88" spans="1:9" ht="15">
      <c r="A88" s="124"/>
      <c r="B88" s="138">
        <v>0</v>
      </c>
      <c r="C88" s="118">
        <v>0</v>
      </c>
      <c r="D88" s="138">
        <v>0</v>
      </c>
      <c r="E88" s="118">
        <v>0</v>
      </c>
      <c r="F88" s="138">
        <v>0</v>
      </c>
      <c r="G88" s="118">
        <v>0</v>
      </c>
      <c r="H88" s="120">
        <v>0</v>
      </c>
      <c r="I88" s="123"/>
    </row>
    <row r="89" spans="1:9" ht="15">
      <c r="A89" s="124"/>
      <c r="B89" s="138">
        <v>0</v>
      </c>
      <c r="C89" s="118">
        <v>0</v>
      </c>
      <c r="D89" s="138">
        <v>0</v>
      </c>
      <c r="E89" s="118">
        <v>0</v>
      </c>
      <c r="F89" s="138">
        <v>0</v>
      </c>
      <c r="G89" s="118">
        <v>0</v>
      </c>
      <c r="H89" s="120">
        <v>0</v>
      </c>
      <c r="I89" s="123"/>
    </row>
    <row r="90" spans="1:9" ht="15">
      <c r="A90" s="124"/>
      <c r="B90" s="138">
        <v>0</v>
      </c>
      <c r="C90" s="118">
        <v>0</v>
      </c>
      <c r="D90" s="138">
        <v>0</v>
      </c>
      <c r="E90" s="118">
        <v>0</v>
      </c>
      <c r="F90" s="138">
        <v>0</v>
      </c>
      <c r="G90" s="118">
        <v>0</v>
      </c>
      <c r="H90" s="120">
        <v>0</v>
      </c>
      <c r="I90" s="123"/>
    </row>
    <row r="91" spans="1:9" ht="15">
      <c r="A91" s="124"/>
      <c r="B91" s="138">
        <v>0</v>
      </c>
      <c r="C91" s="118">
        <v>0</v>
      </c>
      <c r="D91" s="138">
        <v>0</v>
      </c>
      <c r="E91" s="118">
        <v>0</v>
      </c>
      <c r="F91" s="138">
        <v>0</v>
      </c>
      <c r="G91" s="118">
        <v>0</v>
      </c>
      <c r="H91" s="120">
        <v>0</v>
      </c>
      <c r="I91" s="123"/>
    </row>
    <row r="92" spans="1:9" ht="15">
      <c r="A92" s="124"/>
      <c r="B92" s="138">
        <v>0</v>
      </c>
      <c r="C92" s="118">
        <v>0</v>
      </c>
      <c r="D92" s="138">
        <v>0</v>
      </c>
      <c r="E92" s="118">
        <v>0</v>
      </c>
      <c r="F92" s="138">
        <v>0</v>
      </c>
      <c r="G92" s="118">
        <v>0</v>
      </c>
      <c r="H92" s="120">
        <v>0</v>
      </c>
      <c r="I92" s="123"/>
    </row>
    <row r="93" spans="1:9" ht="15">
      <c r="A93" s="124"/>
      <c r="B93" s="138">
        <v>0</v>
      </c>
      <c r="C93" s="118">
        <v>0</v>
      </c>
      <c r="D93" s="138">
        <v>0</v>
      </c>
      <c r="E93" s="118">
        <v>0</v>
      </c>
      <c r="F93" s="138">
        <v>0</v>
      </c>
      <c r="G93" s="118">
        <v>0</v>
      </c>
      <c r="H93" s="120">
        <v>0</v>
      </c>
      <c r="I93" s="123"/>
    </row>
    <row r="94" spans="1:9" ht="15">
      <c r="A94" s="124"/>
      <c r="B94" s="138">
        <v>0</v>
      </c>
      <c r="C94" s="118">
        <v>0</v>
      </c>
      <c r="D94" s="138">
        <v>0</v>
      </c>
      <c r="E94" s="118">
        <v>0</v>
      </c>
      <c r="F94" s="138">
        <v>0</v>
      </c>
      <c r="G94" s="118">
        <v>0</v>
      </c>
      <c r="H94" s="120">
        <v>0</v>
      </c>
      <c r="I94" s="123"/>
    </row>
    <row r="95" spans="1:9" ht="15">
      <c r="A95" s="124"/>
      <c r="B95" s="138">
        <v>0</v>
      </c>
      <c r="C95" s="118">
        <v>0</v>
      </c>
      <c r="D95" s="138">
        <v>0</v>
      </c>
      <c r="E95" s="118">
        <v>0</v>
      </c>
      <c r="F95" s="138">
        <v>0</v>
      </c>
      <c r="G95" s="118">
        <v>0</v>
      </c>
      <c r="H95" s="120">
        <v>0</v>
      </c>
      <c r="I95" s="123"/>
    </row>
    <row r="96" spans="1:9" ht="15">
      <c r="A96" s="124"/>
      <c r="B96" s="138">
        <v>0</v>
      </c>
      <c r="C96" s="118">
        <v>0</v>
      </c>
      <c r="D96" s="138">
        <v>0</v>
      </c>
      <c r="E96" s="118">
        <v>0</v>
      </c>
      <c r="F96" s="138">
        <v>0</v>
      </c>
      <c r="G96" s="118">
        <v>0</v>
      </c>
      <c r="H96" s="120">
        <v>0</v>
      </c>
      <c r="I96" s="123"/>
    </row>
    <row r="97" spans="1:9" ht="15">
      <c r="A97" s="124"/>
      <c r="B97" s="138">
        <v>0</v>
      </c>
      <c r="C97" s="118">
        <v>0</v>
      </c>
      <c r="D97" s="138">
        <v>0</v>
      </c>
      <c r="E97" s="118">
        <v>0</v>
      </c>
      <c r="F97" s="138">
        <v>0</v>
      </c>
      <c r="G97" s="118">
        <v>0</v>
      </c>
      <c r="H97" s="120">
        <v>0</v>
      </c>
      <c r="I97" s="123"/>
    </row>
    <row r="98" spans="1:9" ht="15">
      <c r="A98" s="124"/>
      <c r="B98" s="138">
        <v>0</v>
      </c>
      <c r="C98" s="118">
        <v>0</v>
      </c>
      <c r="D98" s="138">
        <v>0</v>
      </c>
      <c r="E98" s="118">
        <v>0</v>
      </c>
      <c r="F98" s="138">
        <v>0</v>
      </c>
      <c r="G98" s="118">
        <v>0</v>
      </c>
      <c r="H98" s="120">
        <v>0</v>
      </c>
      <c r="I98" s="123"/>
    </row>
    <row r="99" spans="1:9" ht="15">
      <c r="A99" s="124"/>
      <c r="B99" s="138">
        <v>0</v>
      </c>
      <c r="C99" s="118">
        <v>0</v>
      </c>
      <c r="D99" s="138">
        <v>0</v>
      </c>
      <c r="E99" s="118">
        <v>0</v>
      </c>
      <c r="F99" s="138">
        <v>0</v>
      </c>
      <c r="G99" s="118">
        <v>0</v>
      </c>
      <c r="H99" s="120">
        <v>0</v>
      </c>
      <c r="I99" s="123"/>
    </row>
    <row r="100" spans="1:9" ht="15">
      <c r="A100" s="124"/>
      <c r="B100" s="138">
        <v>0</v>
      </c>
      <c r="C100" s="118">
        <v>0</v>
      </c>
      <c r="D100" s="138">
        <v>0</v>
      </c>
      <c r="E100" s="118">
        <v>0</v>
      </c>
      <c r="F100" s="138">
        <v>0</v>
      </c>
      <c r="G100" s="118">
        <v>0</v>
      </c>
      <c r="H100" s="120">
        <v>0</v>
      </c>
      <c r="I100" s="123"/>
    </row>
    <row r="101" spans="1:9" ht="15">
      <c r="A101" s="124"/>
      <c r="B101" s="138">
        <v>0</v>
      </c>
      <c r="C101" s="118">
        <v>0</v>
      </c>
      <c r="D101" s="138">
        <v>0</v>
      </c>
      <c r="E101" s="118">
        <v>0</v>
      </c>
      <c r="F101" s="138">
        <v>0</v>
      </c>
      <c r="G101" s="118">
        <v>0</v>
      </c>
      <c r="H101" s="120">
        <v>0</v>
      </c>
      <c r="I101" s="123"/>
    </row>
    <row r="102" spans="1:9" ht="15">
      <c r="A102" s="124"/>
      <c r="B102" s="138">
        <v>0</v>
      </c>
      <c r="C102" s="118">
        <v>0</v>
      </c>
      <c r="D102" s="138">
        <v>0</v>
      </c>
      <c r="E102" s="118">
        <v>0</v>
      </c>
      <c r="F102" s="138">
        <v>0</v>
      </c>
      <c r="G102" s="118">
        <v>0</v>
      </c>
      <c r="H102" s="120">
        <v>0</v>
      </c>
      <c r="I102" s="123"/>
    </row>
    <row r="103" spans="1:9" ht="15">
      <c r="A103" s="124"/>
      <c r="B103" s="138">
        <v>0</v>
      </c>
      <c r="C103" s="118">
        <v>0</v>
      </c>
      <c r="D103" s="138">
        <v>0</v>
      </c>
      <c r="E103" s="118">
        <v>0</v>
      </c>
      <c r="F103" s="138">
        <v>0</v>
      </c>
      <c r="G103" s="118">
        <v>0</v>
      </c>
      <c r="H103" s="120">
        <v>0</v>
      </c>
      <c r="I103" s="123"/>
    </row>
    <row r="104" spans="1:9" ht="15">
      <c r="A104" s="124"/>
      <c r="B104" s="138">
        <v>0</v>
      </c>
      <c r="C104" s="118">
        <v>0</v>
      </c>
      <c r="D104" s="138">
        <v>0</v>
      </c>
      <c r="E104" s="118">
        <v>0</v>
      </c>
      <c r="F104" s="138">
        <v>0</v>
      </c>
      <c r="G104" s="118">
        <v>0</v>
      </c>
      <c r="H104" s="120">
        <v>0</v>
      </c>
      <c r="I104" s="123"/>
    </row>
    <row r="105" spans="1:9" ht="15">
      <c r="A105" s="124"/>
      <c r="B105" s="138">
        <v>0</v>
      </c>
      <c r="C105" s="118">
        <v>0</v>
      </c>
      <c r="D105" s="138">
        <v>0</v>
      </c>
      <c r="E105" s="118">
        <v>0</v>
      </c>
      <c r="F105" s="138">
        <v>0</v>
      </c>
      <c r="G105" s="118">
        <v>0</v>
      </c>
      <c r="H105" s="120">
        <v>0</v>
      </c>
      <c r="I105" s="123"/>
    </row>
    <row r="106" spans="1:9" ht="15">
      <c r="A106" s="124"/>
      <c r="B106" s="138">
        <v>0</v>
      </c>
      <c r="C106" s="118">
        <v>0</v>
      </c>
      <c r="D106" s="138">
        <v>0</v>
      </c>
      <c r="E106" s="118">
        <v>0</v>
      </c>
      <c r="F106" s="138">
        <v>0</v>
      </c>
      <c r="G106" s="118">
        <v>0</v>
      </c>
      <c r="H106" s="120">
        <v>0</v>
      </c>
      <c r="I106" s="123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6">
      <selection activeCell="H17" sqref="H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117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118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40972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14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73.56</v>
      </c>
      <c r="C15" s="36"/>
      <c r="D15" s="37">
        <v>1</v>
      </c>
      <c r="E15" s="36"/>
      <c r="F15" s="37">
        <v>1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40</v>
      </c>
    </row>
    <row r="17" spans="1:9" ht="13.5">
      <c r="A17" s="116" t="s">
        <v>51</v>
      </c>
      <c r="B17" s="72">
        <v>63.38</v>
      </c>
      <c r="C17" s="73">
        <f>B17/B$15*1000*B$14</f>
        <v>1077.0119630233821</v>
      </c>
      <c r="D17" s="72">
        <v>0</v>
      </c>
      <c r="E17" s="73">
        <f>D17/D$15*1000*D$14</f>
        <v>0</v>
      </c>
      <c r="F17" s="72">
        <v>0</v>
      </c>
      <c r="G17" s="73">
        <f>F17/F$15*1000*F$14</f>
        <v>0</v>
      </c>
      <c r="H17" s="74">
        <f>LARGE((C17,E17,G17),1)</f>
        <v>1077.0119630233821</v>
      </c>
      <c r="I17" s="42">
        <v>19</v>
      </c>
    </row>
    <row r="18" spans="1:9" ht="13.5">
      <c r="A18" s="235" t="s">
        <v>69</v>
      </c>
      <c r="B18" s="72">
        <v>0</v>
      </c>
      <c r="C18" s="73">
        <f>B18/B$15*1000*B$14</f>
        <v>0</v>
      </c>
      <c r="D18" s="72">
        <v>0</v>
      </c>
      <c r="E18" s="73">
        <f aca="true" t="shared" si="0" ref="E18:E43">D18/D$15*1000*D$14</f>
        <v>0</v>
      </c>
      <c r="F18" s="72">
        <v>0</v>
      </c>
      <c r="G18" s="73">
        <f aca="true" t="shared" si="1" ref="G18:G43">F18/F$15*1000*F$14</f>
        <v>0</v>
      </c>
      <c r="H18" s="74">
        <f>LARGE((C18,E18,G18),1)</f>
        <v>0</v>
      </c>
      <c r="I18" s="42" t="s">
        <v>119</v>
      </c>
    </row>
    <row r="19" spans="1:9" ht="13.5">
      <c r="A19" s="71"/>
      <c r="B19" s="72">
        <v>0</v>
      </c>
      <c r="C19" s="73">
        <f>B19/B$15*1000*B$14</f>
        <v>0</v>
      </c>
      <c r="D19" s="72">
        <v>0</v>
      </c>
      <c r="E19" s="73">
        <f t="shared" si="0"/>
        <v>0</v>
      </c>
      <c r="F19" s="72">
        <v>0</v>
      </c>
      <c r="G19" s="73">
        <f t="shared" si="1"/>
        <v>0</v>
      </c>
      <c r="H19" s="74">
        <f>LARGE((C19,E19,G19),1)</f>
        <v>0</v>
      </c>
      <c r="I19" s="42"/>
    </row>
    <row r="20" spans="1:9" ht="13.5">
      <c r="A20" s="71"/>
      <c r="B20" s="72">
        <v>0</v>
      </c>
      <c r="C20" s="73">
        <f aca="true" t="shared" si="2" ref="C20:C43">B20/B$15*1000*B$14</f>
        <v>0</v>
      </c>
      <c r="D20" s="72">
        <v>0</v>
      </c>
      <c r="E20" s="73">
        <f t="shared" si="0"/>
        <v>0</v>
      </c>
      <c r="F20" s="72">
        <v>0</v>
      </c>
      <c r="G20" s="73">
        <f t="shared" si="1"/>
        <v>0</v>
      </c>
      <c r="H20" s="74">
        <f>LARGE((C20,E20,G20),1)</f>
        <v>0</v>
      </c>
      <c r="I20" s="42"/>
    </row>
    <row r="21" spans="1:9" ht="13.5">
      <c r="A21" s="71"/>
      <c r="B21" s="72">
        <v>0</v>
      </c>
      <c r="C21" s="73">
        <f t="shared" si="2"/>
        <v>0</v>
      </c>
      <c r="D21" s="72">
        <v>0</v>
      </c>
      <c r="E21" s="73">
        <f t="shared" si="0"/>
        <v>0</v>
      </c>
      <c r="F21" s="72">
        <v>0</v>
      </c>
      <c r="G21" s="73">
        <f t="shared" si="1"/>
        <v>0</v>
      </c>
      <c r="H21" s="74">
        <f>LARGE((C21,E21,G21),1)</f>
        <v>0</v>
      </c>
      <c r="I21" s="42"/>
    </row>
    <row r="22" spans="1:9" ht="13.5">
      <c r="A22" s="71"/>
      <c r="B22" s="72">
        <v>0</v>
      </c>
      <c r="C22" s="73">
        <f t="shared" si="2"/>
        <v>0</v>
      </c>
      <c r="D22" s="72">
        <v>0</v>
      </c>
      <c r="E22" s="73">
        <f t="shared" si="0"/>
        <v>0</v>
      </c>
      <c r="F22" s="72">
        <v>0</v>
      </c>
      <c r="G22" s="73">
        <f t="shared" si="1"/>
        <v>0</v>
      </c>
      <c r="H22" s="74">
        <f>LARGE((C22,E22,G22),1)</f>
        <v>0</v>
      </c>
      <c r="I22" s="42"/>
    </row>
    <row r="23" spans="1:9" ht="13.5">
      <c r="A23" s="71"/>
      <c r="B23" s="72">
        <v>0</v>
      </c>
      <c r="C23" s="73">
        <f t="shared" si="2"/>
        <v>0</v>
      </c>
      <c r="D23" s="72">
        <v>0</v>
      </c>
      <c r="E23" s="73">
        <f t="shared" si="0"/>
        <v>0</v>
      </c>
      <c r="F23" s="72">
        <v>0</v>
      </c>
      <c r="G23" s="73">
        <f t="shared" si="1"/>
        <v>0</v>
      </c>
      <c r="H23" s="74">
        <f>LARGE((C23,E23,G23),1)</f>
        <v>0</v>
      </c>
      <c r="I23" s="42"/>
    </row>
    <row r="24" spans="1:9" ht="13.5">
      <c r="A24" s="71"/>
      <c r="B24" s="72">
        <v>0</v>
      </c>
      <c r="C24" s="73">
        <f t="shared" si="2"/>
        <v>0</v>
      </c>
      <c r="D24" s="72">
        <v>0</v>
      </c>
      <c r="E24" s="73">
        <f t="shared" si="0"/>
        <v>0</v>
      </c>
      <c r="F24" s="72">
        <v>0</v>
      </c>
      <c r="G24" s="73">
        <f t="shared" si="1"/>
        <v>0</v>
      </c>
      <c r="H24" s="74">
        <f>LARGE((C24,E24,G24),1)</f>
        <v>0</v>
      </c>
      <c r="I24" s="42"/>
    </row>
    <row r="25" spans="1:9" ht="13.5">
      <c r="A25" s="71"/>
      <c r="B25" s="72">
        <v>0</v>
      </c>
      <c r="C25" s="73">
        <f t="shared" si="2"/>
        <v>0</v>
      </c>
      <c r="D25" s="72">
        <v>0</v>
      </c>
      <c r="E25" s="73">
        <f t="shared" si="0"/>
        <v>0</v>
      </c>
      <c r="F25" s="72">
        <v>0</v>
      </c>
      <c r="G25" s="73">
        <f t="shared" si="1"/>
        <v>0</v>
      </c>
      <c r="H25" s="74">
        <f>LARGE((C25,E25,G25),1)</f>
        <v>0</v>
      </c>
      <c r="I25" s="42"/>
    </row>
    <row r="26" spans="1:9" ht="13.5">
      <c r="A26" s="71"/>
      <c r="B26" s="72">
        <v>0</v>
      </c>
      <c r="C26" s="73">
        <f t="shared" si="2"/>
        <v>0</v>
      </c>
      <c r="D26" s="72">
        <v>0</v>
      </c>
      <c r="E26" s="73">
        <f t="shared" si="0"/>
        <v>0</v>
      </c>
      <c r="F26" s="72">
        <v>0</v>
      </c>
      <c r="G26" s="73">
        <f t="shared" si="1"/>
        <v>0</v>
      </c>
      <c r="H26" s="74">
        <f>LARGE((C26,E26,G26),1)</f>
        <v>0</v>
      </c>
      <c r="I26" s="42"/>
    </row>
    <row r="27" spans="1:9" ht="13.5">
      <c r="A27" s="71"/>
      <c r="B27" s="72">
        <v>0</v>
      </c>
      <c r="C27" s="73">
        <f t="shared" si="2"/>
        <v>0</v>
      </c>
      <c r="D27" s="72">
        <v>0</v>
      </c>
      <c r="E27" s="73">
        <f t="shared" si="0"/>
        <v>0</v>
      </c>
      <c r="F27" s="72">
        <v>0</v>
      </c>
      <c r="G27" s="73">
        <f t="shared" si="1"/>
        <v>0</v>
      </c>
      <c r="H27" s="74">
        <f>LARGE((C27,E27,G27),1)</f>
        <v>0</v>
      </c>
      <c r="I27" s="42"/>
    </row>
    <row r="28" spans="1:9" ht="13.5">
      <c r="A28" s="71"/>
      <c r="B28" s="72">
        <v>0</v>
      </c>
      <c r="C28" s="73">
        <f t="shared" si="2"/>
        <v>0</v>
      </c>
      <c r="D28" s="72">
        <v>0</v>
      </c>
      <c r="E28" s="73">
        <f t="shared" si="0"/>
        <v>0</v>
      </c>
      <c r="F28" s="72">
        <v>0</v>
      </c>
      <c r="G28" s="73">
        <f t="shared" si="1"/>
        <v>0</v>
      </c>
      <c r="H28" s="74">
        <f>LARGE((C28,E28,G28),1)</f>
        <v>0</v>
      </c>
      <c r="I28" s="42"/>
    </row>
    <row r="29" spans="1:9" ht="13.5">
      <c r="A29" s="71"/>
      <c r="B29" s="72">
        <v>0</v>
      </c>
      <c r="C29" s="73">
        <f t="shared" si="2"/>
        <v>0</v>
      </c>
      <c r="D29" s="72">
        <v>0</v>
      </c>
      <c r="E29" s="73">
        <f t="shared" si="0"/>
        <v>0</v>
      </c>
      <c r="F29" s="72">
        <v>0</v>
      </c>
      <c r="G29" s="73">
        <f t="shared" si="1"/>
        <v>0</v>
      </c>
      <c r="H29" s="74">
        <f>LARGE((C29,E29,G29),1)</f>
        <v>0</v>
      </c>
      <c r="I29" s="42"/>
    </row>
    <row r="30" spans="1:9" ht="13.5">
      <c r="A30" s="71"/>
      <c r="B30" s="72">
        <v>0</v>
      </c>
      <c r="C30" s="73">
        <f t="shared" si="2"/>
        <v>0</v>
      </c>
      <c r="D30" s="72">
        <v>0</v>
      </c>
      <c r="E30" s="73">
        <f t="shared" si="0"/>
        <v>0</v>
      </c>
      <c r="F30" s="72">
        <v>0</v>
      </c>
      <c r="G30" s="73">
        <f t="shared" si="1"/>
        <v>0</v>
      </c>
      <c r="H30" s="74">
        <f>LARGE((C30,E30,G30),1)</f>
        <v>0</v>
      </c>
      <c r="I30" s="42"/>
    </row>
    <row r="31" spans="1:9" ht="13.5">
      <c r="A31" s="71"/>
      <c r="B31" s="72">
        <v>0</v>
      </c>
      <c r="C31" s="73">
        <f t="shared" si="2"/>
        <v>0</v>
      </c>
      <c r="D31" s="72">
        <v>0</v>
      </c>
      <c r="E31" s="73">
        <f t="shared" si="0"/>
        <v>0</v>
      </c>
      <c r="F31" s="72">
        <v>0</v>
      </c>
      <c r="G31" s="73">
        <f t="shared" si="1"/>
        <v>0</v>
      </c>
      <c r="H31" s="74">
        <f>LARGE((C31,E31,G31),1)</f>
        <v>0</v>
      </c>
      <c r="I31" s="42"/>
    </row>
    <row r="32" spans="1:9" ht="13.5">
      <c r="A32" s="71"/>
      <c r="B32" s="72">
        <v>0</v>
      </c>
      <c r="C32" s="73">
        <f t="shared" si="2"/>
        <v>0</v>
      </c>
      <c r="D32" s="72">
        <v>0</v>
      </c>
      <c r="E32" s="73">
        <f t="shared" si="0"/>
        <v>0</v>
      </c>
      <c r="F32" s="72">
        <v>0</v>
      </c>
      <c r="G32" s="73">
        <f t="shared" si="1"/>
        <v>0</v>
      </c>
      <c r="H32" s="74">
        <f>LARGE((C32,E32,G32),1)</f>
        <v>0</v>
      </c>
      <c r="I32" s="42"/>
    </row>
    <row r="33" spans="1:9" ht="13.5">
      <c r="A33" s="71"/>
      <c r="B33" s="72">
        <v>0</v>
      </c>
      <c r="C33" s="73">
        <f t="shared" si="2"/>
        <v>0</v>
      </c>
      <c r="D33" s="72">
        <v>0</v>
      </c>
      <c r="E33" s="73">
        <f t="shared" si="0"/>
        <v>0</v>
      </c>
      <c r="F33" s="72">
        <v>0</v>
      </c>
      <c r="G33" s="73">
        <f t="shared" si="1"/>
        <v>0</v>
      </c>
      <c r="H33" s="74">
        <f>LARGE((C33,E33,G33),1)</f>
        <v>0</v>
      </c>
      <c r="I33" s="42"/>
    </row>
    <row r="34" spans="1:9" ht="13.5">
      <c r="A34" s="71"/>
      <c r="B34" s="72">
        <v>0</v>
      </c>
      <c r="C34" s="73">
        <f t="shared" si="2"/>
        <v>0</v>
      </c>
      <c r="D34" s="72">
        <v>0</v>
      </c>
      <c r="E34" s="73">
        <f t="shared" si="0"/>
        <v>0</v>
      </c>
      <c r="F34" s="72">
        <v>0</v>
      </c>
      <c r="G34" s="73">
        <f t="shared" si="1"/>
        <v>0</v>
      </c>
      <c r="H34" s="74">
        <f>LARGE((C34,E34,G34),1)</f>
        <v>0</v>
      </c>
      <c r="I34" s="42"/>
    </row>
    <row r="35" spans="1:9" ht="13.5">
      <c r="A35" s="71"/>
      <c r="B35" s="72">
        <v>0</v>
      </c>
      <c r="C35" s="73">
        <f t="shared" si="2"/>
        <v>0</v>
      </c>
      <c r="D35" s="72">
        <v>0</v>
      </c>
      <c r="E35" s="73">
        <f t="shared" si="0"/>
        <v>0</v>
      </c>
      <c r="F35" s="72">
        <v>0</v>
      </c>
      <c r="G35" s="73">
        <f t="shared" si="1"/>
        <v>0</v>
      </c>
      <c r="H35" s="74">
        <f>LARGE((C35,E35,G35),1)</f>
        <v>0</v>
      </c>
      <c r="I35" s="42"/>
    </row>
    <row r="36" spans="1:9" ht="13.5">
      <c r="A36" s="71"/>
      <c r="B36" s="72">
        <v>0</v>
      </c>
      <c r="C36" s="73">
        <f t="shared" si="2"/>
        <v>0</v>
      </c>
      <c r="D36" s="72">
        <v>0</v>
      </c>
      <c r="E36" s="73">
        <f t="shared" si="0"/>
        <v>0</v>
      </c>
      <c r="F36" s="72">
        <v>0</v>
      </c>
      <c r="G36" s="73">
        <f t="shared" si="1"/>
        <v>0</v>
      </c>
      <c r="H36" s="74">
        <f>LARGE((C36,E36,G36),1)</f>
        <v>0</v>
      </c>
      <c r="I36" s="42"/>
    </row>
    <row r="37" spans="1:9" ht="13.5">
      <c r="A37" s="71"/>
      <c r="B37" s="72">
        <v>0</v>
      </c>
      <c r="C37" s="73">
        <f t="shared" si="2"/>
        <v>0</v>
      </c>
      <c r="D37" s="72">
        <v>0</v>
      </c>
      <c r="E37" s="73">
        <f t="shared" si="0"/>
        <v>0</v>
      </c>
      <c r="F37" s="72">
        <v>0</v>
      </c>
      <c r="G37" s="73">
        <f t="shared" si="1"/>
        <v>0</v>
      </c>
      <c r="H37" s="74">
        <f>LARGE((C37,E37,G37),1)</f>
        <v>0</v>
      </c>
      <c r="I37" s="42"/>
    </row>
    <row r="38" spans="1:9" ht="13.5">
      <c r="A38" s="71"/>
      <c r="B38" s="72">
        <v>0</v>
      </c>
      <c r="C38" s="73">
        <f t="shared" si="2"/>
        <v>0</v>
      </c>
      <c r="D38" s="72">
        <v>0</v>
      </c>
      <c r="E38" s="73">
        <f t="shared" si="0"/>
        <v>0</v>
      </c>
      <c r="F38" s="72">
        <v>0</v>
      </c>
      <c r="G38" s="73">
        <f t="shared" si="1"/>
        <v>0</v>
      </c>
      <c r="H38" s="74">
        <f>LARGE((C38,E38,G38),1)</f>
        <v>0</v>
      </c>
      <c r="I38" s="42"/>
    </row>
    <row r="39" spans="1:9" ht="13.5">
      <c r="A39" s="71"/>
      <c r="B39" s="72">
        <v>0</v>
      </c>
      <c r="C39" s="73">
        <f t="shared" si="2"/>
        <v>0</v>
      </c>
      <c r="D39" s="72">
        <v>0</v>
      </c>
      <c r="E39" s="73">
        <f t="shared" si="0"/>
        <v>0</v>
      </c>
      <c r="F39" s="72">
        <v>0</v>
      </c>
      <c r="G39" s="73">
        <f t="shared" si="1"/>
        <v>0</v>
      </c>
      <c r="H39" s="74">
        <f>LARGE((C39,E39,G39),1)</f>
        <v>0</v>
      </c>
      <c r="I39" s="42"/>
    </row>
    <row r="40" spans="1:9" ht="13.5">
      <c r="A40" s="71"/>
      <c r="B40" s="72">
        <v>0</v>
      </c>
      <c r="C40" s="73">
        <f t="shared" si="2"/>
        <v>0</v>
      </c>
      <c r="D40" s="72">
        <v>0</v>
      </c>
      <c r="E40" s="73">
        <f t="shared" si="0"/>
        <v>0</v>
      </c>
      <c r="F40" s="72">
        <v>0</v>
      </c>
      <c r="G40" s="73">
        <f t="shared" si="1"/>
        <v>0</v>
      </c>
      <c r="H40" s="74">
        <f>LARGE((C40,E40,G40),1)</f>
        <v>0</v>
      </c>
      <c r="I40" s="42"/>
    </row>
    <row r="41" spans="1:9" ht="13.5">
      <c r="A41" s="71"/>
      <c r="B41" s="72">
        <v>0</v>
      </c>
      <c r="C41" s="73">
        <f t="shared" si="2"/>
        <v>0</v>
      </c>
      <c r="D41" s="72">
        <v>0</v>
      </c>
      <c r="E41" s="73">
        <f t="shared" si="0"/>
        <v>0</v>
      </c>
      <c r="F41" s="72">
        <v>0</v>
      </c>
      <c r="G41" s="73">
        <f t="shared" si="1"/>
        <v>0</v>
      </c>
      <c r="H41" s="74">
        <f>LARGE((C41,E41,G41),1)</f>
        <v>0</v>
      </c>
      <c r="I41" s="42"/>
    </row>
    <row r="42" spans="1:9" ht="13.5">
      <c r="A42" s="71"/>
      <c r="B42" s="72">
        <v>0</v>
      </c>
      <c r="C42" s="73">
        <f t="shared" si="2"/>
        <v>0</v>
      </c>
      <c r="D42" s="72">
        <v>0</v>
      </c>
      <c r="E42" s="73">
        <f t="shared" si="0"/>
        <v>0</v>
      </c>
      <c r="F42" s="72">
        <v>0</v>
      </c>
      <c r="G42" s="73">
        <f t="shared" si="1"/>
        <v>0</v>
      </c>
      <c r="H42" s="74">
        <f>LARGE((C42,E42,G42),1)</f>
        <v>0</v>
      </c>
      <c r="I42" s="42"/>
    </row>
    <row r="43" spans="1:9" ht="13.5">
      <c r="A43" s="71"/>
      <c r="B43" s="72">
        <v>0</v>
      </c>
      <c r="C43" s="73">
        <f t="shared" si="2"/>
        <v>0</v>
      </c>
      <c r="D43" s="72">
        <v>0</v>
      </c>
      <c r="E43" s="73">
        <f t="shared" si="0"/>
        <v>0</v>
      </c>
      <c r="F43" s="72">
        <v>0</v>
      </c>
      <c r="G43" s="73">
        <f t="shared" si="1"/>
        <v>0</v>
      </c>
      <c r="H43" s="74">
        <f>LARGE((C43,E43,G43),1)</f>
        <v>0</v>
      </c>
      <c r="I43" s="42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N38" sqref="N38"/>
    </sheetView>
  </sheetViews>
  <sheetFormatPr defaultColWidth="10.69921875" defaultRowHeight="14.25"/>
  <cols>
    <col min="1" max="1" width="17.5" style="51" customWidth="1"/>
    <col min="2" max="8" width="8.5" style="45" customWidth="1"/>
    <col min="9" max="9" width="8.296875" style="46" customWidth="1"/>
    <col min="10" max="16384" width="10.69921875" style="47" customWidth="1"/>
  </cols>
  <sheetData>
    <row r="1" ht="15">
      <c r="A1" s="269"/>
    </row>
    <row r="2" spans="1:6" ht="15">
      <c r="A2" s="269"/>
      <c r="B2" s="270" t="s">
        <v>8</v>
      </c>
      <c r="C2" s="270"/>
      <c r="D2" s="270"/>
      <c r="E2" s="270"/>
      <c r="F2" s="270"/>
    </row>
    <row r="3" spans="1:4" ht="15">
      <c r="A3" s="269"/>
      <c r="D3" s="48"/>
    </row>
    <row r="4" spans="1:6" ht="15">
      <c r="A4" s="269"/>
      <c r="B4" s="266" t="s">
        <v>40</v>
      </c>
      <c r="C4" s="266"/>
      <c r="D4" s="266"/>
      <c r="E4" s="266"/>
      <c r="F4" s="266"/>
    </row>
    <row r="5" ht="15">
      <c r="A5" s="269"/>
    </row>
    <row r="6" spans="1:3" ht="15">
      <c r="A6" s="269"/>
      <c r="B6" s="271"/>
      <c r="C6" s="272"/>
    </row>
    <row r="7" ht="15">
      <c r="A7" s="269"/>
    </row>
    <row r="8" spans="1:8" ht="15">
      <c r="A8" s="49" t="s">
        <v>13</v>
      </c>
      <c r="B8" s="197" t="s">
        <v>117</v>
      </c>
      <c r="C8" s="197"/>
      <c r="D8" s="50"/>
      <c r="E8" s="50"/>
      <c r="F8" s="51"/>
      <c r="G8" s="51"/>
      <c r="H8" s="51"/>
    </row>
    <row r="9" spans="1:8" ht="15">
      <c r="A9" s="49" t="s">
        <v>0</v>
      </c>
      <c r="B9" s="197" t="s">
        <v>118</v>
      </c>
      <c r="C9" s="197"/>
      <c r="D9" s="52"/>
      <c r="E9" s="52"/>
      <c r="F9" s="51"/>
      <c r="G9" s="51"/>
      <c r="H9" s="51"/>
    </row>
    <row r="10" spans="1:8" ht="15">
      <c r="A10" s="49" t="s">
        <v>16</v>
      </c>
      <c r="B10" s="263">
        <v>40973</v>
      </c>
      <c r="C10" s="263"/>
      <c r="D10" s="53"/>
      <c r="E10" s="53"/>
      <c r="F10" s="54"/>
      <c r="G10" s="54"/>
      <c r="H10" s="54"/>
    </row>
    <row r="11" spans="1:3" ht="15">
      <c r="A11" s="49" t="s">
        <v>14</v>
      </c>
      <c r="B11" s="197" t="s">
        <v>62</v>
      </c>
      <c r="C11" s="198"/>
    </row>
    <row r="12" spans="1:3" ht="15">
      <c r="A12" s="49" t="s">
        <v>19</v>
      </c>
      <c r="B12" s="249" t="s">
        <v>50</v>
      </c>
      <c r="C12" s="250"/>
    </row>
    <row r="13" spans="1:9" ht="15">
      <c r="A13" s="57" t="s">
        <v>15</v>
      </c>
      <c r="B13" s="58" t="s">
        <v>2</v>
      </c>
      <c r="C13" s="59"/>
      <c r="D13" s="58" t="s">
        <v>2</v>
      </c>
      <c r="E13" s="59"/>
      <c r="F13" s="58" t="s">
        <v>1</v>
      </c>
      <c r="G13" s="59"/>
      <c r="H13" s="60"/>
      <c r="I13" s="61" t="s">
        <v>29</v>
      </c>
    </row>
    <row r="14" spans="1:9" ht="15">
      <c r="A14" s="57" t="s">
        <v>18</v>
      </c>
      <c r="B14" s="62">
        <v>1.25</v>
      </c>
      <c r="C14" s="63"/>
      <c r="D14" s="62">
        <v>0</v>
      </c>
      <c r="E14" s="63"/>
      <c r="F14" s="62">
        <v>1.3</v>
      </c>
      <c r="G14" s="63"/>
      <c r="H14" s="64" t="s">
        <v>21</v>
      </c>
      <c r="I14" s="65" t="s">
        <v>30</v>
      </c>
    </row>
    <row r="15" spans="1:9" ht="15">
      <c r="A15" s="57" t="s">
        <v>17</v>
      </c>
      <c r="B15" s="66">
        <v>30</v>
      </c>
      <c r="C15" s="67"/>
      <c r="D15" s="66">
        <v>1</v>
      </c>
      <c r="E15" s="67"/>
      <c r="F15" s="66">
        <v>30</v>
      </c>
      <c r="G15" s="67"/>
      <c r="H15" s="64" t="s">
        <v>22</v>
      </c>
      <c r="I15" s="65" t="s">
        <v>31</v>
      </c>
    </row>
    <row r="16" spans="1:9" ht="15">
      <c r="A16" s="57"/>
      <c r="B16" s="68" t="s">
        <v>5</v>
      </c>
      <c r="C16" s="68" t="s">
        <v>4</v>
      </c>
      <c r="D16" s="68" t="s">
        <v>25</v>
      </c>
      <c r="E16" s="68" t="s">
        <v>4</v>
      </c>
      <c r="F16" s="68" t="s">
        <v>5</v>
      </c>
      <c r="G16" s="68" t="s">
        <v>4</v>
      </c>
      <c r="H16" s="69" t="s">
        <v>4</v>
      </c>
      <c r="I16" s="70">
        <v>37</v>
      </c>
    </row>
    <row r="17" spans="1:9" ht="15">
      <c r="A17" s="116" t="s">
        <v>51</v>
      </c>
      <c r="B17" s="72">
        <v>0</v>
      </c>
      <c r="C17" s="73">
        <f>B17/B$15*1000*B$14</f>
        <v>0</v>
      </c>
      <c r="D17" s="72">
        <v>0</v>
      </c>
      <c r="E17" s="73">
        <f>D17/D$15*1000*D$14</f>
        <v>0</v>
      </c>
      <c r="F17" s="72">
        <v>23.78</v>
      </c>
      <c r="G17" s="73">
        <f>F17/F$15*1000*F$14</f>
        <v>1030.4666666666667</v>
      </c>
      <c r="H17" s="74">
        <f>LARGE((C17,E17,G17),1)</f>
        <v>1030.4666666666667</v>
      </c>
      <c r="I17" s="42">
        <v>9</v>
      </c>
    </row>
    <row r="18" spans="1:9" ht="15">
      <c r="A18" s="71"/>
      <c r="B18" s="72">
        <v>0</v>
      </c>
      <c r="C18" s="73">
        <f aca="true" t="shared" si="0" ref="C18:C43">B18/B$15*1000*B$14</f>
        <v>0</v>
      </c>
      <c r="D18" s="72">
        <v>0</v>
      </c>
      <c r="E18" s="73">
        <f aca="true" t="shared" si="1" ref="E18:E43">D18/D$15*1000*D$14</f>
        <v>0</v>
      </c>
      <c r="F18" s="72">
        <v>0</v>
      </c>
      <c r="G18" s="73">
        <f aca="true" t="shared" si="2" ref="G18:G43">F18/F$15*1000*F$14</f>
        <v>0</v>
      </c>
      <c r="H18" s="74">
        <f>LARGE((C18,E18,G18),1)</f>
        <v>0</v>
      </c>
      <c r="I18" s="42"/>
    </row>
    <row r="19" spans="1:9" ht="15">
      <c r="A19" s="71"/>
      <c r="B19" s="72">
        <v>0</v>
      </c>
      <c r="C19" s="73">
        <f t="shared" si="0"/>
        <v>0</v>
      </c>
      <c r="D19" s="72">
        <v>0</v>
      </c>
      <c r="E19" s="73">
        <f t="shared" si="1"/>
        <v>0</v>
      </c>
      <c r="F19" s="72">
        <v>0</v>
      </c>
      <c r="G19" s="73">
        <f t="shared" si="2"/>
        <v>0</v>
      </c>
      <c r="H19" s="74">
        <f>LARGE((C19,E19,G19),1)</f>
        <v>0</v>
      </c>
      <c r="I19" s="42"/>
    </row>
    <row r="20" spans="1:9" ht="15">
      <c r="A20" s="71"/>
      <c r="B20" s="72">
        <v>0</v>
      </c>
      <c r="C20" s="73">
        <f t="shared" si="0"/>
        <v>0</v>
      </c>
      <c r="D20" s="72">
        <v>0</v>
      </c>
      <c r="E20" s="73">
        <f t="shared" si="1"/>
        <v>0</v>
      </c>
      <c r="F20" s="72">
        <v>0</v>
      </c>
      <c r="G20" s="73">
        <f t="shared" si="2"/>
        <v>0</v>
      </c>
      <c r="H20" s="74">
        <f>LARGE((C20,E20,G20),1)</f>
        <v>0</v>
      </c>
      <c r="I20" s="42"/>
    </row>
    <row r="21" spans="1:9" ht="15">
      <c r="A21" s="71"/>
      <c r="B21" s="72">
        <v>0</v>
      </c>
      <c r="C21" s="73">
        <f t="shared" si="0"/>
        <v>0</v>
      </c>
      <c r="D21" s="72">
        <v>0</v>
      </c>
      <c r="E21" s="73">
        <f t="shared" si="1"/>
        <v>0</v>
      </c>
      <c r="F21" s="72">
        <v>0</v>
      </c>
      <c r="G21" s="73">
        <f t="shared" si="2"/>
        <v>0</v>
      </c>
      <c r="H21" s="74">
        <f>LARGE((C21,E21,G21),1)</f>
        <v>0</v>
      </c>
      <c r="I21" s="42"/>
    </row>
    <row r="22" spans="1:9" ht="15">
      <c r="A22" s="71"/>
      <c r="B22" s="72">
        <v>0</v>
      </c>
      <c r="C22" s="73">
        <f t="shared" si="0"/>
        <v>0</v>
      </c>
      <c r="D22" s="72">
        <v>0</v>
      </c>
      <c r="E22" s="73">
        <f t="shared" si="1"/>
        <v>0</v>
      </c>
      <c r="F22" s="72">
        <v>0</v>
      </c>
      <c r="G22" s="73">
        <f t="shared" si="2"/>
        <v>0</v>
      </c>
      <c r="H22" s="74">
        <f>LARGE((C22,E22,G22),1)</f>
        <v>0</v>
      </c>
      <c r="I22" s="42"/>
    </row>
    <row r="23" spans="1:9" ht="15">
      <c r="A23" s="71"/>
      <c r="B23" s="72">
        <v>0</v>
      </c>
      <c r="C23" s="73">
        <f t="shared" si="0"/>
        <v>0</v>
      </c>
      <c r="D23" s="72">
        <v>0</v>
      </c>
      <c r="E23" s="73">
        <f t="shared" si="1"/>
        <v>0</v>
      </c>
      <c r="F23" s="72">
        <v>0</v>
      </c>
      <c r="G23" s="73">
        <f t="shared" si="2"/>
        <v>0</v>
      </c>
      <c r="H23" s="74">
        <f>LARGE((C23,E23,G23),1)</f>
        <v>0</v>
      </c>
      <c r="I23" s="42"/>
    </row>
    <row r="24" spans="1:9" ht="15">
      <c r="A24" s="71"/>
      <c r="B24" s="72">
        <v>0</v>
      </c>
      <c r="C24" s="73">
        <f t="shared" si="0"/>
        <v>0</v>
      </c>
      <c r="D24" s="72">
        <v>0</v>
      </c>
      <c r="E24" s="73">
        <f t="shared" si="1"/>
        <v>0</v>
      </c>
      <c r="F24" s="72">
        <v>0</v>
      </c>
      <c r="G24" s="73">
        <f t="shared" si="2"/>
        <v>0</v>
      </c>
      <c r="H24" s="74">
        <f>LARGE((C24,E24,G24),1)</f>
        <v>0</v>
      </c>
      <c r="I24" s="42"/>
    </row>
    <row r="25" spans="1:9" ht="15">
      <c r="A25" s="71"/>
      <c r="B25" s="72">
        <v>0</v>
      </c>
      <c r="C25" s="73">
        <f t="shared" si="0"/>
        <v>0</v>
      </c>
      <c r="D25" s="72">
        <v>0</v>
      </c>
      <c r="E25" s="73">
        <f t="shared" si="1"/>
        <v>0</v>
      </c>
      <c r="F25" s="72">
        <v>0</v>
      </c>
      <c r="G25" s="73">
        <f t="shared" si="2"/>
        <v>0</v>
      </c>
      <c r="H25" s="74">
        <f>LARGE((C25,E25,G25),1)</f>
        <v>0</v>
      </c>
      <c r="I25" s="42"/>
    </row>
    <row r="26" spans="1:9" ht="15">
      <c r="A26" s="71"/>
      <c r="B26" s="72">
        <v>0</v>
      </c>
      <c r="C26" s="73">
        <f t="shared" si="0"/>
        <v>0</v>
      </c>
      <c r="D26" s="72">
        <v>0</v>
      </c>
      <c r="E26" s="73">
        <f t="shared" si="1"/>
        <v>0</v>
      </c>
      <c r="F26" s="72">
        <v>0</v>
      </c>
      <c r="G26" s="73">
        <f t="shared" si="2"/>
        <v>0</v>
      </c>
      <c r="H26" s="74">
        <f>LARGE((C26,E26,G26),1)</f>
        <v>0</v>
      </c>
      <c r="I26" s="42"/>
    </row>
    <row r="27" spans="1:9" ht="15">
      <c r="A27" s="71"/>
      <c r="B27" s="72">
        <v>0</v>
      </c>
      <c r="C27" s="73">
        <f t="shared" si="0"/>
        <v>0</v>
      </c>
      <c r="D27" s="72">
        <v>0</v>
      </c>
      <c r="E27" s="73">
        <f t="shared" si="1"/>
        <v>0</v>
      </c>
      <c r="F27" s="72">
        <v>0</v>
      </c>
      <c r="G27" s="73">
        <f t="shared" si="2"/>
        <v>0</v>
      </c>
      <c r="H27" s="74">
        <f>LARGE((C27,E27,G27),1)</f>
        <v>0</v>
      </c>
      <c r="I27" s="42"/>
    </row>
    <row r="28" spans="1:9" ht="15">
      <c r="A28" s="71"/>
      <c r="B28" s="72">
        <v>0</v>
      </c>
      <c r="C28" s="73">
        <f t="shared" si="0"/>
        <v>0</v>
      </c>
      <c r="D28" s="72">
        <v>0</v>
      </c>
      <c r="E28" s="73">
        <f t="shared" si="1"/>
        <v>0</v>
      </c>
      <c r="F28" s="72">
        <v>0</v>
      </c>
      <c r="G28" s="73">
        <f t="shared" si="2"/>
        <v>0</v>
      </c>
      <c r="H28" s="74">
        <f>LARGE((C28,E28,G28),1)</f>
        <v>0</v>
      </c>
      <c r="I28" s="42"/>
    </row>
    <row r="29" spans="1:9" ht="15">
      <c r="A29" s="71"/>
      <c r="B29" s="72">
        <v>0</v>
      </c>
      <c r="C29" s="73">
        <f t="shared" si="0"/>
        <v>0</v>
      </c>
      <c r="D29" s="72">
        <v>0</v>
      </c>
      <c r="E29" s="73">
        <f t="shared" si="1"/>
        <v>0</v>
      </c>
      <c r="F29" s="72">
        <v>0</v>
      </c>
      <c r="G29" s="73">
        <f t="shared" si="2"/>
        <v>0</v>
      </c>
      <c r="H29" s="74">
        <f>LARGE((C29,E29,G29),1)</f>
        <v>0</v>
      </c>
      <c r="I29" s="42"/>
    </row>
    <row r="30" spans="1:9" ht="15">
      <c r="A30" s="71"/>
      <c r="B30" s="72">
        <v>0</v>
      </c>
      <c r="C30" s="73">
        <f t="shared" si="0"/>
        <v>0</v>
      </c>
      <c r="D30" s="72">
        <v>0</v>
      </c>
      <c r="E30" s="73">
        <f t="shared" si="1"/>
        <v>0</v>
      </c>
      <c r="F30" s="72">
        <v>0</v>
      </c>
      <c r="G30" s="73">
        <f t="shared" si="2"/>
        <v>0</v>
      </c>
      <c r="H30" s="74">
        <f>LARGE((C30,E30,G30),1)</f>
        <v>0</v>
      </c>
      <c r="I30" s="42"/>
    </row>
    <row r="31" spans="1:9" ht="15">
      <c r="A31" s="71"/>
      <c r="B31" s="72">
        <v>0</v>
      </c>
      <c r="C31" s="73">
        <f t="shared" si="0"/>
        <v>0</v>
      </c>
      <c r="D31" s="72">
        <v>0</v>
      </c>
      <c r="E31" s="73">
        <f t="shared" si="1"/>
        <v>0</v>
      </c>
      <c r="F31" s="72">
        <v>0</v>
      </c>
      <c r="G31" s="73">
        <f t="shared" si="2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0"/>
        <v>0</v>
      </c>
      <c r="D32" s="72">
        <v>0</v>
      </c>
      <c r="E32" s="73">
        <f t="shared" si="1"/>
        <v>0</v>
      </c>
      <c r="F32" s="72">
        <v>0</v>
      </c>
      <c r="G32" s="73">
        <f t="shared" si="2"/>
        <v>0</v>
      </c>
      <c r="H32" s="74">
        <f>LARGE((C32,E32,G32),1)</f>
        <v>0</v>
      </c>
      <c r="I32" s="42"/>
    </row>
    <row r="33" spans="1:9" ht="15">
      <c r="A33" s="71"/>
      <c r="B33" s="72">
        <v>0</v>
      </c>
      <c r="C33" s="73">
        <f t="shared" si="0"/>
        <v>0</v>
      </c>
      <c r="D33" s="72">
        <v>0</v>
      </c>
      <c r="E33" s="73">
        <f t="shared" si="1"/>
        <v>0</v>
      </c>
      <c r="F33" s="72">
        <v>0</v>
      </c>
      <c r="G33" s="73">
        <f t="shared" si="2"/>
        <v>0</v>
      </c>
      <c r="H33" s="74">
        <f>LARGE((C33,E33,G33),1)</f>
        <v>0</v>
      </c>
      <c r="I33" s="42"/>
    </row>
    <row r="34" spans="1:9" ht="15">
      <c r="A34" s="71"/>
      <c r="B34" s="72">
        <v>0</v>
      </c>
      <c r="C34" s="73">
        <f t="shared" si="0"/>
        <v>0</v>
      </c>
      <c r="D34" s="72">
        <v>0</v>
      </c>
      <c r="E34" s="73">
        <f t="shared" si="1"/>
        <v>0</v>
      </c>
      <c r="F34" s="72">
        <v>0</v>
      </c>
      <c r="G34" s="73">
        <f t="shared" si="2"/>
        <v>0</v>
      </c>
      <c r="H34" s="74">
        <f>LARGE((C34,E34,G34),1)</f>
        <v>0</v>
      </c>
      <c r="I34" s="42"/>
    </row>
    <row r="35" spans="1:9" ht="15">
      <c r="A35" s="71"/>
      <c r="B35" s="72">
        <v>0</v>
      </c>
      <c r="C35" s="73">
        <f t="shared" si="0"/>
        <v>0</v>
      </c>
      <c r="D35" s="72">
        <v>0</v>
      </c>
      <c r="E35" s="73">
        <f t="shared" si="1"/>
        <v>0</v>
      </c>
      <c r="F35" s="72">
        <v>0</v>
      </c>
      <c r="G35" s="73">
        <f t="shared" si="2"/>
        <v>0</v>
      </c>
      <c r="H35" s="74">
        <f>LARGE((C35,E35,G35),1)</f>
        <v>0</v>
      </c>
      <c r="I35" s="42"/>
    </row>
    <row r="36" spans="1:9" ht="15">
      <c r="A36" s="71"/>
      <c r="B36" s="72">
        <v>0</v>
      </c>
      <c r="C36" s="73">
        <f t="shared" si="0"/>
        <v>0</v>
      </c>
      <c r="D36" s="72">
        <v>0</v>
      </c>
      <c r="E36" s="73">
        <f t="shared" si="1"/>
        <v>0</v>
      </c>
      <c r="F36" s="72">
        <v>0</v>
      </c>
      <c r="G36" s="73">
        <f t="shared" si="2"/>
        <v>0</v>
      </c>
      <c r="H36" s="74">
        <f>LARGE((C36,E36,G36),1)</f>
        <v>0</v>
      </c>
      <c r="I36" s="42"/>
    </row>
    <row r="37" spans="1:9" ht="15">
      <c r="A37" s="71"/>
      <c r="B37" s="72">
        <v>0</v>
      </c>
      <c r="C37" s="73">
        <f t="shared" si="0"/>
        <v>0</v>
      </c>
      <c r="D37" s="72">
        <v>0</v>
      </c>
      <c r="E37" s="73">
        <f t="shared" si="1"/>
        <v>0</v>
      </c>
      <c r="F37" s="72">
        <v>0</v>
      </c>
      <c r="G37" s="73">
        <f t="shared" si="2"/>
        <v>0</v>
      </c>
      <c r="H37" s="74">
        <f>LARGE((C37,E37,G37),1)</f>
        <v>0</v>
      </c>
      <c r="I37" s="42"/>
    </row>
    <row r="38" spans="1:9" ht="15">
      <c r="A38" s="71"/>
      <c r="B38" s="72">
        <v>0</v>
      </c>
      <c r="C38" s="73">
        <f t="shared" si="0"/>
        <v>0</v>
      </c>
      <c r="D38" s="72">
        <v>0</v>
      </c>
      <c r="E38" s="73">
        <f t="shared" si="1"/>
        <v>0</v>
      </c>
      <c r="F38" s="72">
        <v>0</v>
      </c>
      <c r="G38" s="73">
        <f t="shared" si="2"/>
        <v>0</v>
      </c>
      <c r="H38" s="74">
        <f>LARGE((C38,E38,G38),1)</f>
        <v>0</v>
      </c>
      <c r="I38" s="42"/>
    </row>
    <row r="39" spans="1:9" ht="15">
      <c r="A39" s="71"/>
      <c r="B39" s="72">
        <v>0</v>
      </c>
      <c r="C39" s="73">
        <f t="shared" si="0"/>
        <v>0</v>
      </c>
      <c r="D39" s="72">
        <v>0</v>
      </c>
      <c r="E39" s="73">
        <f t="shared" si="1"/>
        <v>0</v>
      </c>
      <c r="F39" s="72">
        <v>0</v>
      </c>
      <c r="G39" s="73">
        <f t="shared" si="2"/>
        <v>0</v>
      </c>
      <c r="H39" s="74">
        <f>LARGE((C39,E39,G39),1)</f>
        <v>0</v>
      </c>
      <c r="I39" s="42"/>
    </row>
    <row r="40" spans="1:9" ht="15">
      <c r="A40" s="71"/>
      <c r="B40" s="72">
        <v>0</v>
      </c>
      <c r="C40" s="73">
        <f t="shared" si="0"/>
        <v>0</v>
      </c>
      <c r="D40" s="72">
        <v>0</v>
      </c>
      <c r="E40" s="73">
        <f t="shared" si="1"/>
        <v>0</v>
      </c>
      <c r="F40" s="72">
        <v>0</v>
      </c>
      <c r="G40" s="73">
        <f t="shared" si="2"/>
        <v>0</v>
      </c>
      <c r="H40" s="74">
        <f>LARGE((C40,E40,G40),1)</f>
        <v>0</v>
      </c>
      <c r="I40" s="42"/>
    </row>
    <row r="41" spans="1:9" ht="15">
      <c r="A41" s="71"/>
      <c r="B41" s="72">
        <v>0</v>
      </c>
      <c r="C41" s="73">
        <f t="shared" si="0"/>
        <v>0</v>
      </c>
      <c r="D41" s="72">
        <v>0</v>
      </c>
      <c r="E41" s="73">
        <f t="shared" si="1"/>
        <v>0</v>
      </c>
      <c r="F41" s="72">
        <v>0</v>
      </c>
      <c r="G41" s="73">
        <f t="shared" si="2"/>
        <v>0</v>
      </c>
      <c r="H41" s="74">
        <f>LARGE((C41,E41,G41),1)</f>
        <v>0</v>
      </c>
      <c r="I41" s="42"/>
    </row>
    <row r="42" spans="1:9" ht="15">
      <c r="A42" s="71"/>
      <c r="B42" s="72">
        <v>0</v>
      </c>
      <c r="C42" s="73">
        <f t="shared" si="0"/>
        <v>0</v>
      </c>
      <c r="D42" s="72">
        <v>0</v>
      </c>
      <c r="E42" s="73">
        <f t="shared" si="1"/>
        <v>0</v>
      </c>
      <c r="F42" s="72">
        <v>0</v>
      </c>
      <c r="G42" s="73">
        <f t="shared" si="2"/>
        <v>0</v>
      </c>
      <c r="H42" s="74">
        <f>LARGE((C42,E42,G42),1)</f>
        <v>0</v>
      </c>
      <c r="I42" s="42"/>
    </row>
    <row r="43" spans="1:9" ht="15">
      <c r="A43" s="71"/>
      <c r="B43" s="72">
        <v>0</v>
      </c>
      <c r="C43" s="73">
        <f t="shared" si="0"/>
        <v>0</v>
      </c>
      <c r="D43" s="72">
        <v>0</v>
      </c>
      <c r="E43" s="73">
        <f t="shared" si="1"/>
        <v>0</v>
      </c>
      <c r="F43" s="72">
        <v>0</v>
      </c>
      <c r="G43" s="73">
        <f t="shared" si="2"/>
        <v>0</v>
      </c>
      <c r="H43" s="74">
        <f>LARGE((C43,E43,G43),1)</f>
        <v>0</v>
      </c>
      <c r="I43" s="42"/>
    </row>
    <row r="44" spans="1:9" ht="15">
      <c r="A44" s="71"/>
      <c r="B44" s="72">
        <v>0</v>
      </c>
      <c r="C44" s="73">
        <f>B44/B$15*1000*B$14</f>
        <v>0</v>
      </c>
      <c r="D44" s="72">
        <v>0</v>
      </c>
      <c r="E44" s="73">
        <f>D44/D$15*1000*D$14</f>
        <v>0</v>
      </c>
      <c r="F44" s="72">
        <v>0</v>
      </c>
      <c r="G44" s="73">
        <f>F44/F$15*1000*F$14</f>
        <v>0</v>
      </c>
      <c r="H44" s="74">
        <f>LARGE((C44,E44,G44),1)</f>
        <v>0</v>
      </c>
      <c r="I44" s="75"/>
    </row>
    <row r="45" spans="1:9" ht="15">
      <c r="A45" s="71"/>
      <c r="B45" s="72">
        <v>0</v>
      </c>
      <c r="C45" s="73">
        <f>B45/B$15*1000*B$14</f>
        <v>0</v>
      </c>
      <c r="D45" s="72">
        <v>0</v>
      </c>
      <c r="E45" s="73">
        <f>D45/D$15*1000*D$14</f>
        <v>0</v>
      </c>
      <c r="F45" s="72">
        <v>0</v>
      </c>
      <c r="G45" s="73">
        <f>F45/F$15*1000*F$14</f>
        <v>0</v>
      </c>
      <c r="H45" s="74">
        <f>LARGE((C45,E45,G45),1)</f>
        <v>0</v>
      </c>
      <c r="I45" s="75"/>
    </row>
    <row r="46" spans="1:9" ht="15">
      <c r="A46" s="76"/>
      <c r="B46" s="72">
        <v>0</v>
      </c>
      <c r="C46" s="73">
        <f aca="true" t="shared" si="3" ref="C46:C64">B46/B$15*1000*B$14</f>
        <v>0</v>
      </c>
      <c r="D46" s="72">
        <v>0</v>
      </c>
      <c r="E46" s="73">
        <f aca="true" t="shared" si="4" ref="E46:E64">D46/D$15*1000*D$14</f>
        <v>0</v>
      </c>
      <c r="F46" s="72">
        <v>0</v>
      </c>
      <c r="G46" s="73">
        <f aca="true" t="shared" si="5" ref="G46:G64">F46/F$15*1000*F$14</f>
        <v>0</v>
      </c>
      <c r="H46" s="74">
        <f>LARGE((C46,E46,G46),1)</f>
        <v>0</v>
      </c>
      <c r="I46" s="75"/>
    </row>
    <row r="47" spans="1:9" ht="15">
      <c r="A47" s="77"/>
      <c r="B47" s="72">
        <v>0</v>
      </c>
      <c r="C47" s="73">
        <f t="shared" si="3"/>
        <v>0</v>
      </c>
      <c r="D47" s="72">
        <v>0</v>
      </c>
      <c r="E47" s="73">
        <f t="shared" si="4"/>
        <v>0</v>
      </c>
      <c r="F47" s="72">
        <v>0</v>
      </c>
      <c r="G47" s="73">
        <f t="shared" si="5"/>
        <v>0</v>
      </c>
      <c r="H47" s="74">
        <f>LARGE((C47,E47,G47),1)</f>
        <v>0</v>
      </c>
      <c r="I47" s="75"/>
    </row>
    <row r="48" spans="1:9" ht="15">
      <c r="A48" s="77"/>
      <c r="B48" s="72">
        <v>0</v>
      </c>
      <c r="C48" s="73">
        <f t="shared" si="3"/>
        <v>0</v>
      </c>
      <c r="D48" s="72">
        <v>0</v>
      </c>
      <c r="E48" s="73">
        <f t="shared" si="4"/>
        <v>0</v>
      </c>
      <c r="F48" s="72">
        <v>0</v>
      </c>
      <c r="G48" s="73">
        <f t="shared" si="5"/>
        <v>0</v>
      </c>
      <c r="H48" s="74">
        <f>LARGE((C48,E48,G48),1)</f>
        <v>0</v>
      </c>
      <c r="I48" s="75"/>
    </row>
    <row r="49" spans="1:9" ht="15">
      <c r="A49" s="77"/>
      <c r="B49" s="72">
        <v>0</v>
      </c>
      <c r="C49" s="73">
        <f t="shared" si="3"/>
        <v>0</v>
      </c>
      <c r="D49" s="72">
        <v>0</v>
      </c>
      <c r="E49" s="73">
        <f t="shared" si="4"/>
        <v>0</v>
      </c>
      <c r="F49" s="72">
        <v>0</v>
      </c>
      <c r="G49" s="73">
        <f t="shared" si="5"/>
        <v>0</v>
      </c>
      <c r="H49" s="74">
        <f>LARGE((C49,E49,G49),1)</f>
        <v>0</v>
      </c>
      <c r="I49" s="75"/>
    </row>
    <row r="50" spans="1:9" ht="15">
      <c r="A50" s="77"/>
      <c r="B50" s="72">
        <v>0</v>
      </c>
      <c r="C50" s="73">
        <f t="shared" si="3"/>
        <v>0</v>
      </c>
      <c r="D50" s="72">
        <v>0</v>
      </c>
      <c r="E50" s="73">
        <f t="shared" si="4"/>
        <v>0</v>
      </c>
      <c r="F50" s="72">
        <v>0</v>
      </c>
      <c r="G50" s="73">
        <f t="shared" si="5"/>
        <v>0</v>
      </c>
      <c r="H50" s="74">
        <f>LARGE((C50,E50,G50),1)</f>
        <v>0</v>
      </c>
      <c r="I50" s="75"/>
    </row>
    <row r="51" spans="1:9" ht="15">
      <c r="A51" s="77"/>
      <c r="B51" s="72">
        <v>0</v>
      </c>
      <c r="C51" s="73">
        <f t="shared" si="3"/>
        <v>0</v>
      </c>
      <c r="D51" s="72">
        <v>0</v>
      </c>
      <c r="E51" s="73">
        <f t="shared" si="4"/>
        <v>0</v>
      </c>
      <c r="F51" s="72">
        <v>0</v>
      </c>
      <c r="G51" s="73">
        <f t="shared" si="5"/>
        <v>0</v>
      </c>
      <c r="H51" s="74">
        <f>LARGE((C51,E51,G51),1)</f>
        <v>0</v>
      </c>
      <c r="I51" s="75"/>
    </row>
    <row r="52" spans="1:9" ht="15">
      <c r="A52" s="77"/>
      <c r="B52" s="72">
        <v>0</v>
      </c>
      <c r="C52" s="73">
        <f t="shared" si="3"/>
        <v>0</v>
      </c>
      <c r="D52" s="72">
        <v>0</v>
      </c>
      <c r="E52" s="73">
        <f t="shared" si="4"/>
        <v>0</v>
      </c>
      <c r="F52" s="72">
        <v>0</v>
      </c>
      <c r="G52" s="73">
        <f t="shared" si="5"/>
        <v>0</v>
      </c>
      <c r="H52" s="74">
        <f>LARGE((C52,E52,G52),1)</f>
        <v>0</v>
      </c>
      <c r="I52" s="75"/>
    </row>
    <row r="53" spans="1:9" ht="15">
      <c r="A53" s="77"/>
      <c r="B53" s="72">
        <v>0</v>
      </c>
      <c r="C53" s="73">
        <f t="shared" si="3"/>
        <v>0</v>
      </c>
      <c r="D53" s="72">
        <v>0</v>
      </c>
      <c r="E53" s="73">
        <f t="shared" si="4"/>
        <v>0</v>
      </c>
      <c r="F53" s="72">
        <v>0</v>
      </c>
      <c r="G53" s="73">
        <f t="shared" si="5"/>
        <v>0</v>
      </c>
      <c r="H53" s="74">
        <f>LARGE((C53,E53,G53),1)</f>
        <v>0</v>
      </c>
      <c r="I53" s="75"/>
    </row>
    <row r="54" spans="1:9" ht="15">
      <c r="A54" s="77"/>
      <c r="B54" s="72">
        <v>0</v>
      </c>
      <c r="C54" s="73">
        <f t="shared" si="3"/>
        <v>0</v>
      </c>
      <c r="D54" s="72">
        <v>0</v>
      </c>
      <c r="E54" s="73">
        <f t="shared" si="4"/>
        <v>0</v>
      </c>
      <c r="F54" s="72">
        <v>0</v>
      </c>
      <c r="G54" s="73">
        <f t="shared" si="5"/>
        <v>0</v>
      </c>
      <c r="H54" s="74">
        <f>LARGE((C54,E54,G54),1)</f>
        <v>0</v>
      </c>
      <c r="I54" s="75"/>
    </row>
    <row r="55" spans="1:9" ht="15">
      <c r="A55" s="77"/>
      <c r="B55" s="72">
        <v>0</v>
      </c>
      <c r="C55" s="73">
        <f t="shared" si="3"/>
        <v>0</v>
      </c>
      <c r="D55" s="72">
        <v>0</v>
      </c>
      <c r="E55" s="73">
        <f t="shared" si="4"/>
        <v>0</v>
      </c>
      <c r="F55" s="72">
        <v>0</v>
      </c>
      <c r="G55" s="73">
        <f t="shared" si="5"/>
        <v>0</v>
      </c>
      <c r="H55" s="74">
        <f>LARGE((C55,E55,G55),1)</f>
        <v>0</v>
      </c>
      <c r="I55" s="75"/>
    </row>
    <row r="56" spans="1:9" ht="15">
      <c r="A56" s="77"/>
      <c r="B56" s="72">
        <v>0</v>
      </c>
      <c r="C56" s="73">
        <f t="shared" si="3"/>
        <v>0</v>
      </c>
      <c r="D56" s="72">
        <v>0</v>
      </c>
      <c r="E56" s="73">
        <f t="shared" si="4"/>
        <v>0</v>
      </c>
      <c r="F56" s="72">
        <v>0</v>
      </c>
      <c r="G56" s="73">
        <f t="shared" si="5"/>
        <v>0</v>
      </c>
      <c r="H56" s="74">
        <f>LARGE((C56,E56,G56),1)</f>
        <v>0</v>
      </c>
      <c r="I56" s="75"/>
    </row>
    <row r="57" spans="1:9" ht="15">
      <c r="A57" s="77"/>
      <c r="B57" s="72">
        <v>0</v>
      </c>
      <c r="C57" s="73">
        <f t="shared" si="3"/>
        <v>0</v>
      </c>
      <c r="D57" s="72">
        <v>0</v>
      </c>
      <c r="E57" s="73">
        <f t="shared" si="4"/>
        <v>0</v>
      </c>
      <c r="F57" s="72">
        <v>0</v>
      </c>
      <c r="G57" s="73">
        <f t="shared" si="5"/>
        <v>0</v>
      </c>
      <c r="H57" s="74">
        <f>LARGE((C57,E57,G57),1)</f>
        <v>0</v>
      </c>
      <c r="I57" s="75"/>
    </row>
    <row r="58" spans="1:9" ht="15">
      <c r="A58" s="77"/>
      <c r="B58" s="72">
        <v>0</v>
      </c>
      <c r="C58" s="73">
        <f t="shared" si="3"/>
        <v>0</v>
      </c>
      <c r="D58" s="72">
        <v>0</v>
      </c>
      <c r="E58" s="73">
        <f t="shared" si="4"/>
        <v>0</v>
      </c>
      <c r="F58" s="72">
        <v>0</v>
      </c>
      <c r="G58" s="73">
        <f t="shared" si="5"/>
        <v>0</v>
      </c>
      <c r="H58" s="74">
        <f>LARGE((C58,E58,G58),1)</f>
        <v>0</v>
      </c>
      <c r="I58" s="75"/>
    </row>
    <row r="59" spans="1:9" ht="15">
      <c r="A59" s="77"/>
      <c r="B59" s="72">
        <v>0</v>
      </c>
      <c r="C59" s="73">
        <f t="shared" si="3"/>
        <v>0</v>
      </c>
      <c r="D59" s="72">
        <v>0</v>
      </c>
      <c r="E59" s="73">
        <f t="shared" si="4"/>
        <v>0</v>
      </c>
      <c r="F59" s="72">
        <v>0</v>
      </c>
      <c r="G59" s="73">
        <f t="shared" si="5"/>
        <v>0</v>
      </c>
      <c r="H59" s="74">
        <f>LARGE((C59,E59,G59),1)</f>
        <v>0</v>
      </c>
      <c r="I59" s="75"/>
    </row>
    <row r="60" spans="1:9" ht="15">
      <c r="A60" s="77"/>
      <c r="B60" s="72">
        <v>0</v>
      </c>
      <c r="C60" s="73">
        <f t="shared" si="3"/>
        <v>0</v>
      </c>
      <c r="D60" s="72">
        <v>0</v>
      </c>
      <c r="E60" s="73">
        <f t="shared" si="4"/>
        <v>0</v>
      </c>
      <c r="F60" s="72">
        <v>0</v>
      </c>
      <c r="G60" s="73">
        <f t="shared" si="5"/>
        <v>0</v>
      </c>
      <c r="H60" s="74">
        <f>LARGE((C60,E60,G60),1)</f>
        <v>0</v>
      </c>
      <c r="I60" s="75"/>
    </row>
    <row r="61" spans="1:9" ht="15">
      <c r="A61" s="77"/>
      <c r="B61" s="72">
        <v>0</v>
      </c>
      <c r="C61" s="73">
        <f t="shared" si="3"/>
        <v>0</v>
      </c>
      <c r="D61" s="72">
        <v>0</v>
      </c>
      <c r="E61" s="73">
        <f t="shared" si="4"/>
        <v>0</v>
      </c>
      <c r="F61" s="72">
        <v>0</v>
      </c>
      <c r="G61" s="73">
        <f t="shared" si="5"/>
        <v>0</v>
      </c>
      <c r="H61" s="74">
        <f>LARGE((C61,E61,G61),1)</f>
        <v>0</v>
      </c>
      <c r="I61" s="75"/>
    </row>
    <row r="62" spans="1:9" ht="15">
      <c r="A62" s="77"/>
      <c r="B62" s="72">
        <v>0</v>
      </c>
      <c r="C62" s="73">
        <f t="shared" si="3"/>
        <v>0</v>
      </c>
      <c r="D62" s="72">
        <v>0</v>
      </c>
      <c r="E62" s="73">
        <f t="shared" si="4"/>
        <v>0</v>
      </c>
      <c r="F62" s="72">
        <v>0</v>
      </c>
      <c r="G62" s="73">
        <f t="shared" si="5"/>
        <v>0</v>
      </c>
      <c r="H62" s="74">
        <f>LARGE((C62,E62,G62),1)</f>
        <v>0</v>
      </c>
      <c r="I62" s="75"/>
    </row>
    <row r="63" spans="1:9" ht="15">
      <c r="A63" s="77"/>
      <c r="B63" s="72">
        <v>0</v>
      </c>
      <c r="C63" s="73">
        <f t="shared" si="3"/>
        <v>0</v>
      </c>
      <c r="D63" s="72">
        <v>0</v>
      </c>
      <c r="E63" s="73">
        <f t="shared" si="4"/>
        <v>0</v>
      </c>
      <c r="F63" s="72">
        <v>0</v>
      </c>
      <c r="G63" s="73">
        <f t="shared" si="5"/>
        <v>0</v>
      </c>
      <c r="H63" s="74">
        <f>LARGE((C63,E63,G63),1)</f>
        <v>0</v>
      </c>
      <c r="I63" s="75"/>
    </row>
    <row r="64" spans="1:9" ht="15">
      <c r="A64" s="77"/>
      <c r="B64" s="72">
        <v>0</v>
      </c>
      <c r="C64" s="73">
        <f t="shared" si="3"/>
        <v>0</v>
      </c>
      <c r="D64" s="72">
        <v>0</v>
      </c>
      <c r="E64" s="73">
        <f t="shared" si="4"/>
        <v>0</v>
      </c>
      <c r="F64" s="72">
        <v>0</v>
      </c>
      <c r="G64" s="73">
        <f t="shared" si="5"/>
        <v>0</v>
      </c>
      <c r="H64" s="74">
        <f>LARGE((C64,E64,G64),1)</f>
        <v>0</v>
      </c>
      <c r="I64" s="7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J25" sqref="J25"/>
    </sheetView>
  </sheetViews>
  <sheetFormatPr defaultColWidth="10.69921875" defaultRowHeight="14.25"/>
  <cols>
    <col min="1" max="1" width="17.5" style="51" customWidth="1"/>
    <col min="2" max="8" width="8.5" style="45" customWidth="1"/>
    <col min="9" max="9" width="8.296875" style="46" customWidth="1"/>
    <col min="10" max="16384" width="10.69921875" style="47" customWidth="1"/>
  </cols>
  <sheetData>
    <row r="1" ht="15">
      <c r="A1" s="269"/>
    </row>
    <row r="2" spans="1:6" ht="15">
      <c r="A2" s="269"/>
      <c r="B2" s="270" t="s">
        <v>8</v>
      </c>
      <c r="C2" s="270"/>
      <c r="D2" s="270"/>
      <c r="E2" s="270"/>
      <c r="F2" s="270"/>
    </row>
    <row r="3" spans="1:4" ht="15">
      <c r="A3" s="269"/>
      <c r="D3" s="48"/>
    </row>
    <row r="4" spans="1:6" ht="15">
      <c r="A4" s="269"/>
      <c r="B4" s="266" t="s">
        <v>40</v>
      </c>
      <c r="C4" s="266"/>
      <c r="D4" s="266"/>
      <c r="E4" s="266"/>
      <c r="F4" s="266"/>
    </row>
    <row r="5" ht="15">
      <c r="A5" s="269"/>
    </row>
    <row r="6" spans="1:3" ht="15">
      <c r="A6" s="269"/>
      <c r="B6" s="271"/>
      <c r="C6" s="272"/>
    </row>
    <row r="7" ht="15">
      <c r="A7" s="269"/>
    </row>
    <row r="8" spans="1:8" ht="15">
      <c r="A8" s="49" t="s">
        <v>13</v>
      </c>
      <c r="B8" s="50" t="s">
        <v>117</v>
      </c>
      <c r="C8" s="50"/>
      <c r="D8" s="50"/>
      <c r="E8" s="50"/>
      <c r="F8" s="51"/>
      <c r="G8" s="51"/>
      <c r="H8" s="51"/>
    </row>
    <row r="9" spans="1:8" ht="15">
      <c r="A9" s="49" t="s">
        <v>0</v>
      </c>
      <c r="B9" s="52" t="s">
        <v>123</v>
      </c>
      <c r="C9" s="52"/>
      <c r="D9" s="52"/>
      <c r="E9" s="52"/>
      <c r="F9" s="51"/>
      <c r="G9" s="51"/>
      <c r="H9" s="51"/>
    </row>
    <row r="10" spans="1:8" ht="15">
      <c r="A10" s="49" t="s">
        <v>16</v>
      </c>
      <c r="B10" s="273">
        <v>40965</v>
      </c>
      <c r="C10" s="273"/>
      <c r="D10" s="53"/>
      <c r="E10" s="53"/>
      <c r="F10" s="54"/>
      <c r="G10" s="54"/>
      <c r="H10" s="54"/>
    </row>
    <row r="11" spans="1:3" ht="15">
      <c r="A11" s="49" t="s">
        <v>14</v>
      </c>
      <c r="B11" s="52" t="s">
        <v>48</v>
      </c>
      <c r="C11" s="53"/>
    </row>
    <row r="12" spans="1:3" ht="15">
      <c r="A12" s="49" t="s">
        <v>19</v>
      </c>
      <c r="B12" s="55" t="s">
        <v>50</v>
      </c>
      <c r="C12" s="56"/>
    </row>
    <row r="13" spans="1:9" ht="15">
      <c r="A13" s="57" t="s">
        <v>15</v>
      </c>
      <c r="B13" s="58" t="s">
        <v>2</v>
      </c>
      <c r="C13" s="59"/>
      <c r="D13" s="58" t="s">
        <v>1</v>
      </c>
      <c r="E13" s="59"/>
      <c r="F13" s="58" t="s">
        <v>130</v>
      </c>
      <c r="G13" s="59"/>
      <c r="H13" s="60"/>
      <c r="I13" s="61" t="s">
        <v>29</v>
      </c>
    </row>
    <row r="14" spans="1:9" ht="15">
      <c r="A14" s="57" t="s">
        <v>18</v>
      </c>
      <c r="B14" s="62">
        <v>1.25</v>
      </c>
      <c r="C14" s="63"/>
      <c r="D14" s="254">
        <v>1.275</v>
      </c>
      <c r="E14" s="63"/>
      <c r="F14" s="62">
        <v>1.3</v>
      </c>
      <c r="G14" s="63"/>
      <c r="H14" s="64" t="s">
        <v>21</v>
      </c>
      <c r="I14" s="65" t="s">
        <v>30</v>
      </c>
    </row>
    <row r="15" spans="1:9" ht="15">
      <c r="A15" s="57" t="s">
        <v>17</v>
      </c>
      <c r="B15" s="66">
        <v>77.57</v>
      </c>
      <c r="C15" s="67"/>
      <c r="D15" s="66">
        <v>77.16</v>
      </c>
      <c r="E15" s="67"/>
      <c r="F15" s="66">
        <v>78.53</v>
      </c>
      <c r="G15" s="67"/>
      <c r="H15" s="64" t="s">
        <v>22</v>
      </c>
      <c r="I15" s="65" t="s">
        <v>31</v>
      </c>
    </row>
    <row r="16" spans="1:9" ht="15">
      <c r="A16" s="57"/>
      <c r="B16" s="68" t="s">
        <v>5</v>
      </c>
      <c r="C16" s="68" t="s">
        <v>4</v>
      </c>
      <c r="D16" s="68" t="s">
        <v>25</v>
      </c>
      <c r="E16" s="68" t="s">
        <v>4</v>
      </c>
      <c r="F16" s="68" t="s">
        <v>5</v>
      </c>
      <c r="G16" s="68" t="s">
        <v>4</v>
      </c>
      <c r="H16" s="69" t="s">
        <v>4</v>
      </c>
      <c r="I16" s="70">
        <v>42</v>
      </c>
    </row>
    <row r="17" spans="1:9" ht="15">
      <c r="A17" s="116" t="s">
        <v>51</v>
      </c>
      <c r="B17" s="72">
        <v>64.2</v>
      </c>
      <c r="C17" s="73">
        <f>B17/B$15*1000*B$14</f>
        <v>1034.5494392161918</v>
      </c>
      <c r="D17" s="72">
        <v>70.17</v>
      </c>
      <c r="E17" s="73">
        <f>D17/D$15*1000*D$14</f>
        <v>1159.496500777605</v>
      </c>
      <c r="F17" s="72">
        <v>0</v>
      </c>
      <c r="G17" s="73">
        <f>F17/F$15*1000*F$14</f>
        <v>0</v>
      </c>
      <c r="H17" s="74">
        <f>LARGE((C17,E17,G17),1)</f>
        <v>1159.496500777605</v>
      </c>
      <c r="I17" s="42">
        <v>12</v>
      </c>
    </row>
    <row r="18" spans="1:9" ht="15">
      <c r="A18" s="235" t="s">
        <v>69</v>
      </c>
      <c r="B18" s="72">
        <v>31.79</v>
      </c>
      <c r="C18" s="73">
        <f aca="true" t="shared" si="0" ref="C18:C56">B18/B$15*1000*B$14</f>
        <v>512.2792316617249</v>
      </c>
      <c r="D18" s="72">
        <v>0</v>
      </c>
      <c r="E18" s="73">
        <f aca="true" t="shared" si="1" ref="E18:E64">D18/D$15*1000*D$14</f>
        <v>0</v>
      </c>
      <c r="F18" s="72">
        <v>0</v>
      </c>
      <c r="G18" s="73">
        <f aca="true" t="shared" si="2" ref="G18:G64">F18/F$15*1000*F$14</f>
        <v>0</v>
      </c>
      <c r="H18" s="74">
        <f>LARGE((C18,E18,G18),1)</f>
        <v>512.2792316617249</v>
      </c>
      <c r="I18" s="42">
        <v>35</v>
      </c>
    </row>
    <row r="19" spans="1:9" ht="15">
      <c r="A19" s="71"/>
      <c r="B19" s="72">
        <v>0</v>
      </c>
      <c r="C19" s="73">
        <f t="shared" si="0"/>
        <v>0</v>
      </c>
      <c r="D19" s="72">
        <v>0</v>
      </c>
      <c r="E19" s="73">
        <f t="shared" si="1"/>
        <v>0</v>
      </c>
      <c r="F19" s="72">
        <v>0</v>
      </c>
      <c r="G19" s="73">
        <f t="shared" si="2"/>
        <v>0</v>
      </c>
      <c r="H19" s="74">
        <f>LARGE((C19,E19,G19),1)</f>
        <v>0</v>
      </c>
      <c r="I19" s="42"/>
    </row>
    <row r="20" spans="1:9" ht="15">
      <c r="A20" s="71"/>
      <c r="B20" s="72">
        <v>0</v>
      </c>
      <c r="C20" s="73">
        <f t="shared" si="0"/>
        <v>0</v>
      </c>
      <c r="D20" s="72">
        <v>0</v>
      </c>
      <c r="E20" s="73">
        <f t="shared" si="1"/>
        <v>0</v>
      </c>
      <c r="F20" s="72">
        <v>0</v>
      </c>
      <c r="G20" s="73">
        <f t="shared" si="2"/>
        <v>0</v>
      </c>
      <c r="H20" s="74">
        <f>LARGE((C20,E20,G20),1)</f>
        <v>0</v>
      </c>
      <c r="I20" s="42"/>
    </row>
    <row r="21" spans="1:9" ht="15">
      <c r="A21" s="71"/>
      <c r="B21" s="72">
        <v>0</v>
      </c>
      <c r="C21" s="73">
        <f t="shared" si="0"/>
        <v>0</v>
      </c>
      <c r="D21" s="72">
        <v>0</v>
      </c>
      <c r="E21" s="73">
        <f t="shared" si="1"/>
        <v>0</v>
      </c>
      <c r="F21" s="72">
        <v>0</v>
      </c>
      <c r="G21" s="73">
        <f t="shared" si="2"/>
        <v>0</v>
      </c>
      <c r="H21" s="74">
        <f>LARGE((C21,E21,G21),1)</f>
        <v>0</v>
      </c>
      <c r="I21" s="42"/>
    </row>
    <row r="22" spans="1:9" ht="15">
      <c r="A22" s="71"/>
      <c r="B22" s="72">
        <v>0</v>
      </c>
      <c r="C22" s="73">
        <f t="shared" si="0"/>
        <v>0</v>
      </c>
      <c r="D22" s="72">
        <v>0</v>
      </c>
      <c r="E22" s="73">
        <f t="shared" si="1"/>
        <v>0</v>
      </c>
      <c r="F22" s="72">
        <v>0</v>
      </c>
      <c r="G22" s="73">
        <f t="shared" si="2"/>
        <v>0</v>
      </c>
      <c r="H22" s="74">
        <f>LARGE((C22,E22,G22),1)</f>
        <v>0</v>
      </c>
      <c r="I22" s="42"/>
    </row>
    <row r="23" spans="1:9" ht="15">
      <c r="A23" s="71"/>
      <c r="B23" s="72">
        <v>0</v>
      </c>
      <c r="C23" s="73">
        <f t="shared" si="0"/>
        <v>0</v>
      </c>
      <c r="D23" s="72">
        <v>0</v>
      </c>
      <c r="E23" s="73">
        <f t="shared" si="1"/>
        <v>0</v>
      </c>
      <c r="F23" s="72">
        <v>0</v>
      </c>
      <c r="G23" s="73">
        <f t="shared" si="2"/>
        <v>0</v>
      </c>
      <c r="H23" s="74">
        <f>LARGE((C23,E23,G23),1)</f>
        <v>0</v>
      </c>
      <c r="I23" s="42"/>
    </row>
    <row r="24" spans="1:9" ht="15">
      <c r="A24" s="71"/>
      <c r="B24" s="72">
        <v>0</v>
      </c>
      <c r="C24" s="73">
        <f t="shared" si="0"/>
        <v>0</v>
      </c>
      <c r="D24" s="72">
        <v>0</v>
      </c>
      <c r="E24" s="73">
        <f t="shared" si="1"/>
        <v>0</v>
      </c>
      <c r="F24" s="72">
        <v>0</v>
      </c>
      <c r="G24" s="73">
        <f t="shared" si="2"/>
        <v>0</v>
      </c>
      <c r="H24" s="74">
        <f>LARGE((C24,E24,G24),1)</f>
        <v>0</v>
      </c>
      <c r="I24" s="42"/>
    </row>
    <row r="25" spans="1:9" ht="15">
      <c r="A25" s="71"/>
      <c r="B25" s="72">
        <v>0</v>
      </c>
      <c r="C25" s="73">
        <f t="shared" si="0"/>
        <v>0</v>
      </c>
      <c r="D25" s="72">
        <v>0</v>
      </c>
      <c r="E25" s="73">
        <f t="shared" si="1"/>
        <v>0</v>
      </c>
      <c r="F25" s="72">
        <v>0</v>
      </c>
      <c r="G25" s="73">
        <f t="shared" si="2"/>
        <v>0</v>
      </c>
      <c r="H25" s="74">
        <f>LARGE((C25,E25,G25),1)</f>
        <v>0</v>
      </c>
      <c r="I25" s="42"/>
    </row>
    <row r="26" spans="1:9" ht="15">
      <c r="A26" s="71"/>
      <c r="B26" s="72">
        <v>0</v>
      </c>
      <c r="C26" s="73">
        <f t="shared" si="0"/>
        <v>0</v>
      </c>
      <c r="D26" s="72">
        <v>0</v>
      </c>
      <c r="E26" s="73">
        <f t="shared" si="1"/>
        <v>0</v>
      </c>
      <c r="F26" s="72">
        <v>0</v>
      </c>
      <c r="G26" s="73">
        <f t="shared" si="2"/>
        <v>0</v>
      </c>
      <c r="H26" s="74">
        <f>LARGE((C26,E26,G26),1)</f>
        <v>0</v>
      </c>
      <c r="I26" s="42"/>
    </row>
    <row r="27" spans="1:9" ht="15">
      <c r="A27" s="71"/>
      <c r="B27" s="72">
        <v>0</v>
      </c>
      <c r="C27" s="73">
        <f t="shared" si="0"/>
        <v>0</v>
      </c>
      <c r="D27" s="72">
        <v>0</v>
      </c>
      <c r="E27" s="73">
        <f t="shared" si="1"/>
        <v>0</v>
      </c>
      <c r="F27" s="72">
        <v>0</v>
      </c>
      <c r="G27" s="73">
        <f t="shared" si="2"/>
        <v>0</v>
      </c>
      <c r="H27" s="74">
        <f>LARGE((C27,E27,G27),1)</f>
        <v>0</v>
      </c>
      <c r="I27" s="42"/>
    </row>
    <row r="28" spans="1:9" ht="15">
      <c r="A28" s="71"/>
      <c r="B28" s="72">
        <v>0</v>
      </c>
      <c r="C28" s="73">
        <f t="shared" si="0"/>
        <v>0</v>
      </c>
      <c r="D28" s="72">
        <v>0</v>
      </c>
      <c r="E28" s="73">
        <f t="shared" si="1"/>
        <v>0</v>
      </c>
      <c r="F28" s="72">
        <v>0</v>
      </c>
      <c r="G28" s="73">
        <f t="shared" si="2"/>
        <v>0</v>
      </c>
      <c r="H28" s="74">
        <f>LARGE((C28,E28,G28),1)</f>
        <v>0</v>
      </c>
      <c r="I28" s="42"/>
    </row>
    <row r="29" spans="1:9" ht="15">
      <c r="A29" s="71"/>
      <c r="B29" s="72">
        <v>0</v>
      </c>
      <c r="C29" s="73">
        <f t="shared" si="0"/>
        <v>0</v>
      </c>
      <c r="D29" s="72">
        <v>0</v>
      </c>
      <c r="E29" s="73">
        <f t="shared" si="1"/>
        <v>0</v>
      </c>
      <c r="F29" s="72">
        <v>0</v>
      </c>
      <c r="G29" s="73">
        <f t="shared" si="2"/>
        <v>0</v>
      </c>
      <c r="H29" s="74">
        <f>LARGE((C29,E29,G29),1)</f>
        <v>0</v>
      </c>
      <c r="I29" s="42"/>
    </row>
    <row r="30" spans="1:9" ht="15">
      <c r="A30" s="71"/>
      <c r="B30" s="72">
        <v>0</v>
      </c>
      <c r="C30" s="73">
        <f t="shared" si="0"/>
        <v>0</v>
      </c>
      <c r="D30" s="72">
        <v>0</v>
      </c>
      <c r="E30" s="73">
        <f t="shared" si="1"/>
        <v>0</v>
      </c>
      <c r="F30" s="72">
        <v>0</v>
      </c>
      <c r="G30" s="73">
        <f t="shared" si="2"/>
        <v>0</v>
      </c>
      <c r="H30" s="74">
        <f>LARGE((C30,E30,G30),1)</f>
        <v>0</v>
      </c>
      <c r="I30" s="42"/>
    </row>
    <row r="31" spans="1:9" ht="15">
      <c r="A31" s="71"/>
      <c r="B31" s="72">
        <v>0</v>
      </c>
      <c r="C31" s="73">
        <f t="shared" si="0"/>
        <v>0</v>
      </c>
      <c r="D31" s="72">
        <v>0</v>
      </c>
      <c r="E31" s="73">
        <f t="shared" si="1"/>
        <v>0</v>
      </c>
      <c r="F31" s="72">
        <v>0</v>
      </c>
      <c r="G31" s="73">
        <f t="shared" si="2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0"/>
        <v>0</v>
      </c>
      <c r="D32" s="72">
        <v>0</v>
      </c>
      <c r="E32" s="73">
        <f t="shared" si="1"/>
        <v>0</v>
      </c>
      <c r="F32" s="72">
        <v>0</v>
      </c>
      <c r="G32" s="73">
        <f t="shared" si="2"/>
        <v>0</v>
      </c>
      <c r="H32" s="74">
        <f>LARGE((C32,E32,G32),1)</f>
        <v>0</v>
      </c>
      <c r="I32" s="42"/>
    </row>
    <row r="33" spans="1:9" ht="15">
      <c r="A33" s="71"/>
      <c r="B33" s="72">
        <v>0</v>
      </c>
      <c r="C33" s="73">
        <f t="shared" si="0"/>
        <v>0</v>
      </c>
      <c r="D33" s="72">
        <v>0</v>
      </c>
      <c r="E33" s="73">
        <f t="shared" si="1"/>
        <v>0</v>
      </c>
      <c r="F33" s="72">
        <v>0</v>
      </c>
      <c r="G33" s="73">
        <f t="shared" si="2"/>
        <v>0</v>
      </c>
      <c r="H33" s="74">
        <f>LARGE((C33,E33,G33),1)</f>
        <v>0</v>
      </c>
      <c r="I33" s="42"/>
    </row>
    <row r="34" spans="1:9" ht="15">
      <c r="A34" s="71"/>
      <c r="B34" s="72">
        <v>0</v>
      </c>
      <c r="C34" s="73">
        <f t="shared" si="0"/>
        <v>0</v>
      </c>
      <c r="D34" s="72">
        <v>0</v>
      </c>
      <c r="E34" s="73">
        <f t="shared" si="1"/>
        <v>0</v>
      </c>
      <c r="F34" s="72">
        <v>0</v>
      </c>
      <c r="G34" s="73">
        <f t="shared" si="2"/>
        <v>0</v>
      </c>
      <c r="H34" s="74">
        <f>LARGE((C34,E34,G34),1)</f>
        <v>0</v>
      </c>
      <c r="I34" s="42"/>
    </row>
    <row r="35" spans="1:9" ht="15">
      <c r="A35" s="71"/>
      <c r="B35" s="72">
        <v>0</v>
      </c>
      <c r="C35" s="73">
        <f t="shared" si="0"/>
        <v>0</v>
      </c>
      <c r="D35" s="72">
        <v>0</v>
      </c>
      <c r="E35" s="73">
        <f t="shared" si="1"/>
        <v>0</v>
      </c>
      <c r="F35" s="72">
        <v>0</v>
      </c>
      <c r="G35" s="73">
        <f t="shared" si="2"/>
        <v>0</v>
      </c>
      <c r="H35" s="74">
        <f>LARGE((C35,E35,G35),1)</f>
        <v>0</v>
      </c>
      <c r="I35" s="42"/>
    </row>
    <row r="36" spans="1:9" ht="15">
      <c r="A36" s="71"/>
      <c r="B36" s="72">
        <v>0</v>
      </c>
      <c r="C36" s="73">
        <f t="shared" si="0"/>
        <v>0</v>
      </c>
      <c r="D36" s="72">
        <v>0</v>
      </c>
      <c r="E36" s="73">
        <f t="shared" si="1"/>
        <v>0</v>
      </c>
      <c r="F36" s="72">
        <v>0</v>
      </c>
      <c r="G36" s="73">
        <f t="shared" si="2"/>
        <v>0</v>
      </c>
      <c r="H36" s="74">
        <f>LARGE((C36,E36,G36),1)</f>
        <v>0</v>
      </c>
      <c r="I36" s="42"/>
    </row>
    <row r="37" spans="1:9" ht="15">
      <c r="A37" s="71"/>
      <c r="B37" s="72">
        <v>0</v>
      </c>
      <c r="C37" s="73">
        <f t="shared" si="0"/>
        <v>0</v>
      </c>
      <c r="D37" s="72">
        <v>0</v>
      </c>
      <c r="E37" s="73">
        <f t="shared" si="1"/>
        <v>0</v>
      </c>
      <c r="F37" s="72">
        <v>0</v>
      </c>
      <c r="G37" s="73">
        <f t="shared" si="2"/>
        <v>0</v>
      </c>
      <c r="H37" s="74">
        <f>LARGE((C37,E37,G37),1)</f>
        <v>0</v>
      </c>
      <c r="I37" s="42"/>
    </row>
    <row r="38" spans="1:9" ht="15">
      <c r="A38" s="71"/>
      <c r="B38" s="72">
        <v>0</v>
      </c>
      <c r="C38" s="73">
        <f t="shared" si="0"/>
        <v>0</v>
      </c>
      <c r="D38" s="72">
        <v>0</v>
      </c>
      <c r="E38" s="73">
        <f t="shared" si="1"/>
        <v>0</v>
      </c>
      <c r="F38" s="72">
        <v>0</v>
      </c>
      <c r="G38" s="73">
        <f t="shared" si="2"/>
        <v>0</v>
      </c>
      <c r="H38" s="74">
        <f>LARGE((C38,E38,G38),1)</f>
        <v>0</v>
      </c>
      <c r="I38" s="42"/>
    </row>
    <row r="39" spans="1:9" ht="15">
      <c r="A39" s="71"/>
      <c r="B39" s="72">
        <v>0</v>
      </c>
      <c r="C39" s="73">
        <f t="shared" si="0"/>
        <v>0</v>
      </c>
      <c r="D39" s="72">
        <v>0</v>
      </c>
      <c r="E39" s="73">
        <f t="shared" si="1"/>
        <v>0</v>
      </c>
      <c r="F39" s="72">
        <v>0</v>
      </c>
      <c r="G39" s="73">
        <f t="shared" si="2"/>
        <v>0</v>
      </c>
      <c r="H39" s="74">
        <f>LARGE((C39,E39,G39),1)</f>
        <v>0</v>
      </c>
      <c r="I39" s="42"/>
    </row>
    <row r="40" spans="1:9" ht="15">
      <c r="A40" s="71"/>
      <c r="B40" s="72">
        <v>0</v>
      </c>
      <c r="C40" s="73">
        <f t="shared" si="0"/>
        <v>0</v>
      </c>
      <c r="D40" s="72">
        <v>0</v>
      </c>
      <c r="E40" s="73">
        <f t="shared" si="1"/>
        <v>0</v>
      </c>
      <c r="F40" s="72">
        <v>0</v>
      </c>
      <c r="G40" s="73">
        <f t="shared" si="2"/>
        <v>0</v>
      </c>
      <c r="H40" s="74">
        <f>LARGE((C40,E40,G40),1)</f>
        <v>0</v>
      </c>
      <c r="I40" s="42"/>
    </row>
    <row r="41" spans="1:9" ht="15">
      <c r="A41" s="71"/>
      <c r="B41" s="72">
        <v>0</v>
      </c>
      <c r="C41" s="73">
        <f t="shared" si="0"/>
        <v>0</v>
      </c>
      <c r="D41" s="72">
        <v>0</v>
      </c>
      <c r="E41" s="73">
        <f t="shared" si="1"/>
        <v>0</v>
      </c>
      <c r="F41" s="72">
        <v>0</v>
      </c>
      <c r="G41" s="73">
        <f t="shared" si="2"/>
        <v>0</v>
      </c>
      <c r="H41" s="74">
        <f>LARGE((C41,E41,G41),1)</f>
        <v>0</v>
      </c>
      <c r="I41" s="42"/>
    </row>
    <row r="42" spans="1:9" ht="15">
      <c r="A42" s="71"/>
      <c r="B42" s="72">
        <v>0</v>
      </c>
      <c r="C42" s="73">
        <f t="shared" si="0"/>
        <v>0</v>
      </c>
      <c r="D42" s="72">
        <v>0</v>
      </c>
      <c r="E42" s="73">
        <f t="shared" si="1"/>
        <v>0</v>
      </c>
      <c r="F42" s="72">
        <v>0</v>
      </c>
      <c r="G42" s="73">
        <f t="shared" si="2"/>
        <v>0</v>
      </c>
      <c r="H42" s="74">
        <f>LARGE((C42,E42,G42),1)</f>
        <v>0</v>
      </c>
      <c r="I42" s="42"/>
    </row>
    <row r="43" spans="1:9" ht="15">
      <c r="A43" s="71"/>
      <c r="B43" s="72">
        <v>0</v>
      </c>
      <c r="C43" s="73">
        <f t="shared" si="0"/>
        <v>0</v>
      </c>
      <c r="D43" s="72">
        <v>0</v>
      </c>
      <c r="E43" s="73">
        <f t="shared" si="1"/>
        <v>0</v>
      </c>
      <c r="F43" s="72">
        <v>0</v>
      </c>
      <c r="G43" s="73">
        <f t="shared" si="2"/>
        <v>0</v>
      </c>
      <c r="H43" s="74">
        <f>LARGE((C43,E43,G43),1)</f>
        <v>0</v>
      </c>
      <c r="I43" s="42"/>
    </row>
    <row r="44" spans="1:9" ht="15">
      <c r="A44" s="71"/>
      <c r="B44" s="72">
        <v>0</v>
      </c>
      <c r="C44" s="73">
        <f t="shared" si="0"/>
        <v>0</v>
      </c>
      <c r="D44" s="72">
        <v>0</v>
      </c>
      <c r="E44" s="73">
        <f t="shared" si="1"/>
        <v>0</v>
      </c>
      <c r="F44" s="72">
        <v>0</v>
      </c>
      <c r="G44" s="73">
        <f t="shared" si="2"/>
        <v>0</v>
      </c>
      <c r="H44" s="74">
        <f>LARGE((C44,E44,G44),1)</f>
        <v>0</v>
      </c>
      <c r="I44" s="42"/>
    </row>
    <row r="45" spans="1:9" ht="15">
      <c r="A45" s="71"/>
      <c r="B45" s="72">
        <v>0</v>
      </c>
      <c r="C45" s="73">
        <f t="shared" si="0"/>
        <v>0</v>
      </c>
      <c r="D45" s="72">
        <v>0</v>
      </c>
      <c r="E45" s="73">
        <f t="shared" si="1"/>
        <v>0</v>
      </c>
      <c r="F45" s="72">
        <v>0</v>
      </c>
      <c r="G45" s="73">
        <v>0</v>
      </c>
      <c r="H45" s="74">
        <f>LARGE((C45,E45,G45),1)</f>
        <v>0</v>
      </c>
      <c r="I45" s="42"/>
    </row>
    <row r="46" spans="1:9" ht="15">
      <c r="A46" s="76"/>
      <c r="B46" s="72">
        <v>0</v>
      </c>
      <c r="C46" s="73">
        <f t="shared" si="0"/>
        <v>0</v>
      </c>
      <c r="D46" s="72">
        <v>0</v>
      </c>
      <c r="E46" s="73">
        <f t="shared" si="1"/>
        <v>0</v>
      </c>
      <c r="F46" s="72">
        <v>0</v>
      </c>
      <c r="G46" s="73">
        <f t="shared" si="2"/>
        <v>0</v>
      </c>
      <c r="H46" s="74">
        <f>LARGE((C46,E46,G46),1)</f>
        <v>0</v>
      </c>
      <c r="I46" s="42"/>
    </row>
    <row r="47" spans="1:9" ht="15">
      <c r="A47" s="77"/>
      <c r="B47" s="72">
        <v>0</v>
      </c>
      <c r="C47" s="73">
        <f t="shared" si="0"/>
        <v>0</v>
      </c>
      <c r="D47" s="72">
        <v>0</v>
      </c>
      <c r="E47" s="73">
        <f t="shared" si="1"/>
        <v>0</v>
      </c>
      <c r="F47" s="72">
        <v>0</v>
      </c>
      <c r="G47" s="73">
        <f t="shared" si="2"/>
        <v>0</v>
      </c>
      <c r="H47" s="74">
        <f>LARGE((C47,E47,G47),1)</f>
        <v>0</v>
      </c>
      <c r="I47" s="42"/>
    </row>
    <row r="48" spans="1:9" ht="15">
      <c r="A48" s="77"/>
      <c r="B48" s="72">
        <v>0</v>
      </c>
      <c r="C48" s="73">
        <f t="shared" si="0"/>
        <v>0</v>
      </c>
      <c r="D48" s="72">
        <v>0</v>
      </c>
      <c r="E48" s="73">
        <f t="shared" si="1"/>
        <v>0</v>
      </c>
      <c r="F48" s="72">
        <v>0</v>
      </c>
      <c r="G48" s="73">
        <f t="shared" si="2"/>
        <v>0</v>
      </c>
      <c r="H48" s="74">
        <f>LARGE((C48,E48,G48),1)</f>
        <v>0</v>
      </c>
      <c r="I48" s="42"/>
    </row>
    <row r="49" spans="1:9" ht="15">
      <c r="A49" s="77"/>
      <c r="B49" s="72">
        <v>0</v>
      </c>
      <c r="C49" s="73">
        <f t="shared" si="0"/>
        <v>0</v>
      </c>
      <c r="D49" s="72">
        <v>0</v>
      </c>
      <c r="E49" s="73">
        <f t="shared" si="1"/>
        <v>0</v>
      </c>
      <c r="F49" s="72">
        <v>0</v>
      </c>
      <c r="G49" s="73">
        <f t="shared" si="2"/>
        <v>0</v>
      </c>
      <c r="H49" s="74">
        <f>LARGE((C49,E49,G49),1)</f>
        <v>0</v>
      </c>
      <c r="I49" s="42"/>
    </row>
    <row r="50" spans="1:9" ht="15">
      <c r="A50" s="77"/>
      <c r="B50" s="72">
        <v>0</v>
      </c>
      <c r="C50" s="73">
        <f t="shared" si="0"/>
        <v>0</v>
      </c>
      <c r="D50" s="72">
        <v>0</v>
      </c>
      <c r="E50" s="73">
        <f t="shared" si="1"/>
        <v>0</v>
      </c>
      <c r="F50" s="72">
        <v>0</v>
      </c>
      <c r="G50" s="73">
        <f t="shared" si="2"/>
        <v>0</v>
      </c>
      <c r="H50" s="74">
        <f>LARGE((C50,E50,G50),1)</f>
        <v>0</v>
      </c>
      <c r="I50" s="42"/>
    </row>
    <row r="51" spans="1:9" ht="15">
      <c r="A51" s="77"/>
      <c r="B51" s="72">
        <v>0</v>
      </c>
      <c r="C51" s="73">
        <f t="shared" si="0"/>
        <v>0</v>
      </c>
      <c r="D51" s="72">
        <v>0</v>
      </c>
      <c r="E51" s="73">
        <f t="shared" si="1"/>
        <v>0</v>
      </c>
      <c r="F51" s="72">
        <v>0</v>
      </c>
      <c r="G51" s="73">
        <f t="shared" si="2"/>
        <v>0</v>
      </c>
      <c r="H51" s="74">
        <f>LARGE((C51,E51,G51),1)</f>
        <v>0</v>
      </c>
      <c r="I51" s="42"/>
    </row>
    <row r="52" spans="1:9" ht="15">
      <c r="A52" s="77"/>
      <c r="B52" s="72">
        <v>0</v>
      </c>
      <c r="C52" s="73">
        <f t="shared" si="0"/>
        <v>0</v>
      </c>
      <c r="D52" s="72">
        <v>0</v>
      </c>
      <c r="E52" s="73">
        <f t="shared" si="1"/>
        <v>0</v>
      </c>
      <c r="F52" s="72">
        <v>0</v>
      </c>
      <c r="G52" s="73">
        <f t="shared" si="2"/>
        <v>0</v>
      </c>
      <c r="H52" s="74">
        <f>LARGE((C52,E52,G52),1)</f>
        <v>0</v>
      </c>
      <c r="I52" s="42"/>
    </row>
    <row r="53" spans="1:9" ht="15">
      <c r="A53" s="77"/>
      <c r="B53" s="72">
        <v>0</v>
      </c>
      <c r="C53" s="73">
        <f t="shared" si="0"/>
        <v>0</v>
      </c>
      <c r="D53" s="72">
        <v>0</v>
      </c>
      <c r="E53" s="73">
        <f t="shared" si="1"/>
        <v>0</v>
      </c>
      <c r="F53" s="72">
        <v>0</v>
      </c>
      <c r="G53" s="73">
        <f t="shared" si="2"/>
        <v>0</v>
      </c>
      <c r="H53" s="74">
        <f>LARGE((C53,E53,G53),1)</f>
        <v>0</v>
      </c>
      <c r="I53" s="42"/>
    </row>
    <row r="54" spans="1:9" ht="15">
      <c r="A54" s="77"/>
      <c r="B54" s="72">
        <v>0</v>
      </c>
      <c r="C54" s="73">
        <f t="shared" si="0"/>
        <v>0</v>
      </c>
      <c r="D54" s="72">
        <v>0</v>
      </c>
      <c r="E54" s="73">
        <f t="shared" si="1"/>
        <v>0</v>
      </c>
      <c r="F54" s="72">
        <v>0</v>
      </c>
      <c r="G54" s="73">
        <f t="shared" si="2"/>
        <v>0</v>
      </c>
      <c r="H54" s="74">
        <f>LARGE((C54,E54,G54),1)</f>
        <v>0</v>
      </c>
      <c r="I54" s="42"/>
    </row>
    <row r="55" spans="1:9" ht="15">
      <c r="A55" s="77"/>
      <c r="B55" s="72">
        <v>0</v>
      </c>
      <c r="C55" s="73">
        <f t="shared" si="0"/>
        <v>0</v>
      </c>
      <c r="D55" s="72">
        <v>0</v>
      </c>
      <c r="E55" s="73">
        <f t="shared" si="1"/>
        <v>0</v>
      </c>
      <c r="F55" s="72">
        <v>0</v>
      </c>
      <c r="G55" s="73">
        <f t="shared" si="2"/>
        <v>0</v>
      </c>
      <c r="H55" s="74">
        <f>LARGE((C55,E55,G55),1)</f>
        <v>0</v>
      </c>
      <c r="I55" s="42"/>
    </row>
    <row r="56" spans="1:9" ht="15">
      <c r="A56" s="77"/>
      <c r="B56" s="72">
        <v>0</v>
      </c>
      <c r="C56" s="73">
        <f t="shared" si="0"/>
        <v>0</v>
      </c>
      <c r="D56" s="72">
        <v>0</v>
      </c>
      <c r="E56" s="73">
        <f t="shared" si="1"/>
        <v>0</v>
      </c>
      <c r="F56" s="72">
        <v>0</v>
      </c>
      <c r="G56" s="73">
        <f t="shared" si="2"/>
        <v>0</v>
      </c>
      <c r="H56" s="74">
        <f>LARGE((C56,E56,G56),1)</f>
        <v>0</v>
      </c>
      <c r="I56" s="42"/>
    </row>
    <row r="57" spans="1:9" ht="15">
      <c r="A57" s="77"/>
      <c r="B57" s="72">
        <v>0</v>
      </c>
      <c r="C57" s="73">
        <f aca="true" t="shared" si="3" ref="C57:C64">B57/B$15*1000*B$14</f>
        <v>0</v>
      </c>
      <c r="D57" s="72">
        <v>0</v>
      </c>
      <c r="E57" s="73">
        <f t="shared" si="1"/>
        <v>0</v>
      </c>
      <c r="F57" s="72">
        <v>0</v>
      </c>
      <c r="G57" s="73">
        <f t="shared" si="2"/>
        <v>0</v>
      </c>
      <c r="H57" s="74">
        <f>LARGE((C57,E57,G57),1)</f>
        <v>0</v>
      </c>
      <c r="I57" s="75"/>
    </row>
    <row r="58" spans="1:9" ht="15">
      <c r="A58" s="77"/>
      <c r="B58" s="72">
        <v>0</v>
      </c>
      <c r="C58" s="73">
        <f t="shared" si="3"/>
        <v>0</v>
      </c>
      <c r="D58" s="72">
        <v>0</v>
      </c>
      <c r="E58" s="73">
        <f t="shared" si="1"/>
        <v>0</v>
      </c>
      <c r="F58" s="72">
        <v>0</v>
      </c>
      <c r="G58" s="73">
        <f t="shared" si="2"/>
        <v>0</v>
      </c>
      <c r="H58" s="74">
        <f>LARGE((C58,E58,G58),1)</f>
        <v>0</v>
      </c>
      <c r="I58" s="75"/>
    </row>
    <row r="59" spans="1:9" ht="15">
      <c r="A59" s="77"/>
      <c r="B59" s="72">
        <v>0</v>
      </c>
      <c r="C59" s="73">
        <f t="shared" si="3"/>
        <v>0</v>
      </c>
      <c r="D59" s="72">
        <v>0</v>
      </c>
      <c r="E59" s="73">
        <f t="shared" si="1"/>
        <v>0</v>
      </c>
      <c r="F59" s="72">
        <v>0</v>
      </c>
      <c r="G59" s="73">
        <f t="shared" si="2"/>
        <v>0</v>
      </c>
      <c r="H59" s="74">
        <f>LARGE((C59,E59,G59),1)</f>
        <v>0</v>
      </c>
      <c r="I59" s="75"/>
    </row>
    <row r="60" spans="1:9" ht="15">
      <c r="A60" s="77"/>
      <c r="B60" s="72">
        <v>0</v>
      </c>
      <c r="C60" s="73">
        <f t="shared" si="3"/>
        <v>0</v>
      </c>
      <c r="D60" s="72">
        <v>0</v>
      </c>
      <c r="E60" s="73">
        <f t="shared" si="1"/>
        <v>0</v>
      </c>
      <c r="F60" s="72">
        <v>0</v>
      </c>
      <c r="G60" s="73">
        <f t="shared" si="2"/>
        <v>0</v>
      </c>
      <c r="H60" s="74">
        <f>LARGE((C60,E60,G60),1)</f>
        <v>0</v>
      </c>
      <c r="I60" s="75"/>
    </row>
    <row r="61" spans="1:9" ht="15">
      <c r="A61" s="77"/>
      <c r="B61" s="72">
        <v>0</v>
      </c>
      <c r="C61" s="73">
        <f t="shared" si="3"/>
        <v>0</v>
      </c>
      <c r="D61" s="72">
        <v>0</v>
      </c>
      <c r="E61" s="73">
        <f t="shared" si="1"/>
        <v>0</v>
      </c>
      <c r="F61" s="72">
        <v>0</v>
      </c>
      <c r="G61" s="73">
        <f t="shared" si="2"/>
        <v>0</v>
      </c>
      <c r="H61" s="74">
        <f>LARGE((C61,E61,G61),1)</f>
        <v>0</v>
      </c>
      <c r="I61" s="75"/>
    </row>
    <row r="62" spans="1:9" ht="15">
      <c r="A62" s="77"/>
      <c r="B62" s="72">
        <v>0</v>
      </c>
      <c r="C62" s="73">
        <f t="shared" si="3"/>
        <v>0</v>
      </c>
      <c r="D62" s="72">
        <v>0</v>
      </c>
      <c r="E62" s="73">
        <f t="shared" si="1"/>
        <v>0</v>
      </c>
      <c r="F62" s="72">
        <v>0</v>
      </c>
      <c r="G62" s="73">
        <f t="shared" si="2"/>
        <v>0</v>
      </c>
      <c r="H62" s="74">
        <f>LARGE((C62,E62,G62),1)</f>
        <v>0</v>
      </c>
      <c r="I62" s="75"/>
    </row>
    <row r="63" spans="1:9" ht="15">
      <c r="A63" s="77"/>
      <c r="B63" s="72">
        <v>0</v>
      </c>
      <c r="C63" s="73">
        <f t="shared" si="3"/>
        <v>0</v>
      </c>
      <c r="D63" s="72">
        <v>0</v>
      </c>
      <c r="E63" s="73">
        <f t="shared" si="1"/>
        <v>0</v>
      </c>
      <c r="F63" s="72">
        <v>0</v>
      </c>
      <c r="G63" s="73">
        <f t="shared" si="2"/>
        <v>0</v>
      </c>
      <c r="H63" s="74">
        <f>LARGE((C63,E63,G63),1)</f>
        <v>0</v>
      </c>
      <c r="I63" s="75"/>
    </row>
    <row r="64" spans="1:9" ht="15">
      <c r="A64" s="77"/>
      <c r="B64" s="72">
        <v>0</v>
      </c>
      <c r="C64" s="73">
        <f t="shared" si="3"/>
        <v>0</v>
      </c>
      <c r="D64" s="72">
        <v>0</v>
      </c>
      <c r="E64" s="73">
        <f t="shared" si="1"/>
        <v>0</v>
      </c>
      <c r="F64" s="72">
        <v>0</v>
      </c>
      <c r="G64" s="73">
        <f t="shared" si="2"/>
        <v>0</v>
      </c>
      <c r="H64" s="74">
        <f>LARGE((C64,E64,G64),1)</f>
        <v>0</v>
      </c>
      <c r="I64" s="7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F16" sqref="F16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0" width="7" style="2" customWidth="1"/>
    <col min="11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117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123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40966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14</v>
      </c>
      <c r="B11" s="105" t="s">
        <v>114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</v>
      </c>
      <c r="E13" s="30"/>
      <c r="F13" s="31"/>
      <c r="G13" s="30"/>
      <c r="H13" s="108"/>
      <c r="I13" s="109" t="s">
        <v>29</v>
      </c>
    </row>
    <row r="14" spans="1:9" ht="15" customHeight="1">
      <c r="A14" s="107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30</v>
      </c>
      <c r="C15" s="36"/>
      <c r="D15" s="37">
        <v>1</v>
      </c>
      <c r="E15" s="36"/>
      <c r="F15" s="37">
        <v>30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41</v>
      </c>
    </row>
    <row r="17" spans="1:9" ht="13.5">
      <c r="A17" s="116" t="s">
        <v>51</v>
      </c>
      <c r="B17" s="117">
        <v>0</v>
      </c>
      <c r="C17" s="73">
        <f>B17/B$15*1000*B$14</f>
        <v>0</v>
      </c>
      <c r="D17" s="119">
        <v>0</v>
      </c>
      <c r="E17" s="118">
        <v>0</v>
      </c>
      <c r="F17" s="117">
        <v>12.48</v>
      </c>
      <c r="G17" s="73">
        <f>F17/F$15*1000*F$14</f>
        <v>540.8000000000001</v>
      </c>
      <c r="H17" s="74">
        <f>LARGE((C17,E17,G17),1)</f>
        <v>540.8000000000001</v>
      </c>
      <c r="I17" s="121">
        <v>20</v>
      </c>
    </row>
    <row r="18" spans="1:9" ht="13.5">
      <c r="A18" s="235" t="s">
        <v>69</v>
      </c>
      <c r="B18" s="117">
        <v>0</v>
      </c>
      <c r="C18" s="73">
        <f>B18/B$15*1000*B$14</f>
        <v>0</v>
      </c>
      <c r="D18" s="119">
        <v>0</v>
      </c>
      <c r="E18" s="118">
        <v>0</v>
      </c>
      <c r="F18" s="117">
        <v>2</v>
      </c>
      <c r="G18" s="73">
        <f>F18/F$15*1000*F$14</f>
        <v>86.66666666666667</v>
      </c>
      <c r="H18" s="74">
        <f>LARGE((C18,E18,G18),1)</f>
        <v>86.66666666666667</v>
      </c>
      <c r="I18" s="121">
        <v>33</v>
      </c>
    </row>
    <row r="19" spans="1:9" ht="13.5">
      <c r="A19" s="122"/>
      <c r="B19" s="117">
        <v>0</v>
      </c>
      <c r="C19" s="73">
        <f>B19/B$15*1000*B$14</f>
        <v>0</v>
      </c>
      <c r="D19" s="119">
        <v>0</v>
      </c>
      <c r="E19" s="118">
        <v>0</v>
      </c>
      <c r="F19" s="119">
        <v>0</v>
      </c>
      <c r="G19" s="73">
        <f>F19/F$15*1000*F$14</f>
        <v>0</v>
      </c>
      <c r="H19" s="74">
        <f>LARGE((C19,E19,G19),1)</f>
        <v>0</v>
      </c>
      <c r="I19" s="121"/>
    </row>
    <row r="20" spans="1:9" ht="13.5">
      <c r="A20" s="122"/>
      <c r="B20" s="117">
        <v>0</v>
      </c>
      <c r="C20" s="118">
        <v>0</v>
      </c>
      <c r="D20" s="119">
        <v>0</v>
      </c>
      <c r="E20" s="118">
        <v>0</v>
      </c>
      <c r="F20" s="119">
        <v>0</v>
      </c>
      <c r="G20" s="118">
        <v>0</v>
      </c>
      <c r="H20" s="74">
        <f>LARGE((C20,E20,G20),1)</f>
        <v>0</v>
      </c>
      <c r="I20" s="121"/>
    </row>
    <row r="21" spans="1:9" ht="13.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118">
        <v>0</v>
      </c>
      <c r="H21" s="74">
        <f>LARGE((C21,E21,G21),1)</f>
        <v>0</v>
      </c>
      <c r="I21" s="121"/>
    </row>
    <row r="22" spans="1:9" ht="13.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v>0</v>
      </c>
      <c r="H22" s="74">
        <f>LARGE((C22,E22,G22),1)</f>
        <v>0</v>
      </c>
      <c r="I22" s="121"/>
    </row>
    <row r="23" spans="1:9" ht="13.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v>0</v>
      </c>
      <c r="I23" s="121"/>
    </row>
    <row r="24" spans="1:9" ht="13.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A19" sqref="A19"/>
    </sheetView>
  </sheetViews>
  <sheetFormatPr defaultColWidth="10.69921875" defaultRowHeight="14.25"/>
  <cols>
    <col min="1" max="1" width="17.5" style="94" customWidth="1"/>
    <col min="2" max="8" width="8.5" style="95" customWidth="1"/>
    <col min="9" max="9" width="8.296875" style="46" customWidth="1"/>
    <col min="10" max="16384" width="10.69921875" style="47" customWidth="1"/>
  </cols>
  <sheetData>
    <row r="1" ht="15">
      <c r="A1" s="269"/>
    </row>
    <row r="2" spans="1:6" ht="15">
      <c r="A2" s="269"/>
      <c r="B2" s="270" t="s">
        <v>8</v>
      </c>
      <c r="C2" s="270"/>
      <c r="D2" s="270"/>
      <c r="E2" s="270"/>
      <c r="F2" s="270"/>
    </row>
    <row r="3" spans="1:4" ht="15">
      <c r="A3" s="269"/>
      <c r="D3" s="48"/>
    </row>
    <row r="4" spans="1:6" ht="15">
      <c r="A4" s="269"/>
      <c r="B4" s="266" t="s">
        <v>40</v>
      </c>
      <c r="C4" s="266"/>
      <c r="D4" s="266"/>
      <c r="E4" s="266"/>
      <c r="F4" s="266"/>
    </row>
    <row r="5" ht="15">
      <c r="A5" s="269"/>
    </row>
    <row r="6" spans="1:3" ht="15">
      <c r="A6" s="269"/>
      <c r="B6" s="271"/>
      <c r="C6" s="272"/>
    </row>
    <row r="7" ht="15">
      <c r="A7" s="269"/>
    </row>
    <row r="8" spans="1:8" ht="15">
      <c r="A8" s="49" t="s">
        <v>13</v>
      </c>
      <c r="B8" s="50" t="s">
        <v>127</v>
      </c>
      <c r="C8" s="50"/>
      <c r="D8" s="50"/>
      <c r="E8" s="50"/>
      <c r="F8" s="94"/>
      <c r="G8" s="94"/>
      <c r="H8" s="94"/>
    </row>
    <row r="9" spans="1:8" ht="15">
      <c r="A9" s="49" t="s">
        <v>0</v>
      </c>
      <c r="B9" s="52" t="s">
        <v>100</v>
      </c>
      <c r="C9" s="52"/>
      <c r="D9" s="52"/>
      <c r="E9" s="52"/>
      <c r="F9" s="94"/>
      <c r="G9" s="94"/>
      <c r="H9" s="94"/>
    </row>
    <row r="10" spans="1:8" ht="15">
      <c r="A10" s="49" t="s">
        <v>16</v>
      </c>
      <c r="B10" s="273">
        <v>40979</v>
      </c>
      <c r="C10" s="273"/>
      <c r="D10" s="53"/>
      <c r="E10" s="53"/>
      <c r="F10" s="54"/>
      <c r="G10" s="54"/>
      <c r="H10" s="54"/>
    </row>
    <row r="11" spans="1:3" ht="15">
      <c r="A11" s="49" t="s">
        <v>14</v>
      </c>
      <c r="B11" s="52" t="s">
        <v>48</v>
      </c>
      <c r="C11" s="53"/>
    </row>
    <row r="12" spans="1:3" ht="15">
      <c r="A12" s="49" t="s">
        <v>19</v>
      </c>
      <c r="B12" s="55" t="s">
        <v>50</v>
      </c>
      <c r="C12" s="56"/>
    </row>
    <row r="13" spans="1:9" ht="15">
      <c r="A13" s="57" t="s">
        <v>15</v>
      </c>
      <c r="B13" s="58" t="s">
        <v>2</v>
      </c>
      <c r="C13" s="59"/>
      <c r="D13" s="58" t="s">
        <v>2</v>
      </c>
      <c r="E13" s="59"/>
      <c r="F13" s="58" t="s">
        <v>1</v>
      </c>
      <c r="G13" s="59"/>
      <c r="H13" s="60"/>
      <c r="I13" s="61" t="s">
        <v>29</v>
      </c>
    </row>
    <row r="14" spans="1:9" ht="15">
      <c r="A14" s="57" t="s">
        <v>18</v>
      </c>
      <c r="B14" s="62">
        <v>1.25</v>
      </c>
      <c r="C14" s="63"/>
      <c r="D14" s="62">
        <v>0</v>
      </c>
      <c r="E14" s="63"/>
      <c r="F14" s="62">
        <v>1.3</v>
      </c>
      <c r="G14" s="63"/>
      <c r="H14" s="64" t="s">
        <v>21</v>
      </c>
      <c r="I14" s="65" t="s">
        <v>30</v>
      </c>
    </row>
    <row r="15" spans="1:9" ht="15">
      <c r="A15" s="57" t="s">
        <v>17</v>
      </c>
      <c r="B15" s="66">
        <v>83.59</v>
      </c>
      <c r="C15" s="67"/>
      <c r="D15" s="66">
        <v>1</v>
      </c>
      <c r="E15" s="67"/>
      <c r="F15" s="66">
        <v>85.29</v>
      </c>
      <c r="G15" s="67"/>
      <c r="H15" s="64" t="s">
        <v>22</v>
      </c>
      <c r="I15" s="65" t="s">
        <v>31</v>
      </c>
    </row>
    <row r="16" spans="1:9" ht="15">
      <c r="A16" s="57"/>
      <c r="B16" s="68" t="s">
        <v>5</v>
      </c>
      <c r="C16" s="68" t="s">
        <v>4</v>
      </c>
      <c r="D16" s="68" t="s">
        <v>25</v>
      </c>
      <c r="E16" s="68" t="s">
        <v>4</v>
      </c>
      <c r="F16" s="68" t="s">
        <v>5</v>
      </c>
      <c r="G16" s="68" t="s">
        <v>4</v>
      </c>
      <c r="H16" s="69" t="s">
        <v>4</v>
      </c>
      <c r="I16" s="70">
        <v>25</v>
      </c>
    </row>
    <row r="17" spans="1:9" ht="15">
      <c r="A17" s="116" t="s">
        <v>51</v>
      </c>
      <c r="B17" s="72">
        <v>69.37</v>
      </c>
      <c r="C17" s="73">
        <f>B17/B$15*1000*B$14</f>
        <v>1037.354946763967</v>
      </c>
      <c r="D17" s="72">
        <v>0</v>
      </c>
      <c r="E17" s="73">
        <f>D17/D$15*1000*D$14</f>
        <v>0</v>
      </c>
      <c r="F17" s="72">
        <v>77.64</v>
      </c>
      <c r="G17" s="73">
        <f>F17/F$15*1000*F$14</f>
        <v>1183.397819205065</v>
      </c>
      <c r="H17" s="74">
        <f>LARGE((C17,E17,G17),1)</f>
        <v>1183.397819205065</v>
      </c>
      <c r="I17" s="42">
        <v>7</v>
      </c>
    </row>
    <row r="18" spans="1:9" ht="15">
      <c r="A18" s="235" t="s">
        <v>69</v>
      </c>
      <c r="B18" s="72">
        <v>56.39</v>
      </c>
      <c r="C18" s="73">
        <f aca="true" t="shared" si="0" ref="C18:C64">B18/B$15*1000*B$14</f>
        <v>843.2527814331859</v>
      </c>
      <c r="D18" s="72">
        <v>0</v>
      </c>
      <c r="E18" s="73">
        <f aca="true" t="shared" si="1" ref="E18:E64">D18/D$15*1000*D$14</f>
        <v>0</v>
      </c>
      <c r="F18" s="72">
        <v>65.73</v>
      </c>
      <c r="G18" s="73">
        <f aca="true" t="shared" si="2" ref="G18:G64">F18/F$15*1000*F$14</f>
        <v>1001.8642279282448</v>
      </c>
      <c r="H18" s="74">
        <f>LARGE((C18,E18,G18),1)</f>
        <v>1001.8642279282448</v>
      </c>
      <c r="I18" s="42">
        <v>10</v>
      </c>
    </row>
    <row r="19" spans="1:9" ht="15">
      <c r="A19" s="242" t="s">
        <v>52</v>
      </c>
      <c r="B19" s="72">
        <v>17.51</v>
      </c>
      <c r="C19" s="73">
        <f t="shared" si="0"/>
        <v>261.84352195238665</v>
      </c>
      <c r="D19" s="72">
        <v>0</v>
      </c>
      <c r="E19" s="73">
        <f t="shared" si="1"/>
        <v>0</v>
      </c>
      <c r="F19" s="72">
        <v>0</v>
      </c>
      <c r="G19" s="73">
        <f t="shared" si="2"/>
        <v>0</v>
      </c>
      <c r="H19" s="74">
        <f>LARGE((C19,E19,G19),1)</f>
        <v>261.84352195238665</v>
      </c>
      <c r="I19" s="42">
        <v>23</v>
      </c>
    </row>
    <row r="20" spans="1:9" ht="15">
      <c r="A20" s="71"/>
      <c r="B20" s="72">
        <v>0</v>
      </c>
      <c r="C20" s="73">
        <f t="shared" si="0"/>
        <v>0</v>
      </c>
      <c r="D20" s="72">
        <v>0</v>
      </c>
      <c r="E20" s="73">
        <f t="shared" si="1"/>
        <v>0</v>
      </c>
      <c r="F20" s="72">
        <v>0</v>
      </c>
      <c r="G20" s="73">
        <f t="shared" si="2"/>
        <v>0</v>
      </c>
      <c r="H20" s="74">
        <f>LARGE((C20,E20,G20),1)</f>
        <v>0</v>
      </c>
      <c r="I20" s="42"/>
    </row>
    <row r="21" spans="1:9" ht="15">
      <c r="A21" s="71"/>
      <c r="B21" s="72">
        <v>0</v>
      </c>
      <c r="C21" s="73">
        <f t="shared" si="0"/>
        <v>0</v>
      </c>
      <c r="D21" s="72">
        <v>0</v>
      </c>
      <c r="E21" s="73">
        <f t="shared" si="1"/>
        <v>0</v>
      </c>
      <c r="F21" s="72">
        <v>0</v>
      </c>
      <c r="G21" s="73">
        <f t="shared" si="2"/>
        <v>0</v>
      </c>
      <c r="H21" s="74">
        <f>LARGE((C21,E21,G21),1)</f>
        <v>0</v>
      </c>
      <c r="I21" s="42"/>
    </row>
    <row r="22" spans="1:9" ht="15">
      <c r="A22" s="71"/>
      <c r="B22" s="72">
        <v>0</v>
      </c>
      <c r="C22" s="73">
        <f t="shared" si="0"/>
        <v>0</v>
      </c>
      <c r="D22" s="72">
        <v>0</v>
      </c>
      <c r="E22" s="73">
        <f t="shared" si="1"/>
        <v>0</v>
      </c>
      <c r="F22" s="72">
        <v>0</v>
      </c>
      <c r="G22" s="73">
        <f t="shared" si="2"/>
        <v>0</v>
      </c>
      <c r="H22" s="74">
        <f>LARGE((C22,E22,G22),1)</f>
        <v>0</v>
      </c>
      <c r="I22" s="42"/>
    </row>
    <row r="23" spans="1:9" ht="15">
      <c r="A23" s="71"/>
      <c r="B23" s="72">
        <v>0</v>
      </c>
      <c r="C23" s="73">
        <f t="shared" si="0"/>
        <v>0</v>
      </c>
      <c r="D23" s="72">
        <v>0</v>
      </c>
      <c r="E23" s="73">
        <f t="shared" si="1"/>
        <v>0</v>
      </c>
      <c r="F23" s="72">
        <v>0</v>
      </c>
      <c r="G23" s="73">
        <f t="shared" si="2"/>
        <v>0</v>
      </c>
      <c r="H23" s="74">
        <f>LARGE((C23,E23,G23),1)</f>
        <v>0</v>
      </c>
      <c r="I23" s="42"/>
    </row>
    <row r="24" spans="1:9" ht="15">
      <c r="A24" s="71"/>
      <c r="B24" s="72">
        <v>0</v>
      </c>
      <c r="C24" s="73">
        <f t="shared" si="0"/>
        <v>0</v>
      </c>
      <c r="D24" s="72">
        <v>0</v>
      </c>
      <c r="E24" s="73">
        <f t="shared" si="1"/>
        <v>0</v>
      </c>
      <c r="F24" s="72">
        <v>0</v>
      </c>
      <c r="G24" s="73">
        <f t="shared" si="2"/>
        <v>0</v>
      </c>
      <c r="H24" s="74">
        <f>LARGE((C24,E24,G24),1)</f>
        <v>0</v>
      </c>
      <c r="I24" s="42"/>
    </row>
    <row r="25" spans="1:9" ht="15">
      <c r="A25" s="71"/>
      <c r="B25" s="72">
        <v>0</v>
      </c>
      <c r="C25" s="73">
        <f t="shared" si="0"/>
        <v>0</v>
      </c>
      <c r="D25" s="72">
        <v>0</v>
      </c>
      <c r="E25" s="73">
        <f t="shared" si="1"/>
        <v>0</v>
      </c>
      <c r="F25" s="72">
        <v>0</v>
      </c>
      <c r="G25" s="73">
        <f t="shared" si="2"/>
        <v>0</v>
      </c>
      <c r="H25" s="74">
        <f>LARGE((C25,E25,G25),1)</f>
        <v>0</v>
      </c>
      <c r="I25" s="42"/>
    </row>
    <row r="26" spans="1:9" ht="15">
      <c r="A26" s="71"/>
      <c r="B26" s="72">
        <v>0</v>
      </c>
      <c r="C26" s="73">
        <f t="shared" si="0"/>
        <v>0</v>
      </c>
      <c r="D26" s="72">
        <v>0</v>
      </c>
      <c r="E26" s="73">
        <f t="shared" si="1"/>
        <v>0</v>
      </c>
      <c r="F26" s="72">
        <v>0</v>
      </c>
      <c r="G26" s="73">
        <f t="shared" si="2"/>
        <v>0</v>
      </c>
      <c r="H26" s="74">
        <f>LARGE((C26,E26,G26),1)</f>
        <v>0</v>
      </c>
      <c r="I26" s="42"/>
    </row>
    <row r="27" spans="1:9" ht="15">
      <c r="A27" s="71"/>
      <c r="B27" s="72">
        <v>0</v>
      </c>
      <c r="C27" s="73">
        <f t="shared" si="0"/>
        <v>0</v>
      </c>
      <c r="D27" s="72">
        <v>0</v>
      </c>
      <c r="E27" s="73">
        <f t="shared" si="1"/>
        <v>0</v>
      </c>
      <c r="F27" s="72">
        <v>0</v>
      </c>
      <c r="G27" s="73">
        <f t="shared" si="2"/>
        <v>0</v>
      </c>
      <c r="H27" s="74">
        <f>LARGE((C27,E27,G27),1)</f>
        <v>0</v>
      </c>
      <c r="I27" s="42"/>
    </row>
    <row r="28" spans="1:9" ht="15">
      <c r="A28" s="71"/>
      <c r="B28" s="72">
        <v>0</v>
      </c>
      <c r="C28" s="73">
        <f t="shared" si="0"/>
        <v>0</v>
      </c>
      <c r="D28" s="72">
        <v>0</v>
      </c>
      <c r="E28" s="73">
        <f t="shared" si="1"/>
        <v>0</v>
      </c>
      <c r="F28" s="72">
        <v>0</v>
      </c>
      <c r="G28" s="73">
        <f t="shared" si="2"/>
        <v>0</v>
      </c>
      <c r="H28" s="74">
        <f>LARGE((C28,E28,G28),1)</f>
        <v>0</v>
      </c>
      <c r="I28" s="42"/>
    </row>
    <row r="29" spans="1:9" ht="15">
      <c r="A29" s="71"/>
      <c r="B29" s="72">
        <v>0</v>
      </c>
      <c r="C29" s="73">
        <f t="shared" si="0"/>
        <v>0</v>
      </c>
      <c r="D29" s="72">
        <v>0</v>
      </c>
      <c r="E29" s="73">
        <f t="shared" si="1"/>
        <v>0</v>
      </c>
      <c r="F29" s="72">
        <v>0</v>
      </c>
      <c r="G29" s="73">
        <f t="shared" si="2"/>
        <v>0</v>
      </c>
      <c r="H29" s="74">
        <f>LARGE((C29,E29,G29),1)</f>
        <v>0</v>
      </c>
      <c r="I29" s="42"/>
    </row>
    <row r="30" spans="1:9" ht="15">
      <c r="A30" s="71"/>
      <c r="B30" s="72">
        <v>0</v>
      </c>
      <c r="C30" s="73">
        <f t="shared" si="0"/>
        <v>0</v>
      </c>
      <c r="D30" s="72">
        <v>0</v>
      </c>
      <c r="E30" s="73">
        <f t="shared" si="1"/>
        <v>0</v>
      </c>
      <c r="F30" s="72">
        <v>0</v>
      </c>
      <c r="G30" s="73">
        <f t="shared" si="2"/>
        <v>0</v>
      </c>
      <c r="H30" s="74">
        <f>LARGE((C30,E30,G30),1)</f>
        <v>0</v>
      </c>
      <c r="I30" s="42"/>
    </row>
    <row r="31" spans="1:9" ht="15">
      <c r="A31" s="71"/>
      <c r="B31" s="72">
        <v>0</v>
      </c>
      <c r="C31" s="73">
        <f t="shared" si="0"/>
        <v>0</v>
      </c>
      <c r="D31" s="72">
        <v>0</v>
      </c>
      <c r="E31" s="73">
        <f t="shared" si="1"/>
        <v>0</v>
      </c>
      <c r="F31" s="72">
        <v>0</v>
      </c>
      <c r="G31" s="73">
        <f t="shared" si="2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0"/>
        <v>0</v>
      </c>
      <c r="D32" s="72">
        <v>0</v>
      </c>
      <c r="E32" s="73">
        <f t="shared" si="1"/>
        <v>0</v>
      </c>
      <c r="F32" s="72">
        <v>0</v>
      </c>
      <c r="G32" s="73">
        <f t="shared" si="2"/>
        <v>0</v>
      </c>
      <c r="H32" s="74">
        <f>LARGE((C32,E32,G32),1)</f>
        <v>0</v>
      </c>
      <c r="I32" s="42"/>
    </row>
    <row r="33" spans="1:9" ht="15">
      <c r="A33" s="71"/>
      <c r="B33" s="72">
        <v>0</v>
      </c>
      <c r="C33" s="73">
        <f t="shared" si="0"/>
        <v>0</v>
      </c>
      <c r="D33" s="72">
        <v>0</v>
      </c>
      <c r="E33" s="73">
        <f t="shared" si="1"/>
        <v>0</v>
      </c>
      <c r="F33" s="72">
        <v>0</v>
      </c>
      <c r="G33" s="73">
        <f t="shared" si="2"/>
        <v>0</v>
      </c>
      <c r="H33" s="74">
        <f>LARGE((C33,E33,G33),1)</f>
        <v>0</v>
      </c>
      <c r="I33" s="42"/>
    </row>
    <row r="34" spans="1:9" ht="15">
      <c r="A34" s="71"/>
      <c r="B34" s="72">
        <v>0</v>
      </c>
      <c r="C34" s="73">
        <f t="shared" si="0"/>
        <v>0</v>
      </c>
      <c r="D34" s="72">
        <v>0</v>
      </c>
      <c r="E34" s="73">
        <f t="shared" si="1"/>
        <v>0</v>
      </c>
      <c r="F34" s="72">
        <v>0</v>
      </c>
      <c r="G34" s="73">
        <f t="shared" si="2"/>
        <v>0</v>
      </c>
      <c r="H34" s="74">
        <f>LARGE((C34,E34,G34),1)</f>
        <v>0</v>
      </c>
      <c r="I34" s="42"/>
    </row>
    <row r="35" spans="1:9" ht="15">
      <c r="A35" s="71"/>
      <c r="B35" s="72">
        <v>0</v>
      </c>
      <c r="C35" s="73">
        <f t="shared" si="0"/>
        <v>0</v>
      </c>
      <c r="D35" s="72">
        <v>0</v>
      </c>
      <c r="E35" s="73">
        <f t="shared" si="1"/>
        <v>0</v>
      </c>
      <c r="F35" s="72">
        <v>0</v>
      </c>
      <c r="G35" s="73">
        <f t="shared" si="2"/>
        <v>0</v>
      </c>
      <c r="H35" s="74">
        <f>LARGE((C35,E35,G35),1)</f>
        <v>0</v>
      </c>
      <c r="I35" s="42"/>
    </row>
    <row r="36" spans="1:9" ht="15">
      <c r="A36" s="71"/>
      <c r="B36" s="72">
        <v>0</v>
      </c>
      <c r="C36" s="73">
        <f t="shared" si="0"/>
        <v>0</v>
      </c>
      <c r="D36" s="72">
        <v>0</v>
      </c>
      <c r="E36" s="73">
        <f t="shared" si="1"/>
        <v>0</v>
      </c>
      <c r="F36" s="72">
        <v>0</v>
      </c>
      <c r="G36" s="73">
        <f t="shared" si="2"/>
        <v>0</v>
      </c>
      <c r="H36" s="74">
        <f>LARGE((C36,E36,G36),1)</f>
        <v>0</v>
      </c>
      <c r="I36" s="42"/>
    </row>
    <row r="37" spans="1:9" ht="15">
      <c r="A37" s="71"/>
      <c r="B37" s="72">
        <v>0</v>
      </c>
      <c r="C37" s="73">
        <f t="shared" si="0"/>
        <v>0</v>
      </c>
      <c r="D37" s="72">
        <v>0</v>
      </c>
      <c r="E37" s="73">
        <f t="shared" si="1"/>
        <v>0</v>
      </c>
      <c r="F37" s="72">
        <v>0</v>
      </c>
      <c r="G37" s="73">
        <f t="shared" si="2"/>
        <v>0</v>
      </c>
      <c r="H37" s="74">
        <f>LARGE((C37,E37,G37),1)</f>
        <v>0</v>
      </c>
      <c r="I37" s="42"/>
    </row>
    <row r="38" spans="1:9" ht="15">
      <c r="A38" s="71"/>
      <c r="B38" s="72">
        <v>0</v>
      </c>
      <c r="C38" s="73">
        <f t="shared" si="0"/>
        <v>0</v>
      </c>
      <c r="D38" s="72">
        <v>0</v>
      </c>
      <c r="E38" s="73">
        <f t="shared" si="1"/>
        <v>0</v>
      </c>
      <c r="F38" s="72">
        <v>0</v>
      </c>
      <c r="G38" s="73">
        <f t="shared" si="2"/>
        <v>0</v>
      </c>
      <c r="H38" s="74">
        <f>LARGE((C38,E38,G38),1)</f>
        <v>0</v>
      </c>
      <c r="I38" s="75"/>
    </row>
    <row r="39" spans="1:9" ht="15">
      <c r="A39" s="71"/>
      <c r="B39" s="72">
        <v>0</v>
      </c>
      <c r="C39" s="73">
        <f t="shared" si="0"/>
        <v>0</v>
      </c>
      <c r="D39" s="72">
        <v>0</v>
      </c>
      <c r="E39" s="73">
        <f t="shared" si="1"/>
        <v>0</v>
      </c>
      <c r="F39" s="72">
        <v>0</v>
      </c>
      <c r="G39" s="73">
        <f t="shared" si="2"/>
        <v>0</v>
      </c>
      <c r="H39" s="74">
        <f>LARGE((C39,E39,G39),1)</f>
        <v>0</v>
      </c>
      <c r="I39" s="75"/>
    </row>
    <row r="40" spans="1:9" ht="15">
      <c r="A40" s="71"/>
      <c r="B40" s="72">
        <v>0</v>
      </c>
      <c r="C40" s="73">
        <f t="shared" si="0"/>
        <v>0</v>
      </c>
      <c r="D40" s="72">
        <v>0</v>
      </c>
      <c r="E40" s="73">
        <f t="shared" si="1"/>
        <v>0</v>
      </c>
      <c r="F40" s="72">
        <v>0</v>
      </c>
      <c r="G40" s="73">
        <f t="shared" si="2"/>
        <v>0</v>
      </c>
      <c r="H40" s="74">
        <f>LARGE((C40,E40,G40),1)</f>
        <v>0</v>
      </c>
      <c r="I40" s="75"/>
    </row>
    <row r="41" spans="1:9" ht="15">
      <c r="A41" s="71"/>
      <c r="B41" s="72">
        <v>0</v>
      </c>
      <c r="C41" s="73">
        <f t="shared" si="0"/>
        <v>0</v>
      </c>
      <c r="D41" s="72">
        <v>0</v>
      </c>
      <c r="E41" s="73">
        <f t="shared" si="1"/>
        <v>0</v>
      </c>
      <c r="F41" s="72">
        <v>0</v>
      </c>
      <c r="G41" s="73">
        <f t="shared" si="2"/>
        <v>0</v>
      </c>
      <c r="H41" s="74">
        <f>LARGE((C41,E41,G41),1)</f>
        <v>0</v>
      </c>
      <c r="I41" s="75"/>
    </row>
    <row r="42" spans="1:9" ht="15">
      <c r="A42" s="71"/>
      <c r="B42" s="72">
        <v>0</v>
      </c>
      <c r="C42" s="73">
        <f t="shared" si="0"/>
        <v>0</v>
      </c>
      <c r="D42" s="72">
        <v>0</v>
      </c>
      <c r="E42" s="73">
        <f t="shared" si="1"/>
        <v>0</v>
      </c>
      <c r="F42" s="72">
        <v>0</v>
      </c>
      <c r="G42" s="73">
        <f t="shared" si="2"/>
        <v>0</v>
      </c>
      <c r="H42" s="74">
        <f>LARGE((C42,E42,G42),1)</f>
        <v>0</v>
      </c>
      <c r="I42" s="75"/>
    </row>
    <row r="43" spans="1:9" ht="15">
      <c r="A43" s="71"/>
      <c r="B43" s="72">
        <v>0</v>
      </c>
      <c r="C43" s="73">
        <f t="shared" si="0"/>
        <v>0</v>
      </c>
      <c r="D43" s="72">
        <v>0</v>
      </c>
      <c r="E43" s="73">
        <f t="shared" si="1"/>
        <v>0</v>
      </c>
      <c r="F43" s="72">
        <v>0</v>
      </c>
      <c r="G43" s="73">
        <f t="shared" si="2"/>
        <v>0</v>
      </c>
      <c r="H43" s="74">
        <f>LARGE((C43,E43,G43),1)</f>
        <v>0</v>
      </c>
      <c r="I43" s="75"/>
    </row>
    <row r="44" spans="1:9" ht="15">
      <c r="A44" s="71"/>
      <c r="B44" s="72">
        <v>0</v>
      </c>
      <c r="C44" s="73">
        <f t="shared" si="0"/>
        <v>0</v>
      </c>
      <c r="D44" s="72">
        <v>0</v>
      </c>
      <c r="E44" s="73">
        <f t="shared" si="1"/>
        <v>0</v>
      </c>
      <c r="F44" s="72">
        <v>0</v>
      </c>
      <c r="G44" s="73">
        <f t="shared" si="2"/>
        <v>0</v>
      </c>
      <c r="H44" s="74">
        <f>LARGE((C44,E44,G44),1)</f>
        <v>0</v>
      </c>
      <c r="I44" s="75"/>
    </row>
    <row r="45" spans="1:9" ht="15">
      <c r="A45" s="71"/>
      <c r="B45" s="72">
        <v>0</v>
      </c>
      <c r="C45" s="73">
        <f t="shared" si="0"/>
        <v>0</v>
      </c>
      <c r="D45" s="72">
        <v>0</v>
      </c>
      <c r="E45" s="73">
        <f t="shared" si="1"/>
        <v>0</v>
      </c>
      <c r="F45" s="72">
        <v>0</v>
      </c>
      <c r="G45" s="73">
        <f t="shared" si="2"/>
        <v>0</v>
      </c>
      <c r="H45" s="74">
        <f>LARGE((C45,E45,G45),1)</f>
        <v>0</v>
      </c>
      <c r="I45" s="75"/>
    </row>
    <row r="46" spans="1:9" ht="15">
      <c r="A46" s="76"/>
      <c r="B46" s="72">
        <v>0</v>
      </c>
      <c r="C46" s="73">
        <f t="shared" si="0"/>
        <v>0</v>
      </c>
      <c r="D46" s="72">
        <v>0</v>
      </c>
      <c r="E46" s="73">
        <f t="shared" si="1"/>
        <v>0</v>
      </c>
      <c r="F46" s="72">
        <v>0</v>
      </c>
      <c r="G46" s="73">
        <f t="shared" si="2"/>
        <v>0</v>
      </c>
      <c r="H46" s="74">
        <f>LARGE((C46,E46,G46),1)</f>
        <v>0</v>
      </c>
      <c r="I46" s="75"/>
    </row>
    <row r="47" spans="1:9" ht="15">
      <c r="A47" s="77"/>
      <c r="B47" s="72">
        <v>0</v>
      </c>
      <c r="C47" s="73">
        <f t="shared" si="0"/>
        <v>0</v>
      </c>
      <c r="D47" s="72">
        <v>0</v>
      </c>
      <c r="E47" s="73">
        <f t="shared" si="1"/>
        <v>0</v>
      </c>
      <c r="F47" s="72">
        <v>0</v>
      </c>
      <c r="G47" s="73">
        <f t="shared" si="2"/>
        <v>0</v>
      </c>
      <c r="H47" s="74">
        <f>LARGE((C47,E47,G47),1)</f>
        <v>0</v>
      </c>
      <c r="I47" s="75"/>
    </row>
    <row r="48" spans="1:9" ht="15">
      <c r="A48" s="77"/>
      <c r="B48" s="72">
        <v>0</v>
      </c>
      <c r="C48" s="73">
        <f t="shared" si="0"/>
        <v>0</v>
      </c>
      <c r="D48" s="72">
        <v>0</v>
      </c>
      <c r="E48" s="73">
        <f t="shared" si="1"/>
        <v>0</v>
      </c>
      <c r="F48" s="72">
        <v>0</v>
      </c>
      <c r="G48" s="73">
        <f t="shared" si="2"/>
        <v>0</v>
      </c>
      <c r="H48" s="74">
        <f>LARGE((C48,E48,G48),1)</f>
        <v>0</v>
      </c>
      <c r="I48" s="75"/>
    </row>
    <row r="49" spans="1:9" ht="15">
      <c r="A49" s="77"/>
      <c r="B49" s="72">
        <v>0</v>
      </c>
      <c r="C49" s="73">
        <f t="shared" si="0"/>
        <v>0</v>
      </c>
      <c r="D49" s="72">
        <v>0</v>
      </c>
      <c r="E49" s="73">
        <f t="shared" si="1"/>
        <v>0</v>
      </c>
      <c r="F49" s="72">
        <v>0</v>
      </c>
      <c r="G49" s="73">
        <f t="shared" si="2"/>
        <v>0</v>
      </c>
      <c r="H49" s="74">
        <f>LARGE((C49,E49,G49),1)</f>
        <v>0</v>
      </c>
      <c r="I49" s="75"/>
    </row>
    <row r="50" spans="1:9" ht="15">
      <c r="A50" s="77"/>
      <c r="B50" s="72">
        <v>0</v>
      </c>
      <c r="C50" s="73">
        <f t="shared" si="0"/>
        <v>0</v>
      </c>
      <c r="D50" s="72">
        <v>0</v>
      </c>
      <c r="E50" s="73">
        <f t="shared" si="1"/>
        <v>0</v>
      </c>
      <c r="F50" s="72">
        <v>0</v>
      </c>
      <c r="G50" s="73">
        <f t="shared" si="2"/>
        <v>0</v>
      </c>
      <c r="H50" s="74">
        <f>LARGE((C50,E50,G50),1)</f>
        <v>0</v>
      </c>
      <c r="I50" s="75"/>
    </row>
    <row r="51" spans="1:9" ht="15">
      <c r="A51" s="77"/>
      <c r="B51" s="72">
        <v>0</v>
      </c>
      <c r="C51" s="73">
        <f t="shared" si="0"/>
        <v>0</v>
      </c>
      <c r="D51" s="72">
        <v>0</v>
      </c>
      <c r="E51" s="73">
        <f t="shared" si="1"/>
        <v>0</v>
      </c>
      <c r="F51" s="72">
        <v>0</v>
      </c>
      <c r="G51" s="73">
        <f t="shared" si="2"/>
        <v>0</v>
      </c>
      <c r="H51" s="74">
        <f>LARGE((C51,E51,G51),1)</f>
        <v>0</v>
      </c>
      <c r="I51" s="75"/>
    </row>
    <row r="52" spans="1:9" ht="15">
      <c r="A52" s="77"/>
      <c r="B52" s="72">
        <v>0</v>
      </c>
      <c r="C52" s="73">
        <f t="shared" si="0"/>
        <v>0</v>
      </c>
      <c r="D52" s="72">
        <v>0</v>
      </c>
      <c r="E52" s="73">
        <f t="shared" si="1"/>
        <v>0</v>
      </c>
      <c r="F52" s="72">
        <v>0</v>
      </c>
      <c r="G52" s="73">
        <f t="shared" si="2"/>
        <v>0</v>
      </c>
      <c r="H52" s="74">
        <f>LARGE((C52,E52,G52),1)</f>
        <v>0</v>
      </c>
      <c r="I52" s="75"/>
    </row>
    <row r="53" spans="1:9" ht="15">
      <c r="A53" s="77"/>
      <c r="B53" s="72">
        <v>0</v>
      </c>
      <c r="C53" s="73">
        <f t="shared" si="0"/>
        <v>0</v>
      </c>
      <c r="D53" s="72">
        <v>0</v>
      </c>
      <c r="E53" s="73">
        <f t="shared" si="1"/>
        <v>0</v>
      </c>
      <c r="F53" s="72">
        <v>0</v>
      </c>
      <c r="G53" s="73">
        <f t="shared" si="2"/>
        <v>0</v>
      </c>
      <c r="H53" s="74">
        <f>LARGE((C53,E53,G53),1)</f>
        <v>0</v>
      </c>
      <c r="I53" s="75"/>
    </row>
    <row r="54" spans="1:9" ht="15">
      <c r="A54" s="77"/>
      <c r="B54" s="72">
        <v>0</v>
      </c>
      <c r="C54" s="73">
        <f t="shared" si="0"/>
        <v>0</v>
      </c>
      <c r="D54" s="72">
        <v>0</v>
      </c>
      <c r="E54" s="73">
        <f t="shared" si="1"/>
        <v>0</v>
      </c>
      <c r="F54" s="72">
        <v>0</v>
      </c>
      <c r="G54" s="73">
        <f t="shared" si="2"/>
        <v>0</v>
      </c>
      <c r="H54" s="74">
        <f>LARGE((C54,E54,G54),1)</f>
        <v>0</v>
      </c>
      <c r="I54" s="75"/>
    </row>
    <row r="55" spans="1:9" ht="15">
      <c r="A55" s="77"/>
      <c r="B55" s="72">
        <v>0</v>
      </c>
      <c r="C55" s="73">
        <f t="shared" si="0"/>
        <v>0</v>
      </c>
      <c r="D55" s="72">
        <v>0</v>
      </c>
      <c r="E55" s="73">
        <f t="shared" si="1"/>
        <v>0</v>
      </c>
      <c r="F55" s="72">
        <v>0</v>
      </c>
      <c r="G55" s="73">
        <f t="shared" si="2"/>
        <v>0</v>
      </c>
      <c r="H55" s="74">
        <f>LARGE((C55,E55,G55),1)</f>
        <v>0</v>
      </c>
      <c r="I55" s="75"/>
    </row>
    <row r="56" spans="1:9" ht="15">
      <c r="A56" s="77"/>
      <c r="B56" s="72">
        <v>0</v>
      </c>
      <c r="C56" s="73">
        <f t="shared" si="0"/>
        <v>0</v>
      </c>
      <c r="D56" s="72">
        <v>0</v>
      </c>
      <c r="E56" s="73">
        <f t="shared" si="1"/>
        <v>0</v>
      </c>
      <c r="F56" s="72">
        <v>0</v>
      </c>
      <c r="G56" s="73">
        <f t="shared" si="2"/>
        <v>0</v>
      </c>
      <c r="H56" s="74">
        <f>LARGE((C56,E56,G56),1)</f>
        <v>0</v>
      </c>
      <c r="I56" s="75"/>
    </row>
    <row r="57" spans="1:9" ht="15">
      <c r="A57" s="77"/>
      <c r="B57" s="72">
        <v>0</v>
      </c>
      <c r="C57" s="73">
        <f t="shared" si="0"/>
        <v>0</v>
      </c>
      <c r="D57" s="72">
        <v>0</v>
      </c>
      <c r="E57" s="73">
        <f t="shared" si="1"/>
        <v>0</v>
      </c>
      <c r="F57" s="72">
        <v>0</v>
      </c>
      <c r="G57" s="73">
        <f t="shared" si="2"/>
        <v>0</v>
      </c>
      <c r="H57" s="74">
        <f>LARGE((C57,E57,G57),1)</f>
        <v>0</v>
      </c>
      <c r="I57" s="75"/>
    </row>
    <row r="58" spans="1:9" ht="15">
      <c r="A58" s="77"/>
      <c r="B58" s="72">
        <v>0</v>
      </c>
      <c r="C58" s="73">
        <f t="shared" si="0"/>
        <v>0</v>
      </c>
      <c r="D58" s="72">
        <v>0</v>
      </c>
      <c r="E58" s="73">
        <f t="shared" si="1"/>
        <v>0</v>
      </c>
      <c r="F58" s="72">
        <v>0</v>
      </c>
      <c r="G58" s="73">
        <f t="shared" si="2"/>
        <v>0</v>
      </c>
      <c r="H58" s="74">
        <f>LARGE((C58,E58,G58),1)</f>
        <v>0</v>
      </c>
      <c r="I58" s="75"/>
    </row>
    <row r="59" spans="1:9" ht="15">
      <c r="A59" s="77"/>
      <c r="B59" s="72">
        <v>0</v>
      </c>
      <c r="C59" s="73">
        <f t="shared" si="0"/>
        <v>0</v>
      </c>
      <c r="D59" s="72">
        <v>0</v>
      </c>
      <c r="E59" s="73">
        <f t="shared" si="1"/>
        <v>0</v>
      </c>
      <c r="F59" s="72">
        <v>0</v>
      </c>
      <c r="G59" s="73">
        <f t="shared" si="2"/>
        <v>0</v>
      </c>
      <c r="H59" s="74">
        <f>LARGE((C59,E59,G59),1)</f>
        <v>0</v>
      </c>
      <c r="I59" s="75"/>
    </row>
    <row r="60" spans="1:9" ht="15">
      <c r="A60" s="77"/>
      <c r="B60" s="72">
        <v>0</v>
      </c>
      <c r="C60" s="73">
        <f t="shared" si="0"/>
        <v>0</v>
      </c>
      <c r="D60" s="72">
        <v>0</v>
      </c>
      <c r="E60" s="73">
        <f t="shared" si="1"/>
        <v>0</v>
      </c>
      <c r="F60" s="72">
        <v>0</v>
      </c>
      <c r="G60" s="73">
        <f t="shared" si="2"/>
        <v>0</v>
      </c>
      <c r="H60" s="74">
        <f>LARGE((C60,E60,G60),1)</f>
        <v>0</v>
      </c>
      <c r="I60" s="75"/>
    </row>
    <row r="61" spans="1:9" ht="15">
      <c r="A61" s="77"/>
      <c r="B61" s="72">
        <v>0</v>
      </c>
      <c r="C61" s="73">
        <f t="shared" si="0"/>
        <v>0</v>
      </c>
      <c r="D61" s="72">
        <v>0</v>
      </c>
      <c r="E61" s="73">
        <f t="shared" si="1"/>
        <v>0</v>
      </c>
      <c r="F61" s="72">
        <v>0</v>
      </c>
      <c r="G61" s="73">
        <f t="shared" si="2"/>
        <v>0</v>
      </c>
      <c r="H61" s="74">
        <f>LARGE((C61,E61,G61),1)</f>
        <v>0</v>
      </c>
      <c r="I61" s="75"/>
    </row>
    <row r="62" spans="1:9" ht="15">
      <c r="A62" s="77"/>
      <c r="B62" s="72">
        <v>0</v>
      </c>
      <c r="C62" s="73">
        <f t="shared" si="0"/>
        <v>0</v>
      </c>
      <c r="D62" s="72">
        <v>0</v>
      </c>
      <c r="E62" s="73">
        <f t="shared" si="1"/>
        <v>0</v>
      </c>
      <c r="F62" s="72">
        <v>0</v>
      </c>
      <c r="G62" s="73">
        <f t="shared" si="2"/>
        <v>0</v>
      </c>
      <c r="H62" s="74">
        <f>LARGE((C62,E62,G62),1)</f>
        <v>0</v>
      </c>
      <c r="I62" s="75"/>
    </row>
    <row r="63" spans="1:9" ht="15">
      <c r="A63" s="77"/>
      <c r="B63" s="72">
        <v>0</v>
      </c>
      <c r="C63" s="73">
        <f t="shared" si="0"/>
        <v>0</v>
      </c>
      <c r="D63" s="72">
        <v>0</v>
      </c>
      <c r="E63" s="73">
        <f t="shared" si="1"/>
        <v>0</v>
      </c>
      <c r="F63" s="72">
        <v>0</v>
      </c>
      <c r="G63" s="73">
        <f t="shared" si="2"/>
        <v>0</v>
      </c>
      <c r="H63" s="74">
        <f>LARGE((C63,E63,G63),1)</f>
        <v>0</v>
      </c>
      <c r="I63" s="75"/>
    </row>
    <row r="64" spans="1:9" ht="15">
      <c r="A64" s="77"/>
      <c r="B64" s="72">
        <v>0</v>
      </c>
      <c r="C64" s="73">
        <f t="shared" si="0"/>
        <v>0</v>
      </c>
      <c r="D64" s="72">
        <v>0</v>
      </c>
      <c r="E64" s="73">
        <f t="shared" si="1"/>
        <v>0</v>
      </c>
      <c r="F64" s="72">
        <v>0</v>
      </c>
      <c r="G64" s="73">
        <f t="shared" si="2"/>
        <v>0</v>
      </c>
      <c r="H64" s="74">
        <f>LARGE((C64,E64,G64),1)</f>
        <v>0</v>
      </c>
      <c r="I64" s="75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20" sqref="B20"/>
    </sheetView>
  </sheetViews>
  <sheetFormatPr defaultColWidth="10.69921875" defaultRowHeight="14.25"/>
  <cols>
    <col min="1" max="1" width="17.5" style="94" customWidth="1"/>
    <col min="2" max="8" width="8.5" style="95" customWidth="1"/>
    <col min="9" max="9" width="8.296875" style="46" customWidth="1"/>
    <col min="10" max="16384" width="10.69921875" style="47" customWidth="1"/>
  </cols>
  <sheetData>
    <row r="1" ht="15">
      <c r="A1" s="269"/>
    </row>
    <row r="2" spans="1:6" ht="15">
      <c r="A2" s="269"/>
      <c r="B2" s="270" t="s">
        <v>8</v>
      </c>
      <c r="C2" s="270"/>
      <c r="D2" s="270"/>
      <c r="E2" s="270"/>
      <c r="F2" s="270"/>
    </row>
    <row r="3" spans="1:4" ht="15">
      <c r="A3" s="269"/>
      <c r="D3" s="48"/>
    </row>
    <row r="4" spans="1:6" ht="15">
      <c r="A4" s="269"/>
      <c r="B4" s="266" t="s">
        <v>40</v>
      </c>
      <c r="C4" s="266"/>
      <c r="D4" s="266"/>
      <c r="E4" s="266"/>
      <c r="F4" s="266"/>
    </row>
    <row r="5" ht="15">
      <c r="A5" s="269"/>
    </row>
    <row r="6" spans="1:3" ht="15">
      <c r="A6" s="269"/>
      <c r="B6" s="271"/>
      <c r="C6" s="272"/>
    </row>
    <row r="7" ht="15">
      <c r="A7" s="269"/>
    </row>
    <row r="8" spans="1:8" ht="15">
      <c r="A8" s="49" t="s">
        <v>13</v>
      </c>
      <c r="B8" s="50" t="s">
        <v>127</v>
      </c>
      <c r="C8" s="50"/>
      <c r="D8" s="50"/>
      <c r="E8" s="50"/>
      <c r="F8" s="94"/>
      <c r="G8" s="94"/>
      <c r="H8" s="94"/>
    </row>
    <row r="9" spans="1:8" ht="15">
      <c r="A9" s="49" t="s">
        <v>0</v>
      </c>
      <c r="B9" s="52" t="s">
        <v>100</v>
      </c>
      <c r="C9" s="52"/>
      <c r="D9" s="52"/>
      <c r="E9" s="52"/>
      <c r="F9" s="94"/>
      <c r="G9" s="94"/>
      <c r="H9" s="94"/>
    </row>
    <row r="10" spans="1:8" ht="15">
      <c r="A10" s="49" t="s">
        <v>16</v>
      </c>
      <c r="B10" s="273">
        <v>40980</v>
      </c>
      <c r="C10" s="273"/>
      <c r="D10" s="53"/>
      <c r="E10" s="53"/>
      <c r="F10" s="54"/>
      <c r="G10" s="54"/>
      <c r="H10" s="54"/>
    </row>
    <row r="11" spans="1:3" ht="15">
      <c r="A11" s="49" t="s">
        <v>14</v>
      </c>
      <c r="B11" s="52" t="s">
        <v>62</v>
      </c>
      <c r="C11" s="53"/>
    </row>
    <row r="12" spans="1:3" ht="15">
      <c r="A12" s="49" t="s">
        <v>19</v>
      </c>
      <c r="B12" s="55" t="s">
        <v>50</v>
      </c>
      <c r="C12" s="56"/>
    </row>
    <row r="13" spans="1:9" ht="15">
      <c r="A13" s="57" t="s">
        <v>15</v>
      </c>
      <c r="B13" s="58" t="s">
        <v>2</v>
      </c>
      <c r="C13" s="59"/>
      <c r="D13" s="58" t="s">
        <v>2</v>
      </c>
      <c r="E13" s="59"/>
      <c r="F13" s="58" t="s">
        <v>1</v>
      </c>
      <c r="G13" s="59"/>
      <c r="H13" s="60"/>
      <c r="I13" s="61" t="s">
        <v>29</v>
      </c>
    </row>
    <row r="14" spans="1:9" ht="15">
      <c r="A14" s="57" t="s">
        <v>18</v>
      </c>
      <c r="B14" s="62">
        <v>1.25</v>
      </c>
      <c r="C14" s="63"/>
      <c r="D14" s="62">
        <v>0</v>
      </c>
      <c r="E14" s="63"/>
      <c r="F14" s="62">
        <v>1.3</v>
      </c>
      <c r="G14" s="63"/>
      <c r="H14" s="64" t="s">
        <v>21</v>
      </c>
      <c r="I14" s="65" t="s">
        <v>30</v>
      </c>
    </row>
    <row r="15" spans="1:9" ht="15">
      <c r="A15" s="57" t="s">
        <v>17</v>
      </c>
      <c r="B15" s="66">
        <v>84.38</v>
      </c>
      <c r="C15" s="67"/>
      <c r="D15" s="66">
        <v>1</v>
      </c>
      <c r="E15" s="67"/>
      <c r="F15" s="66">
        <v>30</v>
      </c>
      <c r="G15" s="67"/>
      <c r="H15" s="64" t="s">
        <v>22</v>
      </c>
      <c r="I15" s="65" t="s">
        <v>31</v>
      </c>
    </row>
    <row r="16" spans="1:9" ht="15">
      <c r="A16" s="57"/>
      <c r="B16" s="68" t="s">
        <v>5</v>
      </c>
      <c r="C16" s="68" t="s">
        <v>4</v>
      </c>
      <c r="D16" s="68" t="s">
        <v>25</v>
      </c>
      <c r="E16" s="68" t="s">
        <v>4</v>
      </c>
      <c r="F16" s="68" t="s">
        <v>5</v>
      </c>
      <c r="G16" s="68" t="s">
        <v>4</v>
      </c>
      <c r="H16" s="69" t="s">
        <v>4</v>
      </c>
      <c r="I16" s="70">
        <v>25</v>
      </c>
    </row>
    <row r="17" spans="1:9" ht="15">
      <c r="A17" s="116" t="s">
        <v>51</v>
      </c>
      <c r="B17" s="72">
        <v>67.58</v>
      </c>
      <c r="C17" s="73">
        <f>B17/B$15*1000*B$14</f>
        <v>1001.1258592083434</v>
      </c>
      <c r="D17" s="72">
        <v>0</v>
      </c>
      <c r="E17" s="73">
        <f>D17/D$15*1000*D$14</f>
        <v>0</v>
      </c>
      <c r="F17" s="72">
        <v>23.78</v>
      </c>
      <c r="G17" s="73">
        <f>F17/F$15*1000*F$14</f>
        <v>1030.4666666666667</v>
      </c>
      <c r="H17" s="74">
        <f>LARGE((C17,E17,G17),1)</f>
        <v>1030.4666666666667</v>
      </c>
      <c r="I17" s="42">
        <v>13</v>
      </c>
    </row>
    <row r="18" spans="1:9" ht="15">
      <c r="A18" s="235" t="s">
        <v>69</v>
      </c>
      <c r="B18" s="72">
        <v>59.32</v>
      </c>
      <c r="C18" s="73">
        <f aca="true" t="shared" si="0" ref="C18:C64">B18/B$15*1000*B$14</f>
        <v>878.7627399857786</v>
      </c>
      <c r="D18" s="72">
        <v>0</v>
      </c>
      <c r="E18" s="73">
        <f aca="true" t="shared" si="1" ref="E18:E64">D18/D$15*1000*D$14</f>
        <v>0</v>
      </c>
      <c r="F18" s="72">
        <v>23.78</v>
      </c>
      <c r="G18" s="73">
        <f aca="true" t="shared" si="2" ref="G18:G64">F18/F$15*1000*F$14</f>
        <v>1030.4666666666667</v>
      </c>
      <c r="H18" s="74">
        <f>LARGE((C18,E18,G18),1)</f>
        <v>1030.4666666666667</v>
      </c>
      <c r="I18" s="42">
        <v>9</v>
      </c>
    </row>
    <row r="19" spans="1:9" ht="15">
      <c r="A19" s="242" t="s">
        <v>52</v>
      </c>
      <c r="B19" s="72">
        <v>46.22</v>
      </c>
      <c r="C19" s="73">
        <f t="shared" si="0"/>
        <v>684.700165916094</v>
      </c>
      <c r="D19" s="72">
        <v>0</v>
      </c>
      <c r="E19" s="73">
        <f t="shared" si="1"/>
        <v>0</v>
      </c>
      <c r="F19" s="72">
        <v>0</v>
      </c>
      <c r="G19" s="73">
        <f t="shared" si="2"/>
        <v>0</v>
      </c>
      <c r="H19" s="74">
        <f>LARGE((C19,E19,G19),1)</f>
        <v>684.700165916094</v>
      </c>
      <c r="I19" s="42">
        <v>18</v>
      </c>
    </row>
    <row r="20" spans="1:9" ht="15">
      <c r="A20" s="71"/>
      <c r="B20" s="72">
        <v>0</v>
      </c>
      <c r="C20" s="73">
        <f t="shared" si="0"/>
        <v>0</v>
      </c>
      <c r="D20" s="72">
        <v>0</v>
      </c>
      <c r="E20" s="73">
        <f t="shared" si="1"/>
        <v>0</v>
      </c>
      <c r="F20" s="72">
        <v>0</v>
      </c>
      <c r="G20" s="73">
        <f t="shared" si="2"/>
        <v>0</v>
      </c>
      <c r="H20" s="74">
        <f>LARGE((C20,E20,G20),1)</f>
        <v>0</v>
      </c>
      <c r="I20" s="42"/>
    </row>
    <row r="21" spans="1:9" ht="15">
      <c r="A21" s="71"/>
      <c r="B21" s="72">
        <v>0</v>
      </c>
      <c r="C21" s="73">
        <f t="shared" si="0"/>
        <v>0</v>
      </c>
      <c r="D21" s="72">
        <v>0</v>
      </c>
      <c r="E21" s="73">
        <f t="shared" si="1"/>
        <v>0</v>
      </c>
      <c r="F21" s="72">
        <v>0</v>
      </c>
      <c r="G21" s="73">
        <f t="shared" si="2"/>
        <v>0</v>
      </c>
      <c r="H21" s="74">
        <f>LARGE((C21,E21,G21),1)</f>
        <v>0</v>
      </c>
      <c r="I21" s="42"/>
    </row>
    <row r="22" spans="1:9" ht="15">
      <c r="A22" s="71"/>
      <c r="B22" s="72">
        <v>0</v>
      </c>
      <c r="C22" s="73">
        <f t="shared" si="0"/>
        <v>0</v>
      </c>
      <c r="D22" s="72">
        <v>0</v>
      </c>
      <c r="E22" s="73">
        <f t="shared" si="1"/>
        <v>0</v>
      </c>
      <c r="F22" s="72">
        <v>0</v>
      </c>
      <c r="G22" s="73">
        <f t="shared" si="2"/>
        <v>0</v>
      </c>
      <c r="H22" s="74">
        <f>LARGE((C22,E22,G22),1)</f>
        <v>0</v>
      </c>
      <c r="I22" s="42"/>
    </row>
    <row r="23" spans="1:9" ht="15">
      <c r="A23" s="71"/>
      <c r="B23" s="72">
        <v>0</v>
      </c>
      <c r="C23" s="73">
        <f t="shared" si="0"/>
        <v>0</v>
      </c>
      <c r="D23" s="72">
        <v>0</v>
      </c>
      <c r="E23" s="73">
        <f t="shared" si="1"/>
        <v>0</v>
      </c>
      <c r="F23" s="72">
        <v>0</v>
      </c>
      <c r="G23" s="73">
        <f t="shared" si="2"/>
        <v>0</v>
      </c>
      <c r="H23" s="74">
        <f>LARGE((C23,E23,G23),1)</f>
        <v>0</v>
      </c>
      <c r="I23" s="42"/>
    </row>
    <row r="24" spans="1:9" ht="15">
      <c r="A24" s="71"/>
      <c r="B24" s="72">
        <v>0</v>
      </c>
      <c r="C24" s="73">
        <f t="shared" si="0"/>
        <v>0</v>
      </c>
      <c r="D24" s="72">
        <v>0</v>
      </c>
      <c r="E24" s="73">
        <f t="shared" si="1"/>
        <v>0</v>
      </c>
      <c r="F24" s="72">
        <v>0</v>
      </c>
      <c r="G24" s="73">
        <f t="shared" si="2"/>
        <v>0</v>
      </c>
      <c r="H24" s="74">
        <f>LARGE((C24,E24,G24),1)</f>
        <v>0</v>
      </c>
      <c r="I24" s="42"/>
    </row>
    <row r="25" spans="1:9" ht="15">
      <c r="A25" s="71"/>
      <c r="B25" s="72">
        <v>0</v>
      </c>
      <c r="C25" s="73">
        <f t="shared" si="0"/>
        <v>0</v>
      </c>
      <c r="D25" s="72">
        <v>0</v>
      </c>
      <c r="E25" s="73">
        <f t="shared" si="1"/>
        <v>0</v>
      </c>
      <c r="F25" s="72">
        <v>0</v>
      </c>
      <c r="G25" s="73">
        <f t="shared" si="2"/>
        <v>0</v>
      </c>
      <c r="H25" s="74">
        <f>LARGE((C25,E25,G25),1)</f>
        <v>0</v>
      </c>
      <c r="I25" s="42"/>
    </row>
    <row r="26" spans="1:9" ht="15">
      <c r="A26" s="71"/>
      <c r="B26" s="72">
        <v>0</v>
      </c>
      <c r="C26" s="73">
        <f t="shared" si="0"/>
        <v>0</v>
      </c>
      <c r="D26" s="72">
        <v>0</v>
      </c>
      <c r="E26" s="73">
        <f t="shared" si="1"/>
        <v>0</v>
      </c>
      <c r="F26" s="72">
        <v>0</v>
      </c>
      <c r="G26" s="73">
        <f t="shared" si="2"/>
        <v>0</v>
      </c>
      <c r="H26" s="74">
        <f>LARGE((C26,E26,G26),1)</f>
        <v>0</v>
      </c>
      <c r="I26" s="42"/>
    </row>
    <row r="27" spans="1:9" ht="15">
      <c r="A27" s="71"/>
      <c r="B27" s="72">
        <v>0</v>
      </c>
      <c r="C27" s="73">
        <f t="shared" si="0"/>
        <v>0</v>
      </c>
      <c r="D27" s="72">
        <v>0</v>
      </c>
      <c r="E27" s="73">
        <f t="shared" si="1"/>
        <v>0</v>
      </c>
      <c r="F27" s="72">
        <v>0</v>
      </c>
      <c r="G27" s="73">
        <f t="shared" si="2"/>
        <v>0</v>
      </c>
      <c r="H27" s="74">
        <f>LARGE((C27,E27,G27),1)</f>
        <v>0</v>
      </c>
      <c r="I27" s="42"/>
    </row>
    <row r="28" spans="1:9" ht="15">
      <c r="A28" s="71"/>
      <c r="B28" s="72">
        <v>0</v>
      </c>
      <c r="C28" s="73">
        <f t="shared" si="0"/>
        <v>0</v>
      </c>
      <c r="D28" s="72">
        <v>0</v>
      </c>
      <c r="E28" s="73">
        <f t="shared" si="1"/>
        <v>0</v>
      </c>
      <c r="F28" s="72">
        <v>0</v>
      </c>
      <c r="G28" s="73">
        <f t="shared" si="2"/>
        <v>0</v>
      </c>
      <c r="H28" s="74">
        <f>LARGE((C28,E28,G28),1)</f>
        <v>0</v>
      </c>
      <c r="I28" s="42"/>
    </row>
    <row r="29" spans="1:9" ht="15">
      <c r="A29" s="71"/>
      <c r="B29" s="72">
        <v>0</v>
      </c>
      <c r="C29" s="73">
        <f t="shared" si="0"/>
        <v>0</v>
      </c>
      <c r="D29" s="72">
        <v>0</v>
      </c>
      <c r="E29" s="73">
        <f t="shared" si="1"/>
        <v>0</v>
      </c>
      <c r="F29" s="72">
        <v>0</v>
      </c>
      <c r="G29" s="73">
        <f t="shared" si="2"/>
        <v>0</v>
      </c>
      <c r="H29" s="74">
        <f>LARGE((C29,E29,G29),1)</f>
        <v>0</v>
      </c>
      <c r="I29" s="42"/>
    </row>
    <row r="30" spans="1:9" ht="15">
      <c r="A30" s="71"/>
      <c r="B30" s="72">
        <v>0</v>
      </c>
      <c r="C30" s="73">
        <f t="shared" si="0"/>
        <v>0</v>
      </c>
      <c r="D30" s="72">
        <v>0</v>
      </c>
      <c r="E30" s="73">
        <f t="shared" si="1"/>
        <v>0</v>
      </c>
      <c r="F30" s="72">
        <v>0</v>
      </c>
      <c r="G30" s="73">
        <f t="shared" si="2"/>
        <v>0</v>
      </c>
      <c r="H30" s="74">
        <f>LARGE((C30,E30,G30),1)</f>
        <v>0</v>
      </c>
      <c r="I30" s="42"/>
    </row>
    <row r="31" spans="1:9" ht="15">
      <c r="A31" s="71"/>
      <c r="B31" s="72">
        <v>0</v>
      </c>
      <c r="C31" s="73">
        <f t="shared" si="0"/>
        <v>0</v>
      </c>
      <c r="D31" s="72">
        <v>0</v>
      </c>
      <c r="E31" s="73">
        <f t="shared" si="1"/>
        <v>0</v>
      </c>
      <c r="F31" s="72">
        <v>0</v>
      </c>
      <c r="G31" s="73">
        <f t="shared" si="2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0"/>
        <v>0</v>
      </c>
      <c r="D32" s="72">
        <v>0</v>
      </c>
      <c r="E32" s="73">
        <f t="shared" si="1"/>
        <v>0</v>
      </c>
      <c r="F32" s="72">
        <v>0</v>
      </c>
      <c r="G32" s="73">
        <f t="shared" si="2"/>
        <v>0</v>
      </c>
      <c r="H32" s="74">
        <f>LARGE((C32,E32,G32),1)</f>
        <v>0</v>
      </c>
      <c r="I32" s="42"/>
    </row>
    <row r="33" spans="1:9" ht="13.5" customHeight="1">
      <c r="A33" s="71"/>
      <c r="B33" s="72">
        <v>0</v>
      </c>
      <c r="C33" s="73">
        <f t="shared" si="0"/>
        <v>0</v>
      </c>
      <c r="D33" s="72">
        <v>0</v>
      </c>
      <c r="E33" s="73">
        <f t="shared" si="1"/>
        <v>0</v>
      </c>
      <c r="F33" s="72">
        <v>0</v>
      </c>
      <c r="G33" s="73">
        <f t="shared" si="2"/>
        <v>0</v>
      </c>
      <c r="H33" s="74">
        <f>LARGE((C33,E33,G33),1)</f>
        <v>0</v>
      </c>
      <c r="I33" s="42"/>
    </row>
    <row r="34" spans="1:9" ht="13.5" customHeight="1">
      <c r="A34" s="71"/>
      <c r="B34" s="72">
        <v>0</v>
      </c>
      <c r="C34" s="73">
        <f t="shared" si="0"/>
        <v>0</v>
      </c>
      <c r="D34" s="72">
        <v>0</v>
      </c>
      <c r="E34" s="73">
        <f t="shared" si="1"/>
        <v>0</v>
      </c>
      <c r="F34" s="72">
        <v>0</v>
      </c>
      <c r="G34" s="73">
        <f t="shared" si="2"/>
        <v>0</v>
      </c>
      <c r="H34" s="74">
        <f>LARGE((C34,E34,G34),1)</f>
        <v>0</v>
      </c>
      <c r="I34" s="42"/>
    </row>
    <row r="35" spans="1:9" ht="13.5" customHeight="1">
      <c r="A35" s="71"/>
      <c r="B35" s="72">
        <v>0</v>
      </c>
      <c r="C35" s="73">
        <f t="shared" si="0"/>
        <v>0</v>
      </c>
      <c r="D35" s="72">
        <v>0</v>
      </c>
      <c r="E35" s="73">
        <f t="shared" si="1"/>
        <v>0</v>
      </c>
      <c r="F35" s="72">
        <v>0</v>
      </c>
      <c r="G35" s="73">
        <f t="shared" si="2"/>
        <v>0</v>
      </c>
      <c r="H35" s="74">
        <f>LARGE((C35,E35,G35),1)</f>
        <v>0</v>
      </c>
      <c r="I35" s="42"/>
    </row>
    <row r="36" spans="1:9" ht="13.5" customHeight="1">
      <c r="A36" s="71"/>
      <c r="B36" s="72">
        <v>0</v>
      </c>
      <c r="C36" s="73">
        <f t="shared" si="0"/>
        <v>0</v>
      </c>
      <c r="D36" s="72">
        <v>0</v>
      </c>
      <c r="E36" s="73">
        <f t="shared" si="1"/>
        <v>0</v>
      </c>
      <c r="F36" s="72">
        <v>0</v>
      </c>
      <c r="G36" s="73">
        <f t="shared" si="2"/>
        <v>0</v>
      </c>
      <c r="H36" s="74">
        <f>LARGE((C36,E36,G36),1)</f>
        <v>0</v>
      </c>
      <c r="I36" s="42"/>
    </row>
    <row r="37" spans="1:9" ht="13.5" customHeight="1">
      <c r="A37" s="71"/>
      <c r="B37" s="72">
        <v>0</v>
      </c>
      <c r="C37" s="73">
        <f t="shared" si="0"/>
        <v>0</v>
      </c>
      <c r="D37" s="72">
        <v>0</v>
      </c>
      <c r="E37" s="73">
        <f t="shared" si="1"/>
        <v>0</v>
      </c>
      <c r="F37" s="72">
        <v>0</v>
      </c>
      <c r="G37" s="73">
        <f t="shared" si="2"/>
        <v>0</v>
      </c>
      <c r="H37" s="74">
        <f>LARGE((C37,E37,G37),1)</f>
        <v>0</v>
      </c>
      <c r="I37" s="42"/>
    </row>
    <row r="38" spans="1:9" ht="13.5" customHeight="1">
      <c r="A38" s="71"/>
      <c r="B38" s="72">
        <v>0</v>
      </c>
      <c r="C38" s="73">
        <f t="shared" si="0"/>
        <v>0</v>
      </c>
      <c r="D38" s="72">
        <v>0</v>
      </c>
      <c r="E38" s="73">
        <f t="shared" si="1"/>
        <v>0</v>
      </c>
      <c r="F38" s="72">
        <v>0</v>
      </c>
      <c r="G38" s="73">
        <f t="shared" si="2"/>
        <v>0</v>
      </c>
      <c r="H38" s="74">
        <f>LARGE((C38,E38,G38),1)</f>
        <v>0</v>
      </c>
      <c r="I38" s="75"/>
    </row>
    <row r="39" spans="1:9" ht="13.5" customHeight="1">
      <c r="A39" s="71"/>
      <c r="B39" s="72">
        <v>0</v>
      </c>
      <c r="C39" s="73">
        <f t="shared" si="0"/>
        <v>0</v>
      </c>
      <c r="D39" s="72">
        <v>0</v>
      </c>
      <c r="E39" s="73">
        <f t="shared" si="1"/>
        <v>0</v>
      </c>
      <c r="F39" s="72">
        <v>0</v>
      </c>
      <c r="G39" s="73">
        <f t="shared" si="2"/>
        <v>0</v>
      </c>
      <c r="H39" s="74">
        <f>LARGE((C39,E39,G39),1)</f>
        <v>0</v>
      </c>
      <c r="I39" s="75"/>
    </row>
    <row r="40" spans="1:9" ht="13.5" customHeight="1">
      <c r="A40" s="71"/>
      <c r="B40" s="72">
        <v>0</v>
      </c>
      <c r="C40" s="73">
        <f t="shared" si="0"/>
        <v>0</v>
      </c>
      <c r="D40" s="72">
        <v>0</v>
      </c>
      <c r="E40" s="73">
        <f t="shared" si="1"/>
        <v>0</v>
      </c>
      <c r="F40" s="72">
        <v>0</v>
      </c>
      <c r="G40" s="73">
        <f t="shared" si="2"/>
        <v>0</v>
      </c>
      <c r="H40" s="74">
        <f>LARGE((C40,E40,G40),1)</f>
        <v>0</v>
      </c>
      <c r="I40" s="75"/>
    </row>
    <row r="41" spans="1:9" ht="13.5" customHeight="1">
      <c r="A41" s="71"/>
      <c r="B41" s="72">
        <v>0</v>
      </c>
      <c r="C41" s="73">
        <f t="shared" si="0"/>
        <v>0</v>
      </c>
      <c r="D41" s="72">
        <v>0</v>
      </c>
      <c r="E41" s="73">
        <f t="shared" si="1"/>
        <v>0</v>
      </c>
      <c r="F41" s="72">
        <v>0</v>
      </c>
      <c r="G41" s="73">
        <f t="shared" si="2"/>
        <v>0</v>
      </c>
      <c r="H41" s="74">
        <f>LARGE((C41,E41,G41),1)</f>
        <v>0</v>
      </c>
      <c r="I41" s="75"/>
    </row>
    <row r="42" spans="1:9" ht="13.5" customHeight="1">
      <c r="A42" s="71"/>
      <c r="B42" s="72">
        <v>0</v>
      </c>
      <c r="C42" s="73">
        <f t="shared" si="0"/>
        <v>0</v>
      </c>
      <c r="D42" s="72">
        <v>0</v>
      </c>
      <c r="E42" s="73">
        <f t="shared" si="1"/>
        <v>0</v>
      </c>
      <c r="F42" s="72">
        <v>0</v>
      </c>
      <c r="G42" s="73">
        <f t="shared" si="2"/>
        <v>0</v>
      </c>
      <c r="H42" s="74">
        <f>LARGE((C42,E42,G42),1)</f>
        <v>0</v>
      </c>
      <c r="I42" s="75"/>
    </row>
    <row r="43" spans="1:9" ht="13.5" customHeight="1">
      <c r="A43" s="71"/>
      <c r="B43" s="72">
        <v>0</v>
      </c>
      <c r="C43" s="73">
        <f t="shared" si="0"/>
        <v>0</v>
      </c>
      <c r="D43" s="72">
        <v>0</v>
      </c>
      <c r="E43" s="73">
        <f t="shared" si="1"/>
        <v>0</v>
      </c>
      <c r="F43" s="72">
        <v>0</v>
      </c>
      <c r="G43" s="73">
        <f t="shared" si="2"/>
        <v>0</v>
      </c>
      <c r="H43" s="74">
        <f>LARGE((C43,E43,G43),1)</f>
        <v>0</v>
      </c>
      <c r="I43" s="75"/>
    </row>
    <row r="44" spans="1:9" ht="13.5" customHeight="1">
      <c r="A44" s="71"/>
      <c r="B44" s="72">
        <v>0</v>
      </c>
      <c r="C44" s="73">
        <f t="shared" si="0"/>
        <v>0</v>
      </c>
      <c r="D44" s="72">
        <v>0</v>
      </c>
      <c r="E44" s="73">
        <f t="shared" si="1"/>
        <v>0</v>
      </c>
      <c r="F44" s="72">
        <v>0</v>
      </c>
      <c r="G44" s="73">
        <f t="shared" si="2"/>
        <v>0</v>
      </c>
      <c r="H44" s="74">
        <f>LARGE((C44,E44,G44),1)</f>
        <v>0</v>
      </c>
      <c r="I44" s="75"/>
    </row>
    <row r="45" spans="1:9" ht="13.5" customHeight="1">
      <c r="A45" s="71"/>
      <c r="B45" s="72">
        <v>0</v>
      </c>
      <c r="C45" s="73">
        <f t="shared" si="0"/>
        <v>0</v>
      </c>
      <c r="D45" s="72">
        <v>0</v>
      </c>
      <c r="E45" s="73">
        <f t="shared" si="1"/>
        <v>0</v>
      </c>
      <c r="F45" s="72">
        <v>0</v>
      </c>
      <c r="G45" s="73">
        <f t="shared" si="2"/>
        <v>0</v>
      </c>
      <c r="H45" s="74">
        <f>LARGE((C45,E45,G45),1)</f>
        <v>0</v>
      </c>
      <c r="I45" s="75"/>
    </row>
    <row r="46" spans="1:9" ht="13.5" customHeight="1">
      <c r="A46" s="76"/>
      <c r="B46" s="72">
        <v>0</v>
      </c>
      <c r="C46" s="73">
        <f t="shared" si="0"/>
        <v>0</v>
      </c>
      <c r="D46" s="72">
        <v>0</v>
      </c>
      <c r="E46" s="73">
        <f t="shared" si="1"/>
        <v>0</v>
      </c>
      <c r="F46" s="72">
        <v>0</v>
      </c>
      <c r="G46" s="73">
        <f t="shared" si="2"/>
        <v>0</v>
      </c>
      <c r="H46" s="74">
        <f>LARGE((C46,E46,G46),1)</f>
        <v>0</v>
      </c>
      <c r="I46" s="75"/>
    </row>
    <row r="47" spans="1:9" ht="13.5" customHeight="1">
      <c r="A47" s="77"/>
      <c r="B47" s="72">
        <v>0</v>
      </c>
      <c r="C47" s="73">
        <f t="shared" si="0"/>
        <v>0</v>
      </c>
      <c r="D47" s="72">
        <v>0</v>
      </c>
      <c r="E47" s="73">
        <f t="shared" si="1"/>
        <v>0</v>
      </c>
      <c r="F47" s="72">
        <v>0</v>
      </c>
      <c r="G47" s="73">
        <f t="shared" si="2"/>
        <v>0</v>
      </c>
      <c r="H47" s="74">
        <f>LARGE((C47,E47,G47),1)</f>
        <v>0</v>
      </c>
      <c r="I47" s="75"/>
    </row>
    <row r="48" spans="1:9" ht="13.5" customHeight="1">
      <c r="A48" s="77"/>
      <c r="B48" s="72">
        <v>0</v>
      </c>
      <c r="C48" s="73">
        <f t="shared" si="0"/>
        <v>0</v>
      </c>
      <c r="D48" s="72">
        <v>0</v>
      </c>
      <c r="E48" s="73">
        <f t="shared" si="1"/>
        <v>0</v>
      </c>
      <c r="F48" s="72">
        <v>0</v>
      </c>
      <c r="G48" s="73">
        <f t="shared" si="2"/>
        <v>0</v>
      </c>
      <c r="H48" s="74">
        <f>LARGE((C48,E48,G48),1)</f>
        <v>0</v>
      </c>
      <c r="I48" s="75"/>
    </row>
    <row r="49" spans="1:9" ht="13.5" customHeight="1">
      <c r="A49" s="77"/>
      <c r="B49" s="72">
        <v>0</v>
      </c>
      <c r="C49" s="73">
        <f t="shared" si="0"/>
        <v>0</v>
      </c>
      <c r="D49" s="72">
        <v>0</v>
      </c>
      <c r="E49" s="73">
        <f t="shared" si="1"/>
        <v>0</v>
      </c>
      <c r="F49" s="72">
        <v>0</v>
      </c>
      <c r="G49" s="73">
        <f t="shared" si="2"/>
        <v>0</v>
      </c>
      <c r="H49" s="74">
        <f>LARGE((C49,E49,G49),1)</f>
        <v>0</v>
      </c>
      <c r="I49" s="75"/>
    </row>
    <row r="50" spans="1:9" ht="13.5" customHeight="1">
      <c r="A50" s="77"/>
      <c r="B50" s="72">
        <v>0</v>
      </c>
      <c r="C50" s="73">
        <f t="shared" si="0"/>
        <v>0</v>
      </c>
      <c r="D50" s="72">
        <v>0</v>
      </c>
      <c r="E50" s="73">
        <f t="shared" si="1"/>
        <v>0</v>
      </c>
      <c r="F50" s="72">
        <v>0</v>
      </c>
      <c r="G50" s="73">
        <f t="shared" si="2"/>
        <v>0</v>
      </c>
      <c r="H50" s="74">
        <f>LARGE((C50,E50,G50),1)</f>
        <v>0</v>
      </c>
      <c r="I50" s="75"/>
    </row>
    <row r="51" spans="1:9" ht="13.5" customHeight="1">
      <c r="A51" s="77"/>
      <c r="B51" s="72">
        <v>0</v>
      </c>
      <c r="C51" s="73">
        <f t="shared" si="0"/>
        <v>0</v>
      </c>
      <c r="D51" s="72">
        <v>0</v>
      </c>
      <c r="E51" s="73">
        <f t="shared" si="1"/>
        <v>0</v>
      </c>
      <c r="F51" s="72">
        <v>0</v>
      </c>
      <c r="G51" s="73">
        <f t="shared" si="2"/>
        <v>0</v>
      </c>
      <c r="H51" s="74">
        <f>LARGE((C51,E51,G51),1)</f>
        <v>0</v>
      </c>
      <c r="I51" s="75"/>
    </row>
    <row r="52" spans="1:9" ht="13.5" customHeight="1">
      <c r="A52" s="77"/>
      <c r="B52" s="72">
        <v>0</v>
      </c>
      <c r="C52" s="73">
        <f t="shared" si="0"/>
        <v>0</v>
      </c>
      <c r="D52" s="72">
        <v>0</v>
      </c>
      <c r="E52" s="73">
        <f t="shared" si="1"/>
        <v>0</v>
      </c>
      <c r="F52" s="72">
        <v>0</v>
      </c>
      <c r="G52" s="73">
        <f t="shared" si="2"/>
        <v>0</v>
      </c>
      <c r="H52" s="74">
        <f>LARGE((C52,E52,G52),1)</f>
        <v>0</v>
      </c>
      <c r="I52" s="75"/>
    </row>
    <row r="53" spans="1:9" ht="13.5" customHeight="1">
      <c r="A53" s="77"/>
      <c r="B53" s="72">
        <v>0</v>
      </c>
      <c r="C53" s="73">
        <f t="shared" si="0"/>
        <v>0</v>
      </c>
      <c r="D53" s="72">
        <v>0</v>
      </c>
      <c r="E53" s="73">
        <f t="shared" si="1"/>
        <v>0</v>
      </c>
      <c r="F53" s="72">
        <v>0</v>
      </c>
      <c r="G53" s="73">
        <f t="shared" si="2"/>
        <v>0</v>
      </c>
      <c r="H53" s="74">
        <f>LARGE((C53,E53,G53),1)</f>
        <v>0</v>
      </c>
      <c r="I53" s="75"/>
    </row>
    <row r="54" spans="1:9" ht="13.5" customHeight="1">
      <c r="A54" s="77"/>
      <c r="B54" s="72">
        <v>0</v>
      </c>
      <c r="C54" s="73">
        <f t="shared" si="0"/>
        <v>0</v>
      </c>
      <c r="D54" s="72">
        <v>0</v>
      </c>
      <c r="E54" s="73">
        <f t="shared" si="1"/>
        <v>0</v>
      </c>
      <c r="F54" s="72">
        <v>0</v>
      </c>
      <c r="G54" s="73">
        <f t="shared" si="2"/>
        <v>0</v>
      </c>
      <c r="H54" s="74">
        <f>LARGE((C54,E54,G54),1)</f>
        <v>0</v>
      </c>
      <c r="I54" s="75"/>
    </row>
    <row r="55" spans="1:9" ht="13.5" customHeight="1">
      <c r="A55" s="77"/>
      <c r="B55" s="72">
        <v>0</v>
      </c>
      <c r="C55" s="73">
        <f t="shared" si="0"/>
        <v>0</v>
      </c>
      <c r="D55" s="72">
        <v>0</v>
      </c>
      <c r="E55" s="73">
        <f t="shared" si="1"/>
        <v>0</v>
      </c>
      <c r="F55" s="72">
        <v>0</v>
      </c>
      <c r="G55" s="73">
        <f t="shared" si="2"/>
        <v>0</v>
      </c>
      <c r="H55" s="74">
        <f>LARGE((C55,E55,G55),1)</f>
        <v>0</v>
      </c>
      <c r="I55" s="75"/>
    </row>
    <row r="56" spans="1:9" ht="13.5" customHeight="1">
      <c r="A56" s="77"/>
      <c r="B56" s="72">
        <v>0</v>
      </c>
      <c r="C56" s="73">
        <f t="shared" si="0"/>
        <v>0</v>
      </c>
      <c r="D56" s="72">
        <v>0</v>
      </c>
      <c r="E56" s="73">
        <f t="shared" si="1"/>
        <v>0</v>
      </c>
      <c r="F56" s="72">
        <v>0</v>
      </c>
      <c r="G56" s="73">
        <f t="shared" si="2"/>
        <v>0</v>
      </c>
      <c r="H56" s="74">
        <f>LARGE((C56,E56,G56),1)</f>
        <v>0</v>
      </c>
      <c r="I56" s="75"/>
    </row>
    <row r="57" spans="1:9" ht="13.5" customHeight="1">
      <c r="A57" s="77"/>
      <c r="B57" s="72">
        <v>0</v>
      </c>
      <c r="C57" s="73">
        <f t="shared" si="0"/>
        <v>0</v>
      </c>
      <c r="D57" s="72">
        <v>0</v>
      </c>
      <c r="E57" s="73">
        <f t="shared" si="1"/>
        <v>0</v>
      </c>
      <c r="F57" s="72">
        <v>0</v>
      </c>
      <c r="G57" s="73">
        <f t="shared" si="2"/>
        <v>0</v>
      </c>
      <c r="H57" s="74">
        <f>LARGE((C57,E57,G57),1)</f>
        <v>0</v>
      </c>
      <c r="I57" s="75"/>
    </row>
    <row r="58" spans="1:9" ht="13.5" customHeight="1">
      <c r="A58" s="77"/>
      <c r="B58" s="72">
        <v>0</v>
      </c>
      <c r="C58" s="73">
        <f t="shared" si="0"/>
        <v>0</v>
      </c>
      <c r="D58" s="72">
        <v>0</v>
      </c>
      <c r="E58" s="73">
        <f t="shared" si="1"/>
        <v>0</v>
      </c>
      <c r="F58" s="72">
        <v>0</v>
      </c>
      <c r="G58" s="73">
        <f t="shared" si="2"/>
        <v>0</v>
      </c>
      <c r="H58" s="74">
        <f>LARGE((C58,E58,G58),1)</f>
        <v>0</v>
      </c>
      <c r="I58" s="75"/>
    </row>
    <row r="59" spans="1:9" ht="13.5" customHeight="1">
      <c r="A59" s="77"/>
      <c r="B59" s="72">
        <v>0</v>
      </c>
      <c r="C59" s="73">
        <f t="shared" si="0"/>
        <v>0</v>
      </c>
      <c r="D59" s="72">
        <v>0</v>
      </c>
      <c r="E59" s="73">
        <f t="shared" si="1"/>
        <v>0</v>
      </c>
      <c r="F59" s="72">
        <v>0</v>
      </c>
      <c r="G59" s="73">
        <f t="shared" si="2"/>
        <v>0</v>
      </c>
      <c r="H59" s="74">
        <f>LARGE((C59,E59,G59),1)</f>
        <v>0</v>
      </c>
      <c r="I59" s="75"/>
    </row>
    <row r="60" spans="1:9" ht="13.5" customHeight="1">
      <c r="A60" s="77"/>
      <c r="B60" s="72">
        <v>0</v>
      </c>
      <c r="C60" s="73">
        <f t="shared" si="0"/>
        <v>0</v>
      </c>
      <c r="D60" s="72">
        <v>0</v>
      </c>
      <c r="E60" s="73">
        <f t="shared" si="1"/>
        <v>0</v>
      </c>
      <c r="F60" s="72">
        <v>0</v>
      </c>
      <c r="G60" s="73">
        <f t="shared" si="2"/>
        <v>0</v>
      </c>
      <c r="H60" s="74">
        <f>LARGE((C60,E60,G60),1)</f>
        <v>0</v>
      </c>
      <c r="I60" s="75"/>
    </row>
    <row r="61" spans="1:9" ht="13.5" customHeight="1">
      <c r="A61" s="77"/>
      <c r="B61" s="72">
        <v>0</v>
      </c>
      <c r="C61" s="73">
        <f t="shared" si="0"/>
        <v>0</v>
      </c>
      <c r="D61" s="72">
        <v>0</v>
      </c>
      <c r="E61" s="73">
        <f t="shared" si="1"/>
        <v>0</v>
      </c>
      <c r="F61" s="72">
        <v>0</v>
      </c>
      <c r="G61" s="73">
        <f t="shared" si="2"/>
        <v>0</v>
      </c>
      <c r="H61" s="74">
        <f>LARGE((C61,E61,G61),1)</f>
        <v>0</v>
      </c>
      <c r="I61" s="75"/>
    </row>
    <row r="62" spans="1:9" ht="13.5" customHeight="1">
      <c r="A62" s="77"/>
      <c r="B62" s="72">
        <v>0</v>
      </c>
      <c r="C62" s="73">
        <f t="shared" si="0"/>
        <v>0</v>
      </c>
      <c r="D62" s="72">
        <v>0</v>
      </c>
      <c r="E62" s="73">
        <f t="shared" si="1"/>
        <v>0</v>
      </c>
      <c r="F62" s="72">
        <v>0</v>
      </c>
      <c r="G62" s="73">
        <f t="shared" si="2"/>
        <v>0</v>
      </c>
      <c r="H62" s="74">
        <f>LARGE((C62,E62,G62),1)</f>
        <v>0</v>
      </c>
      <c r="I62" s="75"/>
    </row>
    <row r="63" spans="1:9" ht="13.5" customHeight="1">
      <c r="A63" s="77"/>
      <c r="B63" s="72">
        <v>0</v>
      </c>
      <c r="C63" s="73">
        <f t="shared" si="0"/>
        <v>0</v>
      </c>
      <c r="D63" s="72">
        <v>0</v>
      </c>
      <c r="E63" s="73">
        <f t="shared" si="1"/>
        <v>0</v>
      </c>
      <c r="F63" s="72">
        <v>0</v>
      </c>
      <c r="G63" s="73">
        <f t="shared" si="2"/>
        <v>0</v>
      </c>
      <c r="H63" s="74">
        <f>LARGE((C63,E63,G63),1)</f>
        <v>0</v>
      </c>
      <c r="I63" s="75"/>
    </row>
    <row r="64" spans="1:9" ht="13.5" customHeight="1">
      <c r="A64" s="77"/>
      <c r="B64" s="72">
        <v>0</v>
      </c>
      <c r="C64" s="73">
        <f t="shared" si="0"/>
        <v>0</v>
      </c>
      <c r="D64" s="72">
        <v>0</v>
      </c>
      <c r="E64" s="73">
        <f t="shared" si="1"/>
        <v>0</v>
      </c>
      <c r="F64" s="72">
        <v>0</v>
      </c>
      <c r="G64" s="73">
        <f t="shared" si="2"/>
        <v>0</v>
      </c>
      <c r="H64" s="74">
        <f>LARGE((C64,E64,G64),1)</f>
        <v>0</v>
      </c>
      <c r="I64" s="7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H17" sqref="H17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9" ht="15">
      <c r="A8" s="104" t="s">
        <v>13</v>
      </c>
      <c r="B8" s="105" t="s">
        <v>128</v>
      </c>
      <c r="C8" s="105"/>
      <c r="D8" s="105"/>
      <c r="E8" s="105"/>
      <c r="F8" s="100"/>
      <c r="G8" s="100"/>
      <c r="H8" s="100"/>
      <c r="I8" s="102"/>
    </row>
    <row r="9" spans="1:9" ht="15">
      <c r="A9" s="104" t="s">
        <v>0</v>
      </c>
      <c r="B9" s="105" t="s">
        <v>129</v>
      </c>
      <c r="C9" s="105"/>
      <c r="D9" s="105"/>
      <c r="E9" s="105"/>
      <c r="F9" s="100"/>
      <c r="G9" s="100"/>
      <c r="H9" s="100"/>
      <c r="I9" s="102"/>
    </row>
    <row r="10" spans="1:9" ht="15">
      <c r="A10" s="104" t="s">
        <v>16</v>
      </c>
      <c r="B10" s="263">
        <v>40985</v>
      </c>
      <c r="C10" s="263"/>
      <c r="D10" s="106"/>
      <c r="E10" s="106"/>
      <c r="F10" s="28"/>
      <c r="G10" s="28"/>
      <c r="H10" s="28"/>
      <c r="I10" s="102"/>
    </row>
    <row r="11" spans="1:9" ht="15">
      <c r="A11" s="104" t="s">
        <v>14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>
      <c r="A14" s="107" t="s">
        <v>18</v>
      </c>
      <c r="B14" s="32">
        <v>0</v>
      </c>
      <c r="C14" s="33"/>
      <c r="D14" s="34">
        <v>0</v>
      </c>
      <c r="E14" s="33"/>
      <c r="F14" s="34">
        <v>0.75</v>
      </c>
      <c r="G14" s="33"/>
      <c r="H14" s="110" t="s">
        <v>21</v>
      </c>
      <c r="I14" s="111" t="s">
        <v>30</v>
      </c>
    </row>
    <row r="15" spans="1:9" ht="15">
      <c r="A15" s="107" t="s">
        <v>17</v>
      </c>
      <c r="B15" s="35">
        <v>1</v>
      </c>
      <c r="C15" s="36"/>
      <c r="D15" s="37">
        <v>1</v>
      </c>
      <c r="E15" s="36"/>
      <c r="F15" s="37">
        <v>72.41</v>
      </c>
      <c r="G15" s="36"/>
      <c r="H15" s="110" t="s">
        <v>22</v>
      </c>
      <c r="I15" s="111" t="s">
        <v>31</v>
      </c>
    </row>
    <row r="16" spans="1:9" ht="1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34</v>
      </c>
    </row>
    <row r="17" spans="1:9" ht="15">
      <c r="A17" s="116" t="s">
        <v>51</v>
      </c>
      <c r="B17" s="117">
        <v>0</v>
      </c>
      <c r="C17" s="118">
        <v>0</v>
      </c>
      <c r="D17" s="119">
        <v>0</v>
      </c>
      <c r="E17" s="118">
        <v>0</v>
      </c>
      <c r="F17" s="119">
        <v>72.41</v>
      </c>
      <c r="G17" s="73">
        <f aca="true" t="shared" si="0" ref="G17:G22">F17/F$15*1000*F$14</f>
        <v>750</v>
      </c>
      <c r="H17" s="74">
        <f>LARGE((C17,E17,G17),1)</f>
        <v>750</v>
      </c>
      <c r="I17" s="121">
        <v>1</v>
      </c>
    </row>
    <row r="18" spans="1:9" ht="15">
      <c r="A18" s="235" t="s">
        <v>69</v>
      </c>
      <c r="B18" s="117">
        <v>0</v>
      </c>
      <c r="C18" s="118">
        <v>0</v>
      </c>
      <c r="D18" s="119">
        <v>0</v>
      </c>
      <c r="E18" s="118">
        <v>0</v>
      </c>
      <c r="F18" s="119">
        <v>59.12</v>
      </c>
      <c r="G18" s="73">
        <f t="shared" si="0"/>
        <v>612.3463609998619</v>
      </c>
      <c r="H18" s="74">
        <f>LARGE((C18,E18,G18),1)</f>
        <v>612.3463609998619</v>
      </c>
      <c r="I18" s="121">
        <v>3</v>
      </c>
    </row>
    <row r="19" spans="1:9" ht="15">
      <c r="A19" s="235" t="s">
        <v>65</v>
      </c>
      <c r="B19" s="117">
        <v>0</v>
      </c>
      <c r="C19" s="118">
        <v>0</v>
      </c>
      <c r="D19" s="119">
        <v>0</v>
      </c>
      <c r="E19" s="118">
        <v>0</v>
      </c>
      <c r="F19" s="119">
        <v>48.91</v>
      </c>
      <c r="G19" s="73">
        <f t="shared" si="0"/>
        <v>506.5943930396354</v>
      </c>
      <c r="H19" s="74">
        <f>LARGE((C19,E19,G19),1)</f>
        <v>506.5943930396354</v>
      </c>
      <c r="I19" s="121">
        <v>10</v>
      </c>
    </row>
    <row r="20" spans="1:9" ht="15">
      <c r="A20" s="122" t="s">
        <v>112</v>
      </c>
      <c r="B20" s="117">
        <v>0</v>
      </c>
      <c r="C20" s="118">
        <v>0</v>
      </c>
      <c r="D20" s="119">
        <v>0</v>
      </c>
      <c r="E20" s="118">
        <v>0</v>
      </c>
      <c r="F20" s="119">
        <v>26</v>
      </c>
      <c r="G20" s="73">
        <f t="shared" si="0"/>
        <v>269.29982046678634</v>
      </c>
      <c r="H20" s="74">
        <f>LARGE((C20,E20,G20),1)</f>
        <v>269.29982046678634</v>
      </c>
      <c r="I20" s="121">
        <v>22</v>
      </c>
    </row>
    <row r="21" spans="1:9" ht="1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73">
        <f t="shared" si="0"/>
        <v>0</v>
      </c>
      <c r="H21" s="74">
        <f>LARGE((C21,E21,G21),1)</f>
        <v>0</v>
      </c>
      <c r="I21" s="121"/>
    </row>
    <row r="22" spans="1:9" ht="1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73">
        <f t="shared" si="0"/>
        <v>0</v>
      </c>
      <c r="H22" s="120">
        <v>0</v>
      </c>
      <c r="I22" s="121"/>
    </row>
    <row r="23" spans="1:9" ht="1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v>0</v>
      </c>
      <c r="I23" s="121"/>
    </row>
    <row r="24" spans="1:9" ht="1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v>0</v>
      </c>
      <c r="I24" s="121"/>
    </row>
    <row r="25" spans="1:9" ht="1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D7" sqref="D7"/>
    </sheetView>
  </sheetViews>
  <sheetFormatPr defaultColWidth="11.19921875" defaultRowHeight="14.25"/>
  <cols>
    <col min="1" max="1" width="17.5" style="1" customWidth="1"/>
    <col min="2" max="6" width="8.5" style="2" customWidth="1"/>
    <col min="7" max="7" width="8.796875" style="2" customWidth="1"/>
    <col min="8" max="8" width="8.5" style="2" customWidth="1"/>
    <col min="9" max="9" width="9.796875" style="0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9" ht="15">
      <c r="A8" s="255" t="s">
        <v>13</v>
      </c>
      <c r="B8" s="256"/>
      <c r="C8" s="256"/>
      <c r="D8" s="256"/>
      <c r="E8" s="256"/>
      <c r="F8" s="100"/>
      <c r="G8" s="100"/>
      <c r="H8" s="100"/>
      <c r="I8" s="102"/>
    </row>
    <row r="9" spans="1:9" ht="15">
      <c r="A9" s="255" t="s">
        <v>0</v>
      </c>
      <c r="B9" s="256"/>
      <c r="C9" s="256"/>
      <c r="D9" s="256"/>
      <c r="E9" s="256"/>
      <c r="F9" s="100"/>
      <c r="G9" s="100"/>
      <c r="H9" s="100"/>
      <c r="I9" s="102"/>
    </row>
    <row r="10" spans="1:9" ht="15">
      <c r="A10" s="255" t="s">
        <v>16</v>
      </c>
      <c r="B10" s="274"/>
      <c r="C10" s="275"/>
      <c r="D10" s="257"/>
      <c r="E10" s="257"/>
      <c r="F10" s="28"/>
      <c r="G10" s="28"/>
      <c r="H10" s="28"/>
      <c r="I10" s="102"/>
    </row>
    <row r="11" spans="1:9" ht="15">
      <c r="A11" s="255" t="s">
        <v>14</v>
      </c>
      <c r="B11" s="256"/>
      <c r="C11" s="257"/>
      <c r="D11" s="258"/>
      <c r="E11" s="258"/>
      <c r="F11" s="101"/>
      <c r="G11" s="101"/>
      <c r="H11" s="101"/>
      <c r="I11" s="102"/>
    </row>
    <row r="12" spans="1:9" ht="15">
      <c r="A12" s="255" t="s">
        <v>19</v>
      </c>
      <c r="B12" s="259"/>
      <c r="C12" s="258"/>
      <c r="D12" s="258"/>
      <c r="E12" s="258"/>
      <c r="F12" s="101"/>
      <c r="G12" s="101"/>
      <c r="H12" s="101"/>
      <c r="I12" s="102"/>
    </row>
    <row r="13" spans="1:9" ht="15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>
      <c r="A14" s="107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10" t="s">
        <v>21</v>
      </c>
      <c r="I14" s="111" t="s">
        <v>30</v>
      </c>
    </row>
    <row r="15" spans="1:9" ht="15">
      <c r="A15" s="107" t="s">
        <v>17</v>
      </c>
      <c r="B15" s="35">
        <v>1</v>
      </c>
      <c r="C15" s="36"/>
      <c r="D15" s="37">
        <v>1</v>
      </c>
      <c r="E15" s="36"/>
      <c r="F15" s="37">
        <v>0</v>
      </c>
      <c r="G15" s="36"/>
      <c r="H15" s="110" t="s">
        <v>22</v>
      </c>
      <c r="I15" s="111" t="s">
        <v>31</v>
      </c>
    </row>
    <row r="16" spans="1:9" ht="1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1</v>
      </c>
    </row>
    <row r="17" spans="1:9" ht="15">
      <c r="A17" s="235"/>
      <c r="B17" s="117">
        <v>0</v>
      </c>
      <c r="C17" s="118">
        <v>0</v>
      </c>
      <c r="D17" s="119">
        <v>0</v>
      </c>
      <c r="E17" s="118">
        <v>0</v>
      </c>
      <c r="F17" s="119">
        <v>0</v>
      </c>
      <c r="G17" s="118">
        <v>0</v>
      </c>
      <c r="H17" s="120">
        <v>0</v>
      </c>
      <c r="I17" s="121"/>
    </row>
    <row r="18" spans="1:9" ht="15">
      <c r="A18" s="122"/>
      <c r="B18" s="117">
        <v>0</v>
      </c>
      <c r="C18" s="118">
        <v>0</v>
      </c>
      <c r="D18" s="119">
        <v>0</v>
      </c>
      <c r="E18" s="118">
        <v>0</v>
      </c>
      <c r="F18" s="119">
        <v>0</v>
      </c>
      <c r="G18" s="118">
        <v>0</v>
      </c>
      <c r="H18" s="120">
        <v>0</v>
      </c>
      <c r="I18" s="121"/>
    </row>
    <row r="19" spans="1:9" ht="15">
      <c r="A19" s="122"/>
      <c r="B19" s="117">
        <v>0</v>
      </c>
      <c r="C19" s="118">
        <v>0</v>
      </c>
      <c r="D19" s="119">
        <v>0</v>
      </c>
      <c r="E19" s="118">
        <v>0</v>
      </c>
      <c r="F19" s="119">
        <v>0</v>
      </c>
      <c r="G19" s="118">
        <v>0</v>
      </c>
      <c r="H19" s="120">
        <v>0</v>
      </c>
      <c r="I19" s="121"/>
    </row>
    <row r="20" spans="1:9" ht="15">
      <c r="A20" s="122"/>
      <c r="B20" s="117">
        <v>0</v>
      </c>
      <c r="C20" s="118">
        <v>0</v>
      </c>
      <c r="D20" s="119">
        <v>0</v>
      </c>
      <c r="E20" s="118">
        <v>0</v>
      </c>
      <c r="F20" s="119">
        <v>0</v>
      </c>
      <c r="G20" s="260">
        <v>0</v>
      </c>
      <c r="H20" s="120">
        <v>0</v>
      </c>
      <c r="I20" s="121"/>
    </row>
    <row r="21" spans="1:9" ht="1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260">
        <v>0</v>
      </c>
      <c r="H21" s="120">
        <v>0</v>
      </c>
      <c r="I21" s="121"/>
    </row>
    <row r="22" spans="1:9" ht="1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v>0</v>
      </c>
      <c r="H22" s="120">
        <v>0</v>
      </c>
      <c r="I22" s="121"/>
    </row>
    <row r="23" spans="1:9" ht="1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v>0</v>
      </c>
      <c r="I23" s="121"/>
    </row>
    <row r="24" spans="1:9" ht="1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v>0</v>
      </c>
      <c r="I24" s="121"/>
    </row>
    <row r="25" spans="1:9" ht="1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7">
      <selection activeCell="C17" sqref="C17"/>
    </sheetView>
  </sheetViews>
  <sheetFormatPr defaultColWidth="10.69921875" defaultRowHeight="14.25"/>
  <cols>
    <col min="1" max="1" width="17.5" style="174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4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4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4"/>
      <c r="B3" s="103"/>
      <c r="C3" s="103"/>
      <c r="D3" s="103"/>
      <c r="E3" s="103"/>
      <c r="F3" s="103"/>
      <c r="G3" s="101"/>
      <c r="H3" s="101"/>
      <c r="I3" s="102"/>
    </row>
    <row r="4" spans="1:9" ht="15">
      <c r="A4" s="264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4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4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4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77" t="s">
        <v>13</v>
      </c>
      <c r="B8" s="105" t="s">
        <v>46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77" t="s">
        <v>0</v>
      </c>
      <c r="B9" s="105" t="s">
        <v>47</v>
      </c>
      <c r="C9" s="105"/>
      <c r="D9" s="105"/>
      <c r="E9" s="105"/>
      <c r="F9" s="100"/>
      <c r="G9" s="100"/>
      <c r="H9" s="186"/>
      <c r="I9" s="102"/>
      <c r="J9" s="11"/>
      <c r="K9" s="11"/>
      <c r="L9" s="12"/>
    </row>
    <row r="10" spans="1:12" ht="15" customHeight="1">
      <c r="A10" s="177" t="s">
        <v>16</v>
      </c>
      <c r="B10" s="263">
        <v>40895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77" t="s">
        <v>39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77" t="s">
        <v>19</v>
      </c>
      <c r="B12" s="137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78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78" t="s">
        <v>18</v>
      </c>
      <c r="B14" s="32">
        <v>0.95</v>
      </c>
      <c r="C14" s="33"/>
      <c r="D14" s="34">
        <v>0</v>
      </c>
      <c r="E14" s="33"/>
      <c r="F14" s="34">
        <v>1</v>
      </c>
      <c r="G14" s="33"/>
      <c r="H14" s="110" t="s">
        <v>21</v>
      </c>
      <c r="I14" s="111" t="s">
        <v>30</v>
      </c>
    </row>
    <row r="15" spans="1:9" ht="15" customHeight="1">
      <c r="A15" s="178" t="s">
        <v>17</v>
      </c>
      <c r="B15" s="35">
        <v>79.68</v>
      </c>
      <c r="C15" s="36"/>
      <c r="D15" s="37">
        <v>1</v>
      </c>
      <c r="E15" s="36"/>
      <c r="F15" s="37">
        <v>77.46</v>
      </c>
      <c r="G15" s="36"/>
      <c r="H15" s="110" t="s">
        <v>22</v>
      </c>
      <c r="I15" s="111" t="s">
        <v>31</v>
      </c>
    </row>
    <row r="16" spans="1:9" ht="13.5">
      <c r="A16" s="178"/>
      <c r="B16" s="112" t="s">
        <v>5</v>
      </c>
      <c r="C16" s="113" t="s">
        <v>4</v>
      </c>
      <c r="D16" s="113" t="s">
        <v>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27</v>
      </c>
    </row>
    <row r="17" spans="1:9" ht="13.5">
      <c r="A17" s="191" t="s">
        <v>51</v>
      </c>
      <c r="B17" s="138">
        <v>72.54</v>
      </c>
      <c r="C17" s="118">
        <f aca="true" t="shared" si="0" ref="C17:C30">B17/B$15*1000*B$14</f>
        <v>864.8719879518071</v>
      </c>
      <c r="D17" s="138">
        <v>0</v>
      </c>
      <c r="E17" s="118">
        <v>0</v>
      </c>
      <c r="F17" s="192">
        <v>62.66</v>
      </c>
      <c r="G17" s="118">
        <f aca="true" t="shared" si="1" ref="G17:G30">F17/F$15*1000*F$14</f>
        <v>808.9336431706687</v>
      </c>
      <c r="H17" s="133">
        <f>LARGE((C17,E17,G17),1)</f>
        <v>864.8719879518071</v>
      </c>
      <c r="I17" s="121">
        <v>10</v>
      </c>
    </row>
    <row r="18" spans="1:9" ht="13.5">
      <c r="A18" s="176" t="s">
        <v>52</v>
      </c>
      <c r="B18" s="138">
        <v>41.01</v>
      </c>
      <c r="C18" s="118">
        <f t="shared" si="0"/>
        <v>488.9495481927709</v>
      </c>
      <c r="D18" s="138">
        <v>0</v>
      </c>
      <c r="E18" s="118">
        <v>0</v>
      </c>
      <c r="F18" s="138">
        <v>0</v>
      </c>
      <c r="G18" s="118">
        <f>F18/F$15*1000*F$14</f>
        <v>0</v>
      </c>
      <c r="H18" s="133">
        <f>LARGE((C18,E18,G18),1)</f>
        <v>488.9495481927709</v>
      </c>
      <c r="I18" s="121">
        <v>22</v>
      </c>
    </row>
    <row r="19" spans="1:9" ht="13.5">
      <c r="A19" s="176"/>
      <c r="B19" s="138">
        <v>0</v>
      </c>
      <c r="C19" s="118">
        <f t="shared" si="0"/>
        <v>0</v>
      </c>
      <c r="D19" s="138">
        <v>0</v>
      </c>
      <c r="E19" s="118">
        <v>0</v>
      </c>
      <c r="F19" s="138">
        <v>0</v>
      </c>
      <c r="G19" s="118">
        <f t="shared" si="1"/>
        <v>0</v>
      </c>
      <c r="H19" s="133">
        <f>LARGE((C19,E19,G19),1)</f>
        <v>0</v>
      </c>
      <c r="I19" s="121"/>
    </row>
    <row r="20" spans="1:9" ht="13.5">
      <c r="A20" s="176"/>
      <c r="B20" s="138">
        <v>0</v>
      </c>
      <c r="C20" s="118">
        <f t="shared" si="0"/>
        <v>0</v>
      </c>
      <c r="D20" s="138">
        <v>0</v>
      </c>
      <c r="E20" s="118">
        <v>0</v>
      </c>
      <c r="F20" s="138">
        <v>0</v>
      </c>
      <c r="G20" s="118">
        <f t="shared" si="1"/>
        <v>0</v>
      </c>
      <c r="H20" s="133">
        <f>LARGE((C20,E20,G20),1)</f>
        <v>0</v>
      </c>
      <c r="I20" s="121"/>
    </row>
    <row r="21" spans="1:9" ht="13.5">
      <c r="A21" s="176"/>
      <c r="B21" s="138">
        <v>0</v>
      </c>
      <c r="C21" s="118">
        <f t="shared" si="0"/>
        <v>0</v>
      </c>
      <c r="D21" s="138">
        <v>0</v>
      </c>
      <c r="E21" s="118">
        <v>0</v>
      </c>
      <c r="F21" s="138">
        <v>0</v>
      </c>
      <c r="G21" s="118">
        <f t="shared" si="1"/>
        <v>0</v>
      </c>
      <c r="H21" s="133">
        <f>LARGE((C21,E21,G21),1)</f>
        <v>0</v>
      </c>
      <c r="I21" s="121"/>
    </row>
    <row r="22" spans="1:9" ht="13.5">
      <c r="A22" s="176"/>
      <c r="B22" s="138">
        <v>0</v>
      </c>
      <c r="C22" s="118">
        <f t="shared" si="0"/>
        <v>0</v>
      </c>
      <c r="D22" s="138">
        <v>0</v>
      </c>
      <c r="E22" s="118">
        <v>0</v>
      </c>
      <c r="F22" s="138">
        <v>0</v>
      </c>
      <c r="G22" s="118">
        <f t="shared" si="1"/>
        <v>0</v>
      </c>
      <c r="H22" s="133">
        <f>LARGE((C22,E22,G22),1)</f>
        <v>0</v>
      </c>
      <c r="I22" s="121"/>
    </row>
    <row r="23" spans="1:9" ht="13.5">
      <c r="A23" s="176"/>
      <c r="B23" s="138">
        <v>0</v>
      </c>
      <c r="C23" s="118">
        <f t="shared" si="0"/>
        <v>0</v>
      </c>
      <c r="D23" s="138">
        <v>0</v>
      </c>
      <c r="E23" s="118">
        <v>0</v>
      </c>
      <c r="F23" s="138">
        <v>0</v>
      </c>
      <c r="G23" s="118">
        <f t="shared" si="1"/>
        <v>0</v>
      </c>
      <c r="H23" s="133">
        <f>LARGE((C23,E23,G23),1)</f>
        <v>0</v>
      </c>
      <c r="I23" s="121"/>
    </row>
    <row r="24" spans="1:9" ht="13.5">
      <c r="A24" s="176"/>
      <c r="B24" s="138">
        <v>0</v>
      </c>
      <c r="C24" s="118">
        <f t="shared" si="0"/>
        <v>0</v>
      </c>
      <c r="D24" s="138">
        <v>0</v>
      </c>
      <c r="E24" s="118">
        <v>0</v>
      </c>
      <c r="F24" s="138">
        <v>0</v>
      </c>
      <c r="G24" s="118">
        <f t="shared" si="1"/>
        <v>0</v>
      </c>
      <c r="H24" s="133">
        <f>LARGE((C24,E24,G24),1)</f>
        <v>0</v>
      </c>
      <c r="I24" s="121"/>
    </row>
    <row r="25" spans="1:9" ht="13.5">
      <c r="A25" s="176"/>
      <c r="B25" s="138">
        <v>0</v>
      </c>
      <c r="C25" s="118">
        <f t="shared" si="0"/>
        <v>0</v>
      </c>
      <c r="D25" s="138">
        <v>0</v>
      </c>
      <c r="E25" s="118">
        <v>0</v>
      </c>
      <c r="F25" s="138">
        <v>0</v>
      </c>
      <c r="G25" s="118">
        <f t="shared" si="1"/>
        <v>0</v>
      </c>
      <c r="H25" s="133">
        <f>LARGE((C25,E25,G25),1)</f>
        <v>0</v>
      </c>
      <c r="I25" s="121"/>
    </row>
    <row r="26" spans="1:9" ht="13.5">
      <c r="A26" s="176"/>
      <c r="B26" s="138">
        <v>0</v>
      </c>
      <c r="C26" s="118">
        <f t="shared" si="0"/>
        <v>0</v>
      </c>
      <c r="D26" s="138">
        <v>0</v>
      </c>
      <c r="E26" s="118">
        <v>0</v>
      </c>
      <c r="F26" s="138">
        <v>0</v>
      </c>
      <c r="G26" s="118">
        <f t="shared" si="1"/>
        <v>0</v>
      </c>
      <c r="H26" s="133">
        <f>LARGE((C26,E26,G26),1)</f>
        <v>0</v>
      </c>
      <c r="I26" s="121"/>
    </row>
    <row r="27" spans="1:9" ht="13.5">
      <c r="A27" s="176"/>
      <c r="B27" s="138">
        <v>0</v>
      </c>
      <c r="C27" s="118">
        <f t="shared" si="0"/>
        <v>0</v>
      </c>
      <c r="D27" s="138">
        <v>0</v>
      </c>
      <c r="E27" s="118">
        <v>0</v>
      </c>
      <c r="F27" s="138">
        <v>0</v>
      </c>
      <c r="G27" s="118">
        <f t="shared" si="1"/>
        <v>0</v>
      </c>
      <c r="H27" s="133">
        <f>LARGE((C27,E27,G27),1)</f>
        <v>0</v>
      </c>
      <c r="I27" s="121"/>
    </row>
    <row r="28" spans="1:9" ht="13.5">
      <c r="A28" s="176"/>
      <c r="B28" s="138">
        <v>0</v>
      </c>
      <c r="C28" s="118">
        <f t="shared" si="0"/>
        <v>0</v>
      </c>
      <c r="D28" s="138">
        <v>0</v>
      </c>
      <c r="E28" s="118">
        <v>0</v>
      </c>
      <c r="F28" s="138">
        <v>0</v>
      </c>
      <c r="G28" s="118">
        <f t="shared" si="1"/>
        <v>0</v>
      </c>
      <c r="H28" s="133">
        <f>LARGE((C28,E28,G28),1)</f>
        <v>0</v>
      </c>
      <c r="I28" s="121"/>
    </row>
    <row r="29" spans="1:9" ht="13.5">
      <c r="A29" s="176"/>
      <c r="B29" s="138">
        <v>0</v>
      </c>
      <c r="C29" s="118">
        <f t="shared" si="0"/>
        <v>0</v>
      </c>
      <c r="D29" s="138">
        <v>0</v>
      </c>
      <c r="E29" s="118">
        <v>0</v>
      </c>
      <c r="F29" s="138">
        <v>0</v>
      </c>
      <c r="G29" s="118">
        <f t="shared" si="1"/>
        <v>0</v>
      </c>
      <c r="H29" s="133">
        <f>LARGE((C29,E29,G29),1)</f>
        <v>0</v>
      </c>
      <c r="I29" s="121"/>
    </row>
    <row r="30" spans="1:9" ht="13.5">
      <c r="A30" s="176"/>
      <c r="B30" s="138">
        <v>0</v>
      </c>
      <c r="C30" s="118">
        <f t="shared" si="0"/>
        <v>0</v>
      </c>
      <c r="D30" s="138">
        <v>0</v>
      </c>
      <c r="E30" s="118">
        <v>0</v>
      </c>
      <c r="F30" s="138">
        <v>0</v>
      </c>
      <c r="G30" s="118">
        <f t="shared" si="1"/>
        <v>0</v>
      </c>
      <c r="H30" s="133">
        <f>LARGE((C30,E30,G30),1)</f>
        <v>0</v>
      </c>
      <c r="I30" s="121"/>
    </row>
    <row r="31" spans="1:9" ht="13.5">
      <c r="A31" s="176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76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76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76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76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76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76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3"/>
    </row>
    <row r="38" spans="1:9" ht="15">
      <c r="A38" s="176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76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76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76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76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76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76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79"/>
      <c r="B45" s="119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79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79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79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79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79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79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79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79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79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79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79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79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79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79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79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79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79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79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796875" style="0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1"/>
      <c r="C3" s="101"/>
      <c r="D3" s="103"/>
      <c r="E3" s="101"/>
      <c r="F3" s="101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9" ht="15">
      <c r="A8" s="104" t="s">
        <v>13</v>
      </c>
      <c r="B8" s="105"/>
      <c r="C8" s="105"/>
      <c r="D8" s="105"/>
      <c r="E8" s="105"/>
      <c r="F8" s="100"/>
      <c r="G8" s="100"/>
      <c r="H8" s="100"/>
      <c r="I8" s="102"/>
    </row>
    <row r="9" spans="1:9" ht="15">
      <c r="A9" s="104" t="s">
        <v>0</v>
      </c>
      <c r="B9" s="105"/>
      <c r="C9" s="105"/>
      <c r="D9" s="105"/>
      <c r="E9" s="105"/>
      <c r="F9" s="100"/>
      <c r="G9" s="100"/>
      <c r="H9" s="100"/>
      <c r="I9" s="102"/>
    </row>
    <row r="10" spans="1:9" ht="15">
      <c r="A10" s="104" t="s">
        <v>16</v>
      </c>
      <c r="B10" s="263"/>
      <c r="C10" s="263"/>
      <c r="D10" s="106"/>
      <c r="E10" s="106"/>
      <c r="F10" s="28"/>
      <c r="G10" s="28"/>
      <c r="H10" s="28"/>
      <c r="I10" s="102"/>
    </row>
    <row r="11" spans="1:9" ht="15">
      <c r="A11" s="104" t="s">
        <v>14</v>
      </c>
      <c r="B11" s="105"/>
      <c r="C11" s="106"/>
      <c r="D11" s="101"/>
      <c r="E11" s="101"/>
      <c r="F11" s="101"/>
      <c r="G11" s="101"/>
      <c r="H11" s="101"/>
      <c r="I11" s="102"/>
    </row>
    <row r="12" spans="1:9" ht="15">
      <c r="A12" s="104" t="s">
        <v>19</v>
      </c>
      <c r="B12" s="100" t="s">
        <v>26</v>
      </c>
      <c r="C12" s="101"/>
      <c r="D12" s="101"/>
      <c r="E12" s="101"/>
      <c r="F12" s="101"/>
      <c r="G12" s="101"/>
      <c r="H12" s="101"/>
      <c r="I12" s="102"/>
    </row>
    <row r="13" spans="1:9" ht="15">
      <c r="A13" s="107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8"/>
      <c r="I13" s="109" t="s">
        <v>29</v>
      </c>
    </row>
    <row r="14" spans="1:9" ht="15">
      <c r="A14" s="107" t="s">
        <v>18</v>
      </c>
      <c r="B14" s="32">
        <v>0.55</v>
      </c>
      <c r="C14" s="33"/>
      <c r="D14" s="34">
        <v>0</v>
      </c>
      <c r="E14" s="33"/>
      <c r="F14" s="34">
        <v>0</v>
      </c>
      <c r="G14" s="33"/>
      <c r="H14" s="110" t="s">
        <v>21</v>
      </c>
      <c r="I14" s="111" t="s">
        <v>30</v>
      </c>
    </row>
    <row r="15" spans="1:9" ht="15">
      <c r="A15" s="107" t="s">
        <v>17</v>
      </c>
      <c r="B15" s="35">
        <v>1</v>
      </c>
      <c r="C15" s="36"/>
      <c r="D15" s="37">
        <v>1</v>
      </c>
      <c r="E15" s="36"/>
      <c r="F15" s="37">
        <v>1</v>
      </c>
      <c r="G15" s="36"/>
      <c r="H15" s="110" t="s">
        <v>22</v>
      </c>
      <c r="I15" s="111" t="s">
        <v>31</v>
      </c>
    </row>
    <row r="16" spans="1:9" ht="1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1</v>
      </c>
    </row>
    <row r="17" spans="1:9" ht="15">
      <c r="A17" s="116"/>
      <c r="B17" s="117">
        <v>0</v>
      </c>
      <c r="C17" s="118">
        <v>0</v>
      </c>
      <c r="D17" s="119">
        <v>0</v>
      </c>
      <c r="E17" s="118">
        <v>0</v>
      </c>
      <c r="F17" s="119">
        <v>0</v>
      </c>
      <c r="G17" s="118">
        <v>0</v>
      </c>
      <c r="H17" s="120">
        <v>0</v>
      </c>
      <c r="I17" s="121"/>
    </row>
    <row r="18" spans="1:9" ht="15">
      <c r="A18" s="122"/>
      <c r="B18" s="117">
        <v>0</v>
      </c>
      <c r="C18" s="118">
        <v>0</v>
      </c>
      <c r="D18" s="119">
        <v>0</v>
      </c>
      <c r="E18" s="118">
        <v>0</v>
      </c>
      <c r="F18" s="119">
        <v>0</v>
      </c>
      <c r="G18" s="118">
        <v>0</v>
      </c>
      <c r="H18" s="120">
        <v>0</v>
      </c>
      <c r="I18" s="121"/>
    </row>
    <row r="19" spans="1:9" ht="15">
      <c r="A19" s="122"/>
      <c r="B19" s="117">
        <v>0</v>
      </c>
      <c r="C19" s="118">
        <v>0</v>
      </c>
      <c r="D19" s="119">
        <v>0</v>
      </c>
      <c r="E19" s="118">
        <v>0</v>
      </c>
      <c r="F19" s="119">
        <v>0</v>
      </c>
      <c r="G19" s="118">
        <v>0</v>
      </c>
      <c r="H19" s="120">
        <v>0</v>
      </c>
      <c r="I19" s="121"/>
    </row>
    <row r="20" spans="1:9" ht="15">
      <c r="A20" s="122"/>
      <c r="B20" s="117">
        <v>0</v>
      </c>
      <c r="C20" s="118">
        <v>0</v>
      </c>
      <c r="D20" s="119">
        <v>0</v>
      </c>
      <c r="E20" s="118">
        <v>0</v>
      </c>
      <c r="F20" s="119">
        <v>0</v>
      </c>
      <c r="G20" s="118">
        <v>0</v>
      </c>
      <c r="H20" s="120">
        <v>0</v>
      </c>
      <c r="I20" s="121"/>
    </row>
    <row r="21" spans="1:9" ht="1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118">
        <v>0</v>
      </c>
      <c r="H21" s="120">
        <v>0</v>
      </c>
      <c r="I21" s="121"/>
    </row>
    <row r="22" spans="1:9" ht="1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v>0</v>
      </c>
      <c r="H22" s="120">
        <v>0</v>
      </c>
      <c r="I22" s="121"/>
    </row>
    <row r="23" spans="1:9" ht="1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v>0</v>
      </c>
      <c r="I23" s="121"/>
    </row>
    <row r="24" spans="1:9" ht="1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v>0</v>
      </c>
      <c r="I24" s="121"/>
    </row>
    <row r="25" spans="1:9" ht="1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5" right="0.75" top="1" bottom="1" header="0.5" footer="0.5"/>
  <pageSetup orientation="portrait" paperSize="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6">
      <selection activeCell="C19" sqref="C1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3"/>
      <c r="C3" s="103"/>
      <c r="D3" s="103"/>
      <c r="E3" s="103"/>
      <c r="F3" s="103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83" t="s">
        <v>46</v>
      </c>
      <c r="C8" s="183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83" t="s">
        <v>47</v>
      </c>
      <c r="C9" s="183"/>
      <c r="D9" s="105"/>
      <c r="E9" s="105"/>
      <c r="F9" s="100"/>
      <c r="G9" s="100"/>
      <c r="H9" s="186"/>
      <c r="I9" s="102"/>
      <c r="J9" s="11"/>
      <c r="K9" s="11"/>
      <c r="L9" s="12"/>
    </row>
    <row r="10" spans="1:12" ht="15" customHeight="1">
      <c r="A10" s="104" t="s">
        <v>16</v>
      </c>
      <c r="B10" s="263">
        <v>40896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39</v>
      </c>
      <c r="B11" s="183" t="s">
        <v>48</v>
      </c>
      <c r="C11" s="184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82" t="s">
        <v>50</v>
      </c>
      <c r="C12" s="185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0.95</v>
      </c>
      <c r="C14" s="33"/>
      <c r="D14" s="34">
        <v>0</v>
      </c>
      <c r="E14" s="33"/>
      <c r="F14" s="34">
        <v>1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78.73</v>
      </c>
      <c r="C15" s="36"/>
      <c r="D15" s="37">
        <v>1</v>
      </c>
      <c r="E15" s="36"/>
      <c r="F15" s="37">
        <v>77.25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27</v>
      </c>
    </row>
    <row r="17" spans="1:9" ht="13.5">
      <c r="A17" s="193" t="s">
        <v>51</v>
      </c>
      <c r="B17" s="117">
        <v>70.78</v>
      </c>
      <c r="C17" s="118">
        <f aca="true" t="shared" si="0" ref="C17:C22">B17/B$15*1000*B$14</f>
        <v>854.0708751428933</v>
      </c>
      <c r="D17" s="138">
        <v>0</v>
      </c>
      <c r="E17" s="118">
        <v>0</v>
      </c>
      <c r="F17" s="192">
        <v>73.31</v>
      </c>
      <c r="G17" s="118">
        <f aca="true" t="shared" si="1" ref="G17:G22">F17/F$15*1000*F$14</f>
        <v>948.9967637540453</v>
      </c>
      <c r="H17" s="120">
        <f>LARGE((C17,E17,G17),1)</f>
        <v>948.9967637540453</v>
      </c>
      <c r="I17" s="121">
        <v>3</v>
      </c>
    </row>
    <row r="18" spans="1:9" ht="13.5">
      <c r="A18" s="176" t="s">
        <v>52</v>
      </c>
      <c r="B18" s="117">
        <v>48.74</v>
      </c>
      <c r="C18" s="118">
        <f t="shared" si="0"/>
        <v>588.1239679918709</v>
      </c>
      <c r="D18" s="138">
        <v>0</v>
      </c>
      <c r="E18" s="118">
        <f>D18/D$15*1000*D$14</f>
        <v>0</v>
      </c>
      <c r="F18" s="138">
        <v>0</v>
      </c>
      <c r="G18" s="118">
        <f t="shared" si="1"/>
        <v>0</v>
      </c>
      <c r="H18" s="120">
        <f>LARGE((C18,E18,G18),1)</f>
        <v>588.1239679918709</v>
      </c>
      <c r="I18" s="121">
        <v>21</v>
      </c>
    </row>
    <row r="19" spans="1:9" ht="13.5">
      <c r="A19" s="122"/>
      <c r="B19" s="117">
        <v>0</v>
      </c>
      <c r="C19" s="118">
        <f t="shared" si="0"/>
        <v>0</v>
      </c>
      <c r="D19" s="138">
        <v>0</v>
      </c>
      <c r="E19" s="118">
        <v>0</v>
      </c>
      <c r="F19" s="138">
        <v>0</v>
      </c>
      <c r="G19" s="118">
        <f t="shared" si="1"/>
        <v>0</v>
      </c>
      <c r="H19" s="120">
        <f>LARGE((C19,E19,G19),1)</f>
        <v>0</v>
      </c>
      <c r="I19" s="121"/>
    </row>
    <row r="20" spans="1:9" ht="13.5">
      <c r="A20" s="122"/>
      <c r="B20" s="117">
        <v>0</v>
      </c>
      <c r="C20" s="118">
        <f t="shared" si="0"/>
        <v>0</v>
      </c>
      <c r="D20" s="138">
        <v>0</v>
      </c>
      <c r="E20" s="118">
        <f>D20/D$15*1000*D$14</f>
        <v>0</v>
      </c>
      <c r="F20" s="138">
        <v>0</v>
      </c>
      <c r="G20" s="118">
        <f t="shared" si="1"/>
        <v>0</v>
      </c>
      <c r="H20" s="120">
        <f>LARGE((C20,E20,G20),1)</f>
        <v>0</v>
      </c>
      <c r="I20" s="121"/>
    </row>
    <row r="21" spans="1:9" ht="13.5">
      <c r="A21" s="122"/>
      <c r="B21" s="117">
        <v>0</v>
      </c>
      <c r="C21" s="118">
        <f t="shared" si="0"/>
        <v>0</v>
      </c>
      <c r="D21" s="138">
        <v>0</v>
      </c>
      <c r="E21" s="118">
        <v>0</v>
      </c>
      <c r="F21" s="138">
        <v>0</v>
      </c>
      <c r="G21" s="118">
        <f t="shared" si="1"/>
        <v>0</v>
      </c>
      <c r="H21" s="120">
        <f>LARGE((C21,E21,G21),1)</f>
        <v>0</v>
      </c>
      <c r="I21" s="121"/>
    </row>
    <row r="22" spans="1:9" ht="13.5">
      <c r="A22" s="122"/>
      <c r="B22" s="117">
        <v>0</v>
      </c>
      <c r="C22" s="118">
        <f t="shared" si="0"/>
        <v>0</v>
      </c>
      <c r="D22" s="138">
        <v>0</v>
      </c>
      <c r="E22" s="118">
        <f>D22/D$15*1000*D$14</f>
        <v>0</v>
      </c>
      <c r="F22" s="138">
        <v>0</v>
      </c>
      <c r="G22" s="118">
        <f t="shared" si="1"/>
        <v>0</v>
      </c>
      <c r="H22" s="120">
        <f>LARGE((C22,E22,G22),1)</f>
        <v>0</v>
      </c>
      <c r="I22" s="121"/>
    </row>
    <row r="23" spans="1:9" ht="13.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v>0</v>
      </c>
      <c r="I23" s="121"/>
    </row>
    <row r="24" spans="1:9" ht="13.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3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4"/>
      <c r="B45" s="119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2">
      <selection activeCell="A19" sqref="A1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3"/>
      <c r="C3" s="103"/>
      <c r="D3" s="103"/>
      <c r="E3" s="103"/>
      <c r="F3" s="103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95" t="s">
        <v>13</v>
      </c>
      <c r="B8" s="197" t="s">
        <v>56</v>
      </c>
      <c r="C8" s="197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95" t="s">
        <v>0</v>
      </c>
      <c r="B9" s="197" t="s">
        <v>57</v>
      </c>
      <c r="C9" s="197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95" t="s">
        <v>16</v>
      </c>
      <c r="B10" s="263">
        <v>40923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95" t="s">
        <v>39</v>
      </c>
      <c r="B11" s="197" t="s">
        <v>48</v>
      </c>
      <c r="C11" s="198"/>
      <c r="D11" s="101"/>
      <c r="E11" s="101"/>
      <c r="F11" s="101"/>
      <c r="G11" s="101"/>
      <c r="H11" s="101"/>
      <c r="I11" s="102"/>
    </row>
    <row r="12" spans="1:9" ht="15" customHeight="1">
      <c r="A12" s="195" t="s">
        <v>19</v>
      </c>
      <c r="B12" s="196" t="s">
        <v>50</v>
      </c>
      <c r="C12" s="199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0.75</v>
      </c>
      <c r="C14" s="33"/>
      <c r="D14" s="34">
        <v>0</v>
      </c>
      <c r="E14" s="33"/>
      <c r="F14" s="34">
        <v>0.8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75.67</v>
      </c>
      <c r="C15" s="36"/>
      <c r="D15" s="37">
        <v>1</v>
      </c>
      <c r="E15" s="36"/>
      <c r="F15" s="37">
        <v>75.36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21</v>
      </c>
    </row>
    <row r="17" spans="1:9" ht="13.5">
      <c r="A17" s="188" t="s">
        <v>51</v>
      </c>
      <c r="B17" s="117">
        <v>75.67</v>
      </c>
      <c r="C17" s="118">
        <f aca="true" t="shared" si="0" ref="C17:C22">B17/B$15*1000*B$14</f>
        <v>750</v>
      </c>
      <c r="D17" s="138">
        <v>0</v>
      </c>
      <c r="E17" s="118">
        <v>0</v>
      </c>
      <c r="F17" s="192">
        <v>75.36</v>
      </c>
      <c r="G17" s="118">
        <f aca="true" t="shared" si="1" ref="G17:G22">F17/F$15*1000*F$14</f>
        <v>800</v>
      </c>
      <c r="H17" s="120">
        <f>LARGE((C17,E17,G17),1)</f>
        <v>800</v>
      </c>
      <c r="I17" s="121">
        <v>1</v>
      </c>
    </row>
    <row r="18" spans="1:9" ht="13.5">
      <c r="A18" s="189" t="s">
        <v>52</v>
      </c>
      <c r="B18" s="117">
        <v>38.96</v>
      </c>
      <c r="C18" s="118">
        <f t="shared" si="0"/>
        <v>386.15038985066735</v>
      </c>
      <c r="D18" s="138">
        <v>0</v>
      </c>
      <c r="E18" s="118">
        <f>D18/D$15*1000*D$14</f>
        <v>0</v>
      </c>
      <c r="F18" s="138">
        <v>0</v>
      </c>
      <c r="G18" s="118">
        <f t="shared" si="1"/>
        <v>0</v>
      </c>
      <c r="H18" s="120">
        <f>LARGE((C18,E18,G18),1)</f>
        <v>386.15038985066735</v>
      </c>
      <c r="I18" s="121">
        <v>20</v>
      </c>
    </row>
    <row r="19" spans="1:9" ht="13.5">
      <c r="A19" s="122" t="s">
        <v>69</v>
      </c>
      <c r="B19" s="117">
        <v>66.79</v>
      </c>
      <c r="C19" s="118">
        <f t="shared" si="0"/>
        <v>661.9862561120656</v>
      </c>
      <c r="D19" s="138">
        <v>0</v>
      </c>
      <c r="E19" s="118">
        <v>0</v>
      </c>
      <c r="F19" s="138">
        <v>54.17</v>
      </c>
      <c r="G19" s="118">
        <f t="shared" si="1"/>
        <v>575.0530785562634</v>
      </c>
      <c r="H19" s="120">
        <f>LARGE((C19,E19,G19),1)</f>
        <v>661.9862561120656</v>
      </c>
      <c r="I19" s="121">
        <v>12</v>
      </c>
    </row>
    <row r="20" spans="1:9" ht="13.5">
      <c r="A20" s="122"/>
      <c r="B20" s="117">
        <v>0</v>
      </c>
      <c r="C20" s="118">
        <f t="shared" si="0"/>
        <v>0</v>
      </c>
      <c r="D20" s="138">
        <v>0</v>
      </c>
      <c r="E20" s="118">
        <f>D20/D$15*1000*D$14</f>
        <v>0</v>
      </c>
      <c r="F20" s="138">
        <v>0</v>
      </c>
      <c r="G20" s="118">
        <f t="shared" si="1"/>
        <v>0</v>
      </c>
      <c r="H20" s="120">
        <f>LARGE((C20,E20,G20),1)</f>
        <v>0</v>
      </c>
      <c r="I20" s="121"/>
    </row>
    <row r="21" spans="1:9" ht="13.5">
      <c r="A21" s="122"/>
      <c r="B21" s="117">
        <v>0</v>
      </c>
      <c r="C21" s="118">
        <f t="shared" si="0"/>
        <v>0</v>
      </c>
      <c r="D21" s="138">
        <v>0</v>
      </c>
      <c r="E21" s="118">
        <v>0</v>
      </c>
      <c r="F21" s="138">
        <v>0</v>
      </c>
      <c r="G21" s="118">
        <f t="shared" si="1"/>
        <v>0</v>
      </c>
      <c r="H21" s="120">
        <f>LARGE((C21,E21,G21),1)</f>
        <v>0</v>
      </c>
      <c r="I21" s="121"/>
    </row>
    <row r="22" spans="1:9" ht="13.5">
      <c r="A22" s="122"/>
      <c r="B22" s="117">
        <v>0</v>
      </c>
      <c r="C22" s="118">
        <f t="shared" si="0"/>
        <v>0</v>
      </c>
      <c r="D22" s="138">
        <v>0</v>
      </c>
      <c r="E22" s="118">
        <f>D22/D$15*1000*D$14</f>
        <v>0</v>
      </c>
      <c r="F22" s="138">
        <v>0</v>
      </c>
      <c r="G22" s="118">
        <f t="shared" si="1"/>
        <v>0</v>
      </c>
      <c r="H22" s="120">
        <f>LARGE((C22,E22,G22),1)</f>
        <v>0</v>
      </c>
      <c r="I22" s="121"/>
    </row>
    <row r="23" spans="1:9" ht="13.5">
      <c r="A23" s="122"/>
      <c r="B23" s="117">
        <v>0</v>
      </c>
      <c r="C23" s="118">
        <v>0</v>
      </c>
      <c r="D23" s="138">
        <v>0</v>
      </c>
      <c r="E23" s="118">
        <v>0</v>
      </c>
      <c r="F23" s="138">
        <v>0</v>
      </c>
      <c r="G23" s="118">
        <v>0</v>
      </c>
      <c r="H23" s="120">
        <v>0</v>
      </c>
      <c r="I23" s="121"/>
    </row>
    <row r="24" spans="1:9" ht="13.5">
      <c r="A24" s="122"/>
      <c r="B24" s="117">
        <v>0</v>
      </c>
      <c r="C24" s="118">
        <v>0</v>
      </c>
      <c r="D24" s="138">
        <v>0</v>
      </c>
      <c r="E24" s="118">
        <v>0</v>
      </c>
      <c r="F24" s="138">
        <v>0</v>
      </c>
      <c r="G24" s="118">
        <v>0</v>
      </c>
      <c r="H24" s="120"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F19" sqref="F1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7"/>
      <c r="B1" s="199"/>
      <c r="C1" s="199"/>
      <c r="D1" s="199"/>
      <c r="E1" s="199"/>
      <c r="F1" s="199"/>
      <c r="G1" s="199"/>
      <c r="H1" s="199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99"/>
      <c r="H2" s="199"/>
      <c r="I2" s="102"/>
    </row>
    <row r="3" spans="1:9" ht="15">
      <c r="A3" s="267"/>
      <c r="B3" s="194"/>
      <c r="C3" s="194"/>
      <c r="D3" s="194"/>
      <c r="E3" s="194"/>
      <c r="F3" s="194"/>
      <c r="G3" s="199"/>
      <c r="H3" s="199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99"/>
      <c r="H4" s="199"/>
      <c r="I4" s="102"/>
    </row>
    <row r="5" spans="1:9" ht="15">
      <c r="A5" s="267"/>
      <c r="B5" s="199"/>
      <c r="C5" s="199"/>
      <c r="D5" s="199"/>
      <c r="E5" s="199"/>
      <c r="F5" s="199"/>
      <c r="G5" s="199"/>
      <c r="H5" s="199"/>
      <c r="I5" s="102"/>
    </row>
    <row r="6" spans="1:9" ht="15">
      <c r="A6" s="267"/>
      <c r="B6" s="265"/>
      <c r="C6" s="265"/>
      <c r="D6" s="199"/>
      <c r="E6" s="199"/>
      <c r="F6" s="199"/>
      <c r="G6" s="199"/>
      <c r="H6" s="199"/>
      <c r="I6" s="102"/>
    </row>
    <row r="7" spans="1:9" ht="15">
      <c r="A7" s="267"/>
      <c r="B7" s="199"/>
      <c r="C7" s="199"/>
      <c r="D7" s="199"/>
      <c r="E7" s="199"/>
      <c r="F7" s="199"/>
      <c r="G7" s="199"/>
      <c r="H7" s="199"/>
      <c r="I7" s="102"/>
    </row>
    <row r="8" spans="1:12" ht="15" customHeight="1">
      <c r="A8" s="195" t="s">
        <v>13</v>
      </c>
      <c r="B8" s="197" t="s">
        <v>56</v>
      </c>
      <c r="C8" s="197"/>
      <c r="D8" s="197"/>
      <c r="E8" s="197"/>
      <c r="F8" s="196"/>
      <c r="G8" s="196"/>
      <c r="H8" s="196"/>
      <c r="I8" s="102"/>
      <c r="J8" s="11"/>
      <c r="K8" s="11"/>
      <c r="L8" s="12"/>
    </row>
    <row r="9" spans="1:12" ht="15" customHeight="1">
      <c r="A9" s="195" t="s">
        <v>0</v>
      </c>
      <c r="B9" s="197" t="s">
        <v>57</v>
      </c>
      <c r="C9" s="197"/>
      <c r="D9" s="197"/>
      <c r="E9" s="197"/>
      <c r="F9" s="196"/>
      <c r="G9" s="196"/>
      <c r="H9" s="196"/>
      <c r="I9" s="102"/>
      <c r="J9" s="11"/>
      <c r="K9" s="11"/>
      <c r="L9" s="12"/>
    </row>
    <row r="10" spans="1:12" ht="15" customHeight="1">
      <c r="A10" s="195" t="s">
        <v>16</v>
      </c>
      <c r="B10" s="263">
        <v>40924</v>
      </c>
      <c r="C10" s="263"/>
      <c r="D10" s="198"/>
      <c r="E10" s="198"/>
      <c r="F10" s="28"/>
      <c r="G10" s="28"/>
      <c r="H10" s="28"/>
      <c r="I10" s="102"/>
      <c r="J10" s="11"/>
      <c r="K10" s="11"/>
      <c r="L10" s="12"/>
    </row>
    <row r="11" spans="1:9" ht="15" customHeight="1">
      <c r="A11" s="195" t="s">
        <v>39</v>
      </c>
      <c r="B11" s="197" t="s">
        <v>62</v>
      </c>
      <c r="C11" s="198"/>
      <c r="D11" s="199"/>
      <c r="E11" s="199"/>
      <c r="F11" s="199"/>
      <c r="G11" s="199"/>
      <c r="H11" s="199"/>
      <c r="I11" s="102"/>
    </row>
    <row r="12" spans="1:9" ht="15" customHeight="1">
      <c r="A12" s="195" t="s">
        <v>19</v>
      </c>
      <c r="B12" s="196" t="s">
        <v>50</v>
      </c>
      <c r="C12" s="199"/>
      <c r="D12" s="199"/>
      <c r="E12" s="199"/>
      <c r="F12" s="199"/>
      <c r="G12" s="199"/>
      <c r="H12" s="199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0.75</v>
      </c>
      <c r="C14" s="33"/>
      <c r="D14" s="34">
        <v>0</v>
      </c>
      <c r="E14" s="33"/>
      <c r="F14" s="34">
        <v>0.8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78.21</v>
      </c>
      <c r="C15" s="36"/>
      <c r="D15" s="37">
        <v>1</v>
      </c>
      <c r="E15" s="36"/>
      <c r="F15" s="37">
        <v>30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21</v>
      </c>
    </row>
    <row r="17" spans="1:9" ht="13.5">
      <c r="A17" s="188" t="s">
        <v>51</v>
      </c>
      <c r="B17" s="117">
        <v>78.21</v>
      </c>
      <c r="C17" s="118">
        <f aca="true" t="shared" si="0" ref="C17:C22">B17/B$15*1000*B$14</f>
        <v>750</v>
      </c>
      <c r="D17" s="138">
        <v>0</v>
      </c>
      <c r="E17" s="118">
        <v>0</v>
      </c>
      <c r="F17" s="192">
        <v>30</v>
      </c>
      <c r="G17" s="118">
        <f aca="true" t="shared" si="1" ref="G17:G22">F17/F$15*1000*F$14</f>
        <v>800</v>
      </c>
      <c r="H17" s="120">
        <f>LARGE((C17,E17,G17),1)</f>
        <v>800</v>
      </c>
      <c r="I17" s="121">
        <v>1</v>
      </c>
    </row>
    <row r="18" spans="1:9" ht="13.5">
      <c r="A18" s="189" t="s">
        <v>52</v>
      </c>
      <c r="B18" s="117">
        <v>48.62</v>
      </c>
      <c r="C18" s="118">
        <f t="shared" si="0"/>
        <v>466.2447257383967</v>
      </c>
      <c r="D18" s="138">
        <v>0</v>
      </c>
      <c r="E18" s="118">
        <f>D18/D$15*1000*D$14</f>
        <v>0</v>
      </c>
      <c r="F18" s="138">
        <v>0</v>
      </c>
      <c r="G18" s="118">
        <f t="shared" si="1"/>
        <v>0</v>
      </c>
      <c r="H18" s="120">
        <f>LARGE((C18,E18,G18),1)</f>
        <v>466.2447257383967</v>
      </c>
      <c r="I18" s="121">
        <v>18</v>
      </c>
    </row>
    <row r="19" spans="1:9" ht="13.5">
      <c r="A19" s="122" t="s">
        <v>69</v>
      </c>
      <c r="B19" s="117">
        <v>71.06</v>
      </c>
      <c r="C19" s="118">
        <f t="shared" si="0"/>
        <v>681.4345991561181</v>
      </c>
      <c r="D19" s="138">
        <v>0</v>
      </c>
      <c r="E19" s="118">
        <v>0</v>
      </c>
      <c r="F19" s="138">
        <v>26.04</v>
      </c>
      <c r="G19" s="118">
        <f t="shared" si="1"/>
        <v>694.4000000000001</v>
      </c>
      <c r="H19" s="120">
        <f>LARGE((C19,E19,G19),1)</f>
        <v>694.4000000000001</v>
      </c>
      <c r="I19" s="121">
        <v>8</v>
      </c>
    </row>
    <row r="20" spans="1:9" ht="13.5">
      <c r="A20" s="122"/>
      <c r="B20" s="117">
        <v>0</v>
      </c>
      <c r="C20" s="118">
        <f t="shared" si="0"/>
        <v>0</v>
      </c>
      <c r="D20" s="138">
        <v>0</v>
      </c>
      <c r="E20" s="118">
        <f>D20/D$15*1000*D$14</f>
        <v>0</v>
      </c>
      <c r="F20" s="138">
        <v>0</v>
      </c>
      <c r="G20" s="118">
        <f t="shared" si="1"/>
        <v>0</v>
      </c>
      <c r="H20" s="120">
        <f>LARGE((C20,E20,G20),1)</f>
        <v>0</v>
      </c>
      <c r="I20" s="121"/>
    </row>
    <row r="21" spans="1:9" ht="13.5">
      <c r="A21" s="122"/>
      <c r="B21" s="117">
        <v>0</v>
      </c>
      <c r="C21" s="118">
        <f t="shared" si="0"/>
        <v>0</v>
      </c>
      <c r="D21" s="138">
        <v>0</v>
      </c>
      <c r="E21" s="118">
        <v>0</v>
      </c>
      <c r="F21" s="138">
        <v>0</v>
      </c>
      <c r="G21" s="118">
        <f t="shared" si="1"/>
        <v>0</v>
      </c>
      <c r="H21" s="120">
        <f>LARGE((C21,E21,G21),1)</f>
        <v>0</v>
      </c>
      <c r="I21" s="121"/>
    </row>
    <row r="22" spans="1:9" ht="13.5">
      <c r="A22" s="122"/>
      <c r="B22" s="117">
        <v>0</v>
      </c>
      <c r="C22" s="118">
        <f t="shared" si="0"/>
        <v>0</v>
      </c>
      <c r="D22" s="138">
        <v>0</v>
      </c>
      <c r="E22" s="118">
        <f>D22/D$15*1000*D$14</f>
        <v>0</v>
      </c>
      <c r="F22" s="138">
        <v>0</v>
      </c>
      <c r="G22" s="118">
        <f t="shared" si="1"/>
        <v>0</v>
      </c>
      <c r="H22" s="120">
        <f>LARGE((C22,E22,G22),1)</f>
        <v>0</v>
      </c>
      <c r="I22" s="121"/>
    </row>
    <row r="23" spans="1:9" ht="13.5">
      <c r="A23" s="122"/>
      <c r="B23" s="117">
        <v>0</v>
      </c>
      <c r="C23" s="118">
        <v>0</v>
      </c>
      <c r="D23" s="138">
        <v>0</v>
      </c>
      <c r="E23" s="118">
        <v>0</v>
      </c>
      <c r="F23" s="138">
        <v>0</v>
      </c>
      <c r="G23" s="118">
        <v>0</v>
      </c>
      <c r="H23" s="120">
        <v>0</v>
      </c>
      <c r="I23" s="121"/>
    </row>
    <row r="24" spans="1:9" ht="13.5">
      <c r="A24" s="122"/>
      <c r="B24" s="117">
        <v>0</v>
      </c>
      <c r="C24" s="118">
        <v>0</v>
      </c>
      <c r="D24" s="138">
        <v>0</v>
      </c>
      <c r="E24" s="118">
        <v>0</v>
      </c>
      <c r="F24" s="138">
        <v>0</v>
      </c>
      <c r="G24" s="118">
        <v>0</v>
      </c>
      <c r="H24" s="120">
        <v>0</v>
      </c>
      <c r="I24" s="121"/>
    </row>
    <row r="25" spans="1:9" ht="13.5">
      <c r="A25" s="122"/>
      <c r="B25" s="117">
        <v>0</v>
      </c>
      <c r="C25" s="118">
        <v>0</v>
      </c>
      <c r="D25" s="138">
        <v>0</v>
      </c>
      <c r="E25" s="118">
        <v>0</v>
      </c>
      <c r="F25" s="138">
        <v>0</v>
      </c>
      <c r="G25" s="118"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38">
        <v>0</v>
      </c>
      <c r="E26" s="118">
        <v>0</v>
      </c>
      <c r="F26" s="138">
        <v>0</v>
      </c>
      <c r="G26" s="118"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38">
        <v>0</v>
      </c>
      <c r="E27" s="118">
        <v>0</v>
      </c>
      <c r="F27" s="138">
        <v>0</v>
      </c>
      <c r="G27" s="118"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38">
        <v>0</v>
      </c>
      <c r="E28" s="118">
        <v>0</v>
      </c>
      <c r="F28" s="138">
        <v>0</v>
      </c>
      <c r="G28" s="118"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38">
        <v>0</v>
      </c>
      <c r="E29" s="118">
        <v>0</v>
      </c>
      <c r="F29" s="138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38">
        <v>0</v>
      </c>
      <c r="E30" s="118">
        <v>0</v>
      </c>
      <c r="F30" s="138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38">
        <v>0</v>
      </c>
      <c r="E31" s="118">
        <v>0</v>
      </c>
      <c r="F31" s="138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38">
        <v>0</v>
      </c>
      <c r="E32" s="118">
        <v>0</v>
      </c>
      <c r="F32" s="138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38">
        <v>0</v>
      </c>
      <c r="E33" s="118">
        <v>0</v>
      </c>
      <c r="F33" s="138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38">
        <v>0</v>
      </c>
      <c r="E34" s="118">
        <v>0</v>
      </c>
      <c r="F34" s="138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38">
        <v>0</v>
      </c>
      <c r="E35" s="118">
        <v>0</v>
      </c>
      <c r="F35" s="138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38">
        <v>0</v>
      </c>
      <c r="E36" s="118">
        <v>0</v>
      </c>
      <c r="F36" s="138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38">
        <v>0</v>
      </c>
      <c r="E37" s="118">
        <v>0</v>
      </c>
      <c r="F37" s="138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38">
        <v>0</v>
      </c>
      <c r="E38" s="118">
        <v>0</v>
      </c>
      <c r="F38" s="138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38">
        <v>0</v>
      </c>
      <c r="E39" s="118">
        <v>0</v>
      </c>
      <c r="F39" s="138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38">
        <v>0</v>
      </c>
      <c r="E40" s="118">
        <v>0</v>
      </c>
      <c r="F40" s="138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38">
        <v>0</v>
      </c>
      <c r="E41" s="118">
        <v>0</v>
      </c>
      <c r="F41" s="138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38">
        <v>0</v>
      </c>
      <c r="E42" s="118">
        <v>0</v>
      </c>
      <c r="F42" s="138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38">
        <v>0</v>
      </c>
      <c r="E43" s="118">
        <v>0</v>
      </c>
      <c r="F43" s="138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38">
        <v>0</v>
      </c>
      <c r="E44" s="118">
        <v>0</v>
      </c>
      <c r="F44" s="138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38">
        <v>0</v>
      </c>
      <c r="E45" s="118">
        <v>0</v>
      </c>
      <c r="F45" s="138">
        <v>0</v>
      </c>
      <c r="G45" s="118">
        <v>0</v>
      </c>
      <c r="H45" s="120">
        <v>0</v>
      </c>
      <c r="I45" s="123"/>
    </row>
    <row r="46" spans="1:9" ht="15">
      <c r="A46" s="124"/>
      <c r="B46" s="138">
        <v>0</v>
      </c>
      <c r="C46" s="118">
        <v>0</v>
      </c>
      <c r="D46" s="138">
        <v>0</v>
      </c>
      <c r="E46" s="118">
        <v>0</v>
      </c>
      <c r="F46" s="138">
        <v>0</v>
      </c>
      <c r="G46" s="118">
        <v>0</v>
      </c>
      <c r="H46" s="120">
        <v>0</v>
      </c>
      <c r="I46" s="123"/>
    </row>
    <row r="47" spans="1:9" ht="15">
      <c r="A47" s="124"/>
      <c r="B47" s="138">
        <v>0</v>
      </c>
      <c r="C47" s="118">
        <v>0</v>
      </c>
      <c r="D47" s="138">
        <v>0</v>
      </c>
      <c r="E47" s="118">
        <v>0</v>
      </c>
      <c r="F47" s="138">
        <v>0</v>
      </c>
      <c r="G47" s="118">
        <v>0</v>
      </c>
      <c r="H47" s="120">
        <v>0</v>
      </c>
      <c r="I47" s="123"/>
    </row>
    <row r="48" spans="1:9" ht="15">
      <c r="A48" s="124"/>
      <c r="B48" s="138">
        <v>0</v>
      </c>
      <c r="C48" s="118">
        <v>0</v>
      </c>
      <c r="D48" s="138">
        <v>0</v>
      </c>
      <c r="E48" s="118">
        <v>0</v>
      </c>
      <c r="F48" s="138">
        <v>0</v>
      </c>
      <c r="G48" s="118">
        <v>0</v>
      </c>
      <c r="H48" s="120">
        <v>0</v>
      </c>
      <c r="I48" s="123"/>
    </row>
    <row r="49" spans="1:9" ht="15">
      <c r="A49" s="124"/>
      <c r="B49" s="138">
        <v>0</v>
      </c>
      <c r="C49" s="118">
        <v>0</v>
      </c>
      <c r="D49" s="138">
        <v>0</v>
      </c>
      <c r="E49" s="118">
        <v>0</v>
      </c>
      <c r="F49" s="138">
        <v>0</v>
      </c>
      <c r="G49" s="118">
        <v>0</v>
      </c>
      <c r="H49" s="120">
        <v>0</v>
      </c>
      <c r="I49" s="123"/>
    </row>
    <row r="50" spans="1:9" ht="15">
      <c r="A50" s="124"/>
      <c r="B50" s="138">
        <v>0</v>
      </c>
      <c r="C50" s="118">
        <v>0</v>
      </c>
      <c r="D50" s="138">
        <v>0</v>
      </c>
      <c r="E50" s="118">
        <v>0</v>
      </c>
      <c r="F50" s="138">
        <v>0</v>
      </c>
      <c r="G50" s="118">
        <v>0</v>
      </c>
      <c r="H50" s="120">
        <v>0</v>
      </c>
      <c r="I50" s="123"/>
    </row>
    <row r="51" spans="1:9" ht="15">
      <c r="A51" s="124"/>
      <c r="B51" s="138">
        <v>0</v>
      </c>
      <c r="C51" s="118">
        <v>0</v>
      </c>
      <c r="D51" s="138">
        <v>0</v>
      </c>
      <c r="E51" s="118">
        <v>0</v>
      </c>
      <c r="F51" s="138">
        <v>0</v>
      </c>
      <c r="G51" s="118">
        <v>0</v>
      </c>
      <c r="H51" s="120">
        <v>0</v>
      </c>
      <c r="I51" s="123"/>
    </row>
    <row r="52" spans="1:9" ht="15">
      <c r="A52" s="124"/>
      <c r="B52" s="138">
        <v>0</v>
      </c>
      <c r="C52" s="118">
        <v>0</v>
      </c>
      <c r="D52" s="138">
        <v>0</v>
      </c>
      <c r="E52" s="118">
        <v>0</v>
      </c>
      <c r="F52" s="138">
        <v>0</v>
      </c>
      <c r="G52" s="118">
        <v>0</v>
      </c>
      <c r="H52" s="120">
        <v>0</v>
      </c>
      <c r="I52" s="123"/>
    </row>
    <row r="53" spans="1:9" ht="15">
      <c r="A53" s="124"/>
      <c r="B53" s="138">
        <v>0</v>
      </c>
      <c r="C53" s="118">
        <v>0</v>
      </c>
      <c r="D53" s="138">
        <v>0</v>
      </c>
      <c r="E53" s="118">
        <v>0</v>
      </c>
      <c r="F53" s="138">
        <v>0</v>
      </c>
      <c r="G53" s="118">
        <v>0</v>
      </c>
      <c r="H53" s="120">
        <v>0</v>
      </c>
      <c r="I53" s="123"/>
    </row>
    <row r="54" spans="1:9" ht="15">
      <c r="A54" s="124"/>
      <c r="B54" s="138">
        <v>0</v>
      </c>
      <c r="C54" s="118">
        <v>0</v>
      </c>
      <c r="D54" s="138">
        <v>0</v>
      </c>
      <c r="E54" s="118">
        <v>0</v>
      </c>
      <c r="F54" s="138">
        <v>0</v>
      </c>
      <c r="G54" s="118">
        <v>0</v>
      </c>
      <c r="H54" s="120">
        <v>0</v>
      </c>
      <c r="I54" s="123"/>
    </row>
    <row r="55" spans="1:9" ht="15">
      <c r="A55" s="124"/>
      <c r="B55" s="138">
        <v>0</v>
      </c>
      <c r="C55" s="118">
        <v>0</v>
      </c>
      <c r="D55" s="138">
        <v>0</v>
      </c>
      <c r="E55" s="118">
        <v>0</v>
      </c>
      <c r="F55" s="138">
        <v>0</v>
      </c>
      <c r="G55" s="118">
        <v>0</v>
      </c>
      <c r="H55" s="120">
        <v>0</v>
      </c>
      <c r="I55" s="123"/>
    </row>
    <row r="56" spans="1:9" ht="15">
      <c r="A56" s="124"/>
      <c r="B56" s="138">
        <v>0</v>
      </c>
      <c r="C56" s="118">
        <v>0</v>
      </c>
      <c r="D56" s="138">
        <v>0</v>
      </c>
      <c r="E56" s="118">
        <v>0</v>
      </c>
      <c r="F56" s="138">
        <v>0</v>
      </c>
      <c r="G56" s="118">
        <v>0</v>
      </c>
      <c r="H56" s="120">
        <v>0</v>
      </c>
      <c r="I56" s="123"/>
    </row>
    <row r="57" spans="1:9" ht="15">
      <c r="A57" s="124"/>
      <c r="B57" s="138">
        <v>0</v>
      </c>
      <c r="C57" s="118">
        <v>0</v>
      </c>
      <c r="D57" s="138">
        <v>0</v>
      </c>
      <c r="E57" s="118">
        <v>0</v>
      </c>
      <c r="F57" s="138">
        <v>0</v>
      </c>
      <c r="G57" s="118">
        <v>0</v>
      </c>
      <c r="H57" s="120">
        <v>0</v>
      </c>
      <c r="I57" s="123"/>
    </row>
    <row r="58" spans="1:9" ht="15">
      <c r="A58" s="124"/>
      <c r="B58" s="138">
        <v>0</v>
      </c>
      <c r="C58" s="118">
        <v>0</v>
      </c>
      <c r="D58" s="138">
        <v>0</v>
      </c>
      <c r="E58" s="118">
        <v>0</v>
      </c>
      <c r="F58" s="138">
        <v>0</v>
      </c>
      <c r="G58" s="118">
        <v>0</v>
      </c>
      <c r="H58" s="120">
        <v>0</v>
      </c>
      <c r="I58" s="123"/>
    </row>
    <row r="59" spans="1:9" ht="15">
      <c r="A59" s="124"/>
      <c r="B59" s="138">
        <v>0</v>
      </c>
      <c r="C59" s="118">
        <v>0</v>
      </c>
      <c r="D59" s="138">
        <v>0</v>
      </c>
      <c r="E59" s="118">
        <v>0</v>
      </c>
      <c r="F59" s="138">
        <v>0</v>
      </c>
      <c r="G59" s="118">
        <v>0</v>
      </c>
      <c r="H59" s="120">
        <v>0</v>
      </c>
      <c r="I59" s="123"/>
    </row>
    <row r="60" spans="1:9" ht="15">
      <c r="A60" s="124"/>
      <c r="B60" s="138">
        <v>0</v>
      </c>
      <c r="C60" s="118">
        <v>0</v>
      </c>
      <c r="D60" s="138">
        <v>0</v>
      </c>
      <c r="E60" s="118">
        <v>0</v>
      </c>
      <c r="F60" s="138">
        <v>0</v>
      </c>
      <c r="G60" s="118">
        <v>0</v>
      </c>
      <c r="H60" s="120">
        <v>0</v>
      </c>
      <c r="I60" s="123"/>
    </row>
    <row r="61" spans="1:9" ht="15">
      <c r="A61" s="124"/>
      <c r="B61" s="138">
        <v>0</v>
      </c>
      <c r="C61" s="118">
        <v>0</v>
      </c>
      <c r="D61" s="138">
        <v>0</v>
      </c>
      <c r="E61" s="118">
        <v>0</v>
      </c>
      <c r="F61" s="138">
        <v>0</v>
      </c>
      <c r="G61" s="118">
        <v>0</v>
      </c>
      <c r="H61" s="120">
        <v>0</v>
      </c>
      <c r="I61" s="123"/>
    </row>
    <row r="62" spans="1:9" ht="15">
      <c r="A62" s="124"/>
      <c r="B62" s="138">
        <v>0</v>
      </c>
      <c r="C62" s="118">
        <v>0</v>
      </c>
      <c r="D62" s="138">
        <v>0</v>
      </c>
      <c r="E62" s="118">
        <v>0</v>
      </c>
      <c r="F62" s="138">
        <v>0</v>
      </c>
      <c r="G62" s="118">
        <v>0</v>
      </c>
      <c r="H62" s="120">
        <v>0</v>
      </c>
      <c r="I62" s="123"/>
    </row>
    <row r="63" spans="1:9" ht="15">
      <c r="A63" s="124"/>
      <c r="B63" s="138">
        <v>0</v>
      </c>
      <c r="C63" s="118">
        <v>0</v>
      </c>
      <c r="D63" s="138">
        <v>0</v>
      </c>
      <c r="E63" s="118">
        <v>0</v>
      </c>
      <c r="F63" s="138">
        <v>0</v>
      </c>
      <c r="G63" s="118">
        <v>0</v>
      </c>
      <c r="H63" s="120">
        <v>0</v>
      </c>
      <c r="I63" s="123"/>
    </row>
    <row r="64" spans="1:9" ht="15">
      <c r="A64" s="124"/>
      <c r="B64" s="138">
        <v>0</v>
      </c>
      <c r="C64" s="118">
        <v>0</v>
      </c>
      <c r="D64" s="138">
        <v>0</v>
      </c>
      <c r="E64" s="118">
        <v>0</v>
      </c>
      <c r="F64" s="138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H17" sqref="H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3"/>
      <c r="C3" s="103"/>
      <c r="D3" s="103"/>
      <c r="E3" s="103"/>
      <c r="F3" s="103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63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64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40923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39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73.15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30</v>
      </c>
    </row>
    <row r="17" spans="1:9" ht="13.5">
      <c r="A17" s="116" t="s">
        <v>65</v>
      </c>
      <c r="B17" s="117">
        <v>0</v>
      </c>
      <c r="C17" s="118">
        <v>0</v>
      </c>
      <c r="D17" s="119">
        <v>0</v>
      </c>
      <c r="E17" s="118">
        <v>0</v>
      </c>
      <c r="F17" s="119">
        <v>61.76</v>
      </c>
      <c r="G17" s="118">
        <f>F17/F$15*1000*F$14</f>
        <v>422.14627477785365</v>
      </c>
      <c r="H17" s="120">
        <f>LARGE((C17,E17,G17),1)</f>
        <v>422.14627477785365</v>
      </c>
      <c r="I17" s="121">
        <v>9</v>
      </c>
    </row>
    <row r="18" spans="1:9" ht="13.5">
      <c r="A18" s="122"/>
      <c r="B18" s="117">
        <v>0</v>
      </c>
      <c r="C18" s="118">
        <v>0</v>
      </c>
      <c r="D18" s="119">
        <v>0</v>
      </c>
      <c r="E18" s="118">
        <v>0</v>
      </c>
      <c r="F18" s="119">
        <v>0</v>
      </c>
      <c r="G18" s="118">
        <f aca="true" t="shared" si="0" ref="G18:G27">F18/F$15*1000*F$14</f>
        <v>0</v>
      </c>
      <c r="H18" s="120">
        <v>0</v>
      </c>
      <c r="I18" s="121"/>
    </row>
    <row r="19" spans="1:9" ht="13.5">
      <c r="A19" s="122"/>
      <c r="B19" s="117">
        <v>0</v>
      </c>
      <c r="C19" s="118">
        <v>0</v>
      </c>
      <c r="D19" s="119">
        <v>0</v>
      </c>
      <c r="E19" s="118">
        <v>0</v>
      </c>
      <c r="F19" s="119">
        <v>0</v>
      </c>
      <c r="G19" s="118">
        <f t="shared" si="0"/>
        <v>0</v>
      </c>
      <c r="H19" s="120">
        <v>0</v>
      </c>
      <c r="I19" s="121"/>
    </row>
    <row r="20" spans="1:9" ht="13.5">
      <c r="A20" s="122"/>
      <c r="B20" s="117">
        <v>0</v>
      </c>
      <c r="C20" s="118">
        <v>0</v>
      </c>
      <c r="D20" s="119">
        <v>0</v>
      </c>
      <c r="E20" s="118">
        <v>0</v>
      </c>
      <c r="F20" s="119">
        <v>0</v>
      </c>
      <c r="G20" s="118">
        <f t="shared" si="0"/>
        <v>0</v>
      </c>
      <c r="H20" s="120">
        <v>0</v>
      </c>
      <c r="I20" s="121"/>
    </row>
    <row r="21" spans="1:9" ht="13.5">
      <c r="A21" s="122"/>
      <c r="B21" s="117">
        <v>0</v>
      </c>
      <c r="C21" s="118">
        <v>0</v>
      </c>
      <c r="D21" s="119">
        <v>0</v>
      </c>
      <c r="E21" s="118">
        <v>0</v>
      </c>
      <c r="F21" s="119">
        <v>0</v>
      </c>
      <c r="G21" s="118">
        <f t="shared" si="0"/>
        <v>0</v>
      </c>
      <c r="H21" s="120">
        <v>0</v>
      </c>
      <c r="I21" s="121"/>
    </row>
    <row r="22" spans="1:9" ht="13.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f t="shared" si="0"/>
        <v>0</v>
      </c>
      <c r="H22" s="120">
        <v>0</v>
      </c>
      <c r="I22" s="121"/>
    </row>
    <row r="23" spans="1:9" ht="13.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f t="shared" si="0"/>
        <v>0</v>
      </c>
      <c r="H23" s="120">
        <v>0</v>
      </c>
      <c r="I23" s="121"/>
    </row>
    <row r="24" spans="1:9" ht="13.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f t="shared" si="0"/>
        <v>0</v>
      </c>
      <c r="H24" s="120"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f t="shared" si="0"/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f t="shared" si="0"/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f t="shared" si="0"/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3.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1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2"/>
      <c r="B45" s="117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  <row r="64" spans="1:9" ht="15">
      <c r="A64" s="124"/>
      <c r="B64" s="119">
        <v>0</v>
      </c>
      <c r="C64" s="118">
        <v>0</v>
      </c>
      <c r="D64" s="119">
        <v>0</v>
      </c>
      <c r="E64" s="118">
        <v>0</v>
      </c>
      <c r="F64" s="119">
        <v>0</v>
      </c>
      <c r="G64" s="118">
        <v>0</v>
      </c>
      <c r="H64" s="120">
        <v>0</v>
      </c>
      <c r="I64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3">
      <selection activeCell="P22" sqref="P22"/>
    </sheetView>
  </sheetViews>
  <sheetFormatPr defaultColWidth="11.19921875" defaultRowHeight="14.25"/>
  <sheetData>
    <row r="1" spans="1:9" s="2" customFormat="1" ht="15">
      <c r="A1" s="267"/>
      <c r="B1" s="199"/>
      <c r="C1" s="199"/>
      <c r="D1" s="199"/>
      <c r="E1" s="199"/>
      <c r="F1" s="199"/>
      <c r="G1" s="199"/>
      <c r="H1" s="199"/>
      <c r="I1" s="102"/>
    </row>
    <row r="2" spans="1:13" s="2" customFormat="1" ht="15" customHeight="1">
      <c r="A2" s="267"/>
      <c r="B2" s="266" t="s">
        <v>8</v>
      </c>
      <c r="C2" s="266"/>
      <c r="D2" s="266"/>
      <c r="E2" s="266"/>
      <c r="F2" s="266"/>
      <c r="G2" s="268"/>
      <c r="H2" s="268"/>
      <c r="I2" s="268"/>
      <c r="J2" s="268"/>
      <c r="K2" s="268"/>
      <c r="L2" s="268"/>
      <c r="M2" s="268"/>
    </row>
    <row r="3" spans="1:13" s="2" customFormat="1" ht="15" customHeight="1">
      <c r="A3" s="267"/>
      <c r="B3" s="202"/>
      <c r="C3" s="202"/>
      <c r="D3" s="202"/>
      <c r="E3" s="202"/>
      <c r="F3" s="202"/>
      <c r="G3" s="268"/>
      <c r="H3" s="268"/>
      <c r="I3" s="268"/>
      <c r="J3" s="268"/>
      <c r="K3" s="268"/>
      <c r="L3" s="268"/>
      <c r="M3" s="268"/>
    </row>
    <row r="4" spans="1:13" s="2" customFormat="1" ht="15" customHeight="1">
      <c r="A4" s="267"/>
      <c r="B4" s="266" t="s">
        <v>40</v>
      </c>
      <c r="C4" s="266"/>
      <c r="D4" s="266"/>
      <c r="E4" s="266"/>
      <c r="F4" s="266"/>
      <c r="G4" s="268"/>
      <c r="H4" s="268"/>
      <c r="I4" s="268"/>
      <c r="J4" s="268"/>
      <c r="K4" s="268"/>
      <c r="L4" s="268"/>
      <c r="M4" s="268"/>
    </row>
    <row r="5" spans="1:13" s="2" customFormat="1" ht="15" customHeight="1">
      <c r="A5" s="267"/>
      <c r="B5" s="199"/>
      <c r="C5" s="199"/>
      <c r="D5" s="199"/>
      <c r="E5" s="199"/>
      <c r="F5" s="199"/>
      <c r="G5" s="268"/>
      <c r="H5" s="268"/>
      <c r="I5" s="268"/>
      <c r="J5" s="268"/>
      <c r="K5" s="268"/>
      <c r="L5" s="268"/>
      <c r="M5" s="268"/>
    </row>
    <row r="6" spans="1:13" s="2" customFormat="1" ht="15" customHeight="1">
      <c r="A6" s="267"/>
      <c r="B6" s="265"/>
      <c r="C6" s="265"/>
      <c r="D6" s="199"/>
      <c r="E6" s="199"/>
      <c r="F6" s="199"/>
      <c r="G6" s="268"/>
      <c r="H6" s="268"/>
      <c r="I6" s="268"/>
      <c r="J6" s="268"/>
      <c r="K6" s="268"/>
      <c r="L6" s="268"/>
      <c r="M6" s="268"/>
    </row>
    <row r="7" spans="1:13" s="2" customFormat="1" ht="15" customHeight="1">
      <c r="A7" s="267"/>
      <c r="B7" s="199"/>
      <c r="C7" s="199"/>
      <c r="D7" s="199"/>
      <c r="E7" s="199"/>
      <c r="F7" s="199"/>
      <c r="G7" s="268"/>
      <c r="H7" s="268"/>
      <c r="I7" s="268"/>
      <c r="J7" s="268"/>
      <c r="K7" s="268"/>
      <c r="L7" s="268"/>
      <c r="M7" s="268"/>
    </row>
    <row r="8" spans="1:13" s="2" customFormat="1" ht="15" customHeight="1">
      <c r="A8" s="195" t="s">
        <v>13</v>
      </c>
      <c r="B8" s="197" t="s">
        <v>63</v>
      </c>
      <c r="C8" s="197"/>
      <c r="D8" s="197"/>
      <c r="E8" s="197"/>
      <c r="F8" s="203"/>
      <c r="G8" s="268"/>
      <c r="H8" s="268"/>
      <c r="I8" s="268"/>
      <c r="J8" s="268"/>
      <c r="K8" s="268"/>
      <c r="L8" s="268"/>
      <c r="M8" s="268"/>
    </row>
    <row r="9" spans="1:13" s="2" customFormat="1" ht="15" customHeight="1">
      <c r="A9" s="195" t="s">
        <v>0</v>
      </c>
      <c r="B9" s="197" t="s">
        <v>64</v>
      </c>
      <c r="C9" s="197"/>
      <c r="D9" s="197"/>
      <c r="E9" s="197"/>
      <c r="F9" s="203"/>
      <c r="G9" s="268"/>
      <c r="H9" s="268"/>
      <c r="I9" s="268"/>
      <c r="J9" s="268"/>
      <c r="K9" s="268"/>
      <c r="L9" s="268"/>
      <c r="M9" s="268"/>
    </row>
    <row r="10" spans="1:13" s="2" customFormat="1" ht="15" customHeight="1">
      <c r="A10" s="195" t="s">
        <v>16</v>
      </c>
      <c r="B10" s="263">
        <v>40924</v>
      </c>
      <c r="C10" s="263"/>
      <c r="D10" s="198"/>
      <c r="E10" s="198"/>
      <c r="F10" s="28"/>
      <c r="G10" s="268"/>
      <c r="H10" s="268"/>
      <c r="I10" s="268"/>
      <c r="J10" s="268"/>
      <c r="K10" s="268"/>
      <c r="L10" s="268"/>
      <c r="M10" s="268"/>
    </row>
    <row r="11" spans="1:13" s="2" customFormat="1" ht="15" customHeight="1">
      <c r="A11" s="195" t="s">
        <v>39</v>
      </c>
      <c r="B11" s="197" t="s">
        <v>62</v>
      </c>
      <c r="C11" s="198"/>
      <c r="D11" s="199"/>
      <c r="E11" s="199"/>
      <c r="F11" s="199"/>
      <c r="G11" s="268"/>
      <c r="H11" s="268"/>
      <c r="I11" s="268"/>
      <c r="J11" s="268"/>
      <c r="K11" s="268"/>
      <c r="L11" s="268"/>
      <c r="M11" s="268"/>
    </row>
    <row r="12" spans="1:13" s="2" customFormat="1" ht="15" customHeight="1">
      <c r="A12" s="195" t="s">
        <v>19</v>
      </c>
      <c r="B12" s="203" t="s">
        <v>50</v>
      </c>
      <c r="C12" s="199"/>
      <c r="D12" s="199"/>
      <c r="E12" s="199"/>
      <c r="F12" s="199"/>
      <c r="G12" s="268"/>
      <c r="H12" s="268"/>
      <c r="I12" s="268"/>
      <c r="J12" s="268"/>
      <c r="K12" s="268"/>
      <c r="L12" s="268"/>
      <c r="M12" s="268"/>
    </row>
    <row r="13" spans="1:9" s="2" customFormat="1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s="2" customFormat="1" ht="15" customHeight="1">
      <c r="A14" s="107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10" t="s">
        <v>21</v>
      </c>
      <c r="I14" s="111" t="s">
        <v>30</v>
      </c>
    </row>
    <row r="15" spans="1:9" s="2" customFormat="1" ht="15" customHeight="1">
      <c r="A15" s="107" t="s">
        <v>17</v>
      </c>
      <c r="B15" s="35">
        <v>1</v>
      </c>
      <c r="C15" s="36"/>
      <c r="D15" s="37">
        <v>1</v>
      </c>
      <c r="E15" s="36"/>
      <c r="F15" s="37">
        <v>30</v>
      </c>
      <c r="G15" s="36"/>
      <c r="H15" s="110" t="s">
        <v>22</v>
      </c>
      <c r="I15" s="111" t="s">
        <v>31</v>
      </c>
    </row>
    <row r="16" spans="1:9" s="2" customFormat="1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30</v>
      </c>
    </row>
    <row r="17" spans="1:9" s="2" customFormat="1" ht="13.5">
      <c r="A17" s="188" t="s">
        <v>65</v>
      </c>
      <c r="B17" s="117">
        <v>0</v>
      </c>
      <c r="C17" s="118">
        <f aca="true" t="shared" si="0" ref="C17:C22">B17/B$15*1000*B$14</f>
        <v>0</v>
      </c>
      <c r="D17" s="138">
        <v>0</v>
      </c>
      <c r="E17" s="118">
        <v>0</v>
      </c>
      <c r="F17" s="192">
        <v>23.78</v>
      </c>
      <c r="G17" s="118">
        <f aca="true" t="shared" si="1" ref="G17:G22">F17/F$15*1000*F$14</f>
        <v>396.33333333333337</v>
      </c>
      <c r="H17" s="120">
        <f>LARGE((C17,E17,G17),1)</f>
        <v>396.33333333333337</v>
      </c>
      <c r="I17" s="121">
        <v>16</v>
      </c>
    </row>
    <row r="18" spans="1:9" s="2" customFormat="1" ht="13.5">
      <c r="A18" s="189"/>
      <c r="B18" s="117">
        <v>0</v>
      </c>
      <c r="C18" s="118">
        <f t="shared" si="0"/>
        <v>0</v>
      </c>
      <c r="D18" s="138">
        <v>0</v>
      </c>
      <c r="E18" s="118">
        <f>D18/D$15*1000*D$14</f>
        <v>0</v>
      </c>
      <c r="F18" s="138">
        <v>0</v>
      </c>
      <c r="G18" s="118">
        <f t="shared" si="1"/>
        <v>0</v>
      </c>
      <c r="H18" s="120">
        <f>LARGE((C18,E18,G18),1)</f>
        <v>0</v>
      </c>
      <c r="I18" s="121"/>
    </row>
    <row r="19" spans="1:9" s="2" customFormat="1" ht="13.5">
      <c r="A19" s="122"/>
      <c r="B19" s="117">
        <v>0</v>
      </c>
      <c r="C19" s="118">
        <f t="shared" si="0"/>
        <v>0</v>
      </c>
      <c r="D19" s="138">
        <v>0</v>
      </c>
      <c r="E19" s="118">
        <v>0</v>
      </c>
      <c r="F19" s="138">
        <v>0</v>
      </c>
      <c r="G19" s="118">
        <f t="shared" si="1"/>
        <v>0</v>
      </c>
      <c r="H19" s="120">
        <f>LARGE((C19,E19,G19),1)</f>
        <v>0</v>
      </c>
      <c r="I19" s="121"/>
    </row>
    <row r="20" spans="1:9" s="2" customFormat="1" ht="13.5">
      <c r="A20" s="122"/>
      <c r="B20" s="117">
        <v>0</v>
      </c>
      <c r="C20" s="118">
        <f t="shared" si="0"/>
        <v>0</v>
      </c>
      <c r="D20" s="138">
        <v>0</v>
      </c>
      <c r="E20" s="118">
        <f>D20/D$15*1000*D$14</f>
        <v>0</v>
      </c>
      <c r="F20" s="138">
        <v>0</v>
      </c>
      <c r="G20" s="118">
        <f t="shared" si="1"/>
        <v>0</v>
      </c>
      <c r="H20" s="120">
        <f>LARGE((C20,E20,G20),1)</f>
        <v>0</v>
      </c>
      <c r="I20" s="121"/>
    </row>
    <row r="21" spans="1:9" s="2" customFormat="1" ht="13.5">
      <c r="A21" s="122"/>
      <c r="B21" s="117">
        <v>0</v>
      </c>
      <c r="C21" s="118">
        <f t="shared" si="0"/>
        <v>0</v>
      </c>
      <c r="D21" s="138">
        <v>0</v>
      </c>
      <c r="E21" s="118">
        <v>0</v>
      </c>
      <c r="F21" s="138">
        <v>0</v>
      </c>
      <c r="G21" s="118">
        <f t="shared" si="1"/>
        <v>0</v>
      </c>
      <c r="H21" s="120">
        <f>LARGE((C21,E21,G21),1)</f>
        <v>0</v>
      </c>
      <c r="I21" s="121"/>
    </row>
    <row r="22" spans="1:9" s="2" customFormat="1" ht="13.5">
      <c r="A22" s="122"/>
      <c r="B22" s="117">
        <v>0</v>
      </c>
      <c r="C22" s="118">
        <f t="shared" si="0"/>
        <v>0</v>
      </c>
      <c r="D22" s="138">
        <v>0</v>
      </c>
      <c r="E22" s="118">
        <f>D22/D$15*1000*D$14</f>
        <v>0</v>
      </c>
      <c r="F22" s="138">
        <v>0</v>
      </c>
      <c r="G22" s="118">
        <f t="shared" si="1"/>
        <v>0</v>
      </c>
      <c r="H22" s="120">
        <f>LARGE((C22,E22,G22),1)</f>
        <v>0</v>
      </c>
      <c r="I22" s="121"/>
    </row>
    <row r="23" spans="1:9" s="2" customFormat="1" ht="13.5">
      <c r="A23" s="122"/>
      <c r="B23" s="117">
        <v>0</v>
      </c>
      <c r="C23" s="118">
        <v>0</v>
      </c>
      <c r="D23" s="138">
        <v>0</v>
      </c>
      <c r="E23" s="118">
        <v>0</v>
      </c>
      <c r="F23" s="138">
        <v>0</v>
      </c>
      <c r="G23" s="118">
        <v>0</v>
      </c>
      <c r="H23" s="120">
        <v>0</v>
      </c>
      <c r="I23" s="121"/>
    </row>
    <row r="24" spans="1:9" s="2" customFormat="1" ht="13.5">
      <c r="A24" s="122"/>
      <c r="B24" s="117">
        <v>0</v>
      </c>
      <c r="C24" s="118">
        <v>0</v>
      </c>
      <c r="D24" s="138">
        <v>0</v>
      </c>
      <c r="E24" s="118">
        <v>0</v>
      </c>
      <c r="F24" s="138">
        <v>0</v>
      </c>
      <c r="G24" s="118">
        <v>0</v>
      </c>
      <c r="H24" s="120">
        <v>0</v>
      </c>
      <c r="I24" s="121"/>
    </row>
    <row r="25" spans="1:9" s="2" customFormat="1" ht="13.5">
      <c r="A25" s="122"/>
      <c r="B25" s="117">
        <v>0</v>
      </c>
      <c r="C25" s="118">
        <v>0</v>
      </c>
      <c r="D25" s="138">
        <v>0</v>
      </c>
      <c r="E25" s="118">
        <v>0</v>
      </c>
      <c r="F25" s="138">
        <v>0</v>
      </c>
      <c r="G25" s="118">
        <v>0</v>
      </c>
      <c r="H25" s="120">
        <v>0</v>
      </c>
      <c r="I25" s="121"/>
    </row>
    <row r="26" spans="1:9" s="2" customFormat="1" ht="13.5">
      <c r="A26" s="122"/>
      <c r="B26" s="117">
        <v>0</v>
      </c>
      <c r="C26" s="118">
        <v>0</v>
      </c>
      <c r="D26" s="138">
        <v>0</v>
      </c>
      <c r="E26" s="118">
        <v>0</v>
      </c>
      <c r="F26" s="138">
        <v>0</v>
      </c>
      <c r="G26" s="118">
        <v>0</v>
      </c>
      <c r="H26" s="120">
        <v>0</v>
      </c>
      <c r="I26" s="121"/>
    </row>
    <row r="27" spans="1:9" s="2" customFormat="1" ht="13.5">
      <c r="A27" s="122"/>
      <c r="B27" s="117">
        <v>0</v>
      </c>
      <c r="C27" s="118">
        <v>0</v>
      </c>
      <c r="D27" s="138">
        <v>0</v>
      </c>
      <c r="E27" s="118">
        <v>0</v>
      </c>
      <c r="F27" s="138">
        <v>0</v>
      </c>
      <c r="G27" s="118">
        <v>0</v>
      </c>
      <c r="H27" s="120">
        <v>0</v>
      </c>
      <c r="I27" s="121"/>
    </row>
    <row r="28" spans="1:9" s="2" customFormat="1" ht="13.5">
      <c r="A28" s="122"/>
      <c r="B28" s="117">
        <v>0</v>
      </c>
      <c r="C28" s="118">
        <v>0</v>
      </c>
      <c r="D28" s="138">
        <v>0</v>
      </c>
      <c r="E28" s="118">
        <v>0</v>
      </c>
      <c r="F28" s="138">
        <v>0</v>
      </c>
      <c r="G28" s="118">
        <v>0</v>
      </c>
      <c r="H28" s="120">
        <v>0</v>
      </c>
      <c r="I28" s="121"/>
    </row>
    <row r="29" spans="1:9" s="2" customFormat="1" ht="13.5">
      <c r="A29" s="122"/>
      <c r="B29" s="117">
        <v>0</v>
      </c>
      <c r="C29" s="118">
        <v>0</v>
      </c>
      <c r="D29" s="138">
        <v>0</v>
      </c>
      <c r="E29" s="118">
        <v>0</v>
      </c>
      <c r="F29" s="138">
        <v>0</v>
      </c>
      <c r="G29" s="118">
        <v>0</v>
      </c>
      <c r="H29" s="120">
        <v>0</v>
      </c>
      <c r="I29" s="121"/>
    </row>
    <row r="30" spans="1:9" s="2" customFormat="1" ht="13.5">
      <c r="A30" s="122"/>
      <c r="B30" s="117">
        <v>0</v>
      </c>
      <c r="C30" s="118">
        <v>0</v>
      </c>
      <c r="D30" s="138">
        <v>0</v>
      </c>
      <c r="E30" s="118">
        <v>0</v>
      </c>
      <c r="F30" s="138">
        <v>0</v>
      </c>
      <c r="G30" s="118">
        <v>0</v>
      </c>
      <c r="H30" s="120">
        <v>0</v>
      </c>
      <c r="I30" s="121"/>
    </row>
    <row r="31" spans="1:9" s="2" customFormat="1" ht="13.5">
      <c r="A31" s="122"/>
      <c r="B31" s="117">
        <v>0</v>
      </c>
      <c r="C31" s="118">
        <v>0</v>
      </c>
      <c r="D31" s="138">
        <v>0</v>
      </c>
      <c r="E31" s="118">
        <v>0</v>
      </c>
      <c r="F31" s="138">
        <v>0</v>
      </c>
      <c r="G31" s="118">
        <v>0</v>
      </c>
      <c r="H31" s="120">
        <v>0</v>
      </c>
      <c r="I31" s="121"/>
    </row>
    <row r="32" spans="1:9" s="2" customFormat="1" ht="13.5">
      <c r="A32" s="122"/>
      <c r="B32" s="117">
        <v>0</v>
      </c>
      <c r="C32" s="118">
        <v>0</v>
      </c>
      <c r="D32" s="138">
        <v>0</v>
      </c>
      <c r="E32" s="118">
        <v>0</v>
      </c>
      <c r="F32" s="138">
        <v>0</v>
      </c>
      <c r="G32" s="118">
        <v>0</v>
      </c>
      <c r="H32" s="120">
        <v>0</v>
      </c>
      <c r="I32" s="121"/>
    </row>
    <row r="33" spans="1:9" s="2" customFormat="1" ht="13.5">
      <c r="A33" s="122"/>
      <c r="B33" s="117">
        <v>0</v>
      </c>
      <c r="C33" s="118">
        <v>0</v>
      </c>
      <c r="D33" s="138">
        <v>0</v>
      </c>
      <c r="E33" s="118">
        <v>0</v>
      </c>
      <c r="F33" s="138">
        <v>0</v>
      </c>
      <c r="G33" s="118">
        <v>0</v>
      </c>
      <c r="H33" s="120">
        <v>0</v>
      </c>
      <c r="I33" s="121"/>
    </row>
    <row r="34" spans="1:9" s="2" customFormat="1" ht="13.5">
      <c r="A34" s="122"/>
      <c r="B34" s="117">
        <v>0</v>
      </c>
      <c r="C34" s="118">
        <v>0</v>
      </c>
      <c r="D34" s="138">
        <v>0</v>
      </c>
      <c r="E34" s="118">
        <v>0</v>
      </c>
      <c r="F34" s="138">
        <v>0</v>
      </c>
      <c r="G34" s="118">
        <v>0</v>
      </c>
      <c r="H34" s="120">
        <v>0</v>
      </c>
      <c r="I34" s="121"/>
    </row>
    <row r="35" spans="1:9" s="2" customFormat="1" ht="13.5">
      <c r="A35" s="122"/>
      <c r="B35" s="117">
        <v>0</v>
      </c>
      <c r="C35" s="118">
        <v>0</v>
      </c>
      <c r="D35" s="138">
        <v>0</v>
      </c>
      <c r="E35" s="118">
        <v>0</v>
      </c>
      <c r="F35" s="138">
        <v>0</v>
      </c>
      <c r="G35" s="118">
        <v>0</v>
      </c>
      <c r="H35" s="120">
        <v>0</v>
      </c>
      <c r="I35" s="121"/>
    </row>
    <row r="36" spans="1:9" s="2" customFormat="1" ht="13.5">
      <c r="A36" s="122"/>
      <c r="B36" s="117">
        <v>0</v>
      </c>
      <c r="C36" s="118">
        <v>0</v>
      </c>
      <c r="D36" s="138">
        <v>0</v>
      </c>
      <c r="E36" s="118">
        <v>0</v>
      </c>
      <c r="F36" s="138">
        <v>0</v>
      </c>
      <c r="G36" s="118">
        <v>0</v>
      </c>
      <c r="H36" s="120">
        <v>0</v>
      </c>
      <c r="I36" s="121"/>
    </row>
    <row r="37" spans="1:9" s="2" customFormat="1" ht="13.5">
      <c r="A37" s="122"/>
      <c r="B37" s="117">
        <v>0</v>
      </c>
      <c r="C37" s="118">
        <v>0</v>
      </c>
      <c r="D37" s="138">
        <v>0</v>
      </c>
      <c r="E37" s="118">
        <v>0</v>
      </c>
      <c r="F37" s="138">
        <v>0</v>
      </c>
      <c r="G37" s="118">
        <v>0</v>
      </c>
      <c r="H37" s="120">
        <v>0</v>
      </c>
      <c r="I37" s="121"/>
    </row>
    <row r="38" spans="1:9" s="2" customFormat="1" ht="15">
      <c r="A38" s="122"/>
      <c r="B38" s="117">
        <v>0</v>
      </c>
      <c r="C38" s="118">
        <v>0</v>
      </c>
      <c r="D38" s="138">
        <v>0</v>
      </c>
      <c r="E38" s="118">
        <v>0</v>
      </c>
      <c r="F38" s="138">
        <v>0</v>
      </c>
      <c r="G38" s="118">
        <v>0</v>
      </c>
      <c r="H38" s="120">
        <v>0</v>
      </c>
      <c r="I38" s="123"/>
    </row>
    <row r="39" spans="1:9" s="2" customFormat="1" ht="15">
      <c r="A39" s="122"/>
      <c r="B39" s="117">
        <v>0</v>
      </c>
      <c r="C39" s="118">
        <v>0</v>
      </c>
      <c r="D39" s="138">
        <v>0</v>
      </c>
      <c r="E39" s="118">
        <v>0</v>
      </c>
      <c r="F39" s="138">
        <v>0</v>
      </c>
      <c r="G39" s="118">
        <v>0</v>
      </c>
      <c r="H39" s="120">
        <v>0</v>
      </c>
      <c r="I39" s="123"/>
    </row>
    <row r="40" spans="1:9" s="2" customFormat="1" ht="15">
      <c r="A40" s="122"/>
      <c r="B40" s="117">
        <v>0</v>
      </c>
      <c r="C40" s="118">
        <v>0</v>
      </c>
      <c r="D40" s="138">
        <v>0</v>
      </c>
      <c r="E40" s="118">
        <v>0</v>
      </c>
      <c r="F40" s="138">
        <v>0</v>
      </c>
      <c r="G40" s="118">
        <v>0</v>
      </c>
      <c r="H40" s="120">
        <v>0</v>
      </c>
      <c r="I40" s="123"/>
    </row>
    <row r="41" spans="1:9" s="2" customFormat="1" ht="15">
      <c r="A41" s="122"/>
      <c r="B41" s="117">
        <v>0</v>
      </c>
      <c r="C41" s="118">
        <v>0</v>
      </c>
      <c r="D41" s="138">
        <v>0</v>
      </c>
      <c r="E41" s="118">
        <v>0</v>
      </c>
      <c r="F41" s="138">
        <v>0</v>
      </c>
      <c r="G41" s="118">
        <v>0</v>
      </c>
      <c r="H41" s="120">
        <v>0</v>
      </c>
      <c r="I41" s="123"/>
    </row>
    <row r="42" spans="1:9" s="2" customFormat="1" ht="15">
      <c r="A42" s="122"/>
      <c r="B42" s="117">
        <v>0</v>
      </c>
      <c r="C42" s="118">
        <v>0</v>
      </c>
      <c r="D42" s="138">
        <v>0</v>
      </c>
      <c r="E42" s="118">
        <v>0</v>
      </c>
      <c r="F42" s="138">
        <v>0</v>
      </c>
      <c r="G42" s="118">
        <v>0</v>
      </c>
      <c r="H42" s="120">
        <v>0</v>
      </c>
      <c r="I42" s="123"/>
    </row>
    <row r="43" spans="1:9" s="2" customFormat="1" ht="15">
      <c r="A43" s="122"/>
      <c r="B43" s="117">
        <v>0</v>
      </c>
      <c r="C43" s="118">
        <v>0</v>
      </c>
      <c r="D43" s="138">
        <v>0</v>
      </c>
      <c r="E43" s="118">
        <v>0</v>
      </c>
      <c r="F43" s="138">
        <v>0</v>
      </c>
      <c r="G43" s="118">
        <v>0</v>
      </c>
      <c r="H43" s="120">
        <v>0</v>
      </c>
      <c r="I43" s="123"/>
    </row>
    <row r="44" spans="1:9" s="2" customFormat="1" ht="15">
      <c r="A44" s="122"/>
      <c r="B44" s="117">
        <v>0</v>
      </c>
      <c r="C44" s="118">
        <v>0</v>
      </c>
      <c r="D44" s="138">
        <v>0</v>
      </c>
      <c r="E44" s="118">
        <v>0</v>
      </c>
      <c r="F44" s="138">
        <v>0</v>
      </c>
      <c r="G44" s="118">
        <v>0</v>
      </c>
      <c r="H44" s="120">
        <v>0</v>
      </c>
      <c r="I44" s="123"/>
    </row>
    <row r="45" spans="1:9" s="2" customFormat="1" ht="15">
      <c r="A45" s="122"/>
      <c r="B45" s="117">
        <v>0</v>
      </c>
      <c r="C45" s="118">
        <v>0</v>
      </c>
      <c r="D45" s="138">
        <v>0</v>
      </c>
      <c r="E45" s="118">
        <v>0</v>
      </c>
      <c r="F45" s="138">
        <v>0</v>
      </c>
      <c r="G45" s="118">
        <v>0</v>
      </c>
      <c r="H45" s="120">
        <v>0</v>
      </c>
      <c r="I45" s="123"/>
    </row>
    <row r="46" spans="1:9" s="2" customFormat="1" ht="15">
      <c r="A46" s="124"/>
      <c r="B46" s="138">
        <v>0</v>
      </c>
      <c r="C46" s="118">
        <v>0</v>
      </c>
      <c r="D46" s="138">
        <v>0</v>
      </c>
      <c r="E46" s="118">
        <v>0</v>
      </c>
      <c r="F46" s="138">
        <v>0</v>
      </c>
      <c r="G46" s="118">
        <v>0</v>
      </c>
      <c r="H46" s="120">
        <v>0</v>
      </c>
      <c r="I46" s="123"/>
    </row>
    <row r="47" spans="1:9" s="2" customFormat="1" ht="15">
      <c r="A47" s="124"/>
      <c r="B47" s="138">
        <v>0</v>
      </c>
      <c r="C47" s="118">
        <v>0</v>
      </c>
      <c r="D47" s="138">
        <v>0</v>
      </c>
      <c r="E47" s="118">
        <v>0</v>
      </c>
      <c r="F47" s="138">
        <v>0</v>
      </c>
      <c r="G47" s="118">
        <v>0</v>
      </c>
      <c r="H47" s="120">
        <v>0</v>
      </c>
      <c r="I47" s="123"/>
    </row>
    <row r="48" spans="1:9" s="2" customFormat="1" ht="15">
      <c r="A48" s="124"/>
      <c r="B48" s="138">
        <v>0</v>
      </c>
      <c r="C48" s="118">
        <v>0</v>
      </c>
      <c r="D48" s="138">
        <v>0</v>
      </c>
      <c r="E48" s="118">
        <v>0</v>
      </c>
      <c r="F48" s="138">
        <v>0</v>
      </c>
      <c r="G48" s="118">
        <v>0</v>
      </c>
      <c r="H48" s="120">
        <v>0</v>
      </c>
      <c r="I48" s="123"/>
    </row>
    <row r="49" spans="1:9" s="2" customFormat="1" ht="15">
      <c r="A49" s="124"/>
      <c r="B49" s="138">
        <v>0</v>
      </c>
      <c r="C49" s="118">
        <v>0</v>
      </c>
      <c r="D49" s="138">
        <v>0</v>
      </c>
      <c r="E49" s="118">
        <v>0</v>
      </c>
      <c r="F49" s="138">
        <v>0</v>
      </c>
      <c r="G49" s="118">
        <v>0</v>
      </c>
      <c r="H49" s="120">
        <v>0</v>
      </c>
      <c r="I49" s="123"/>
    </row>
    <row r="50" spans="1:9" s="2" customFormat="1" ht="15">
      <c r="A50" s="124"/>
      <c r="B50" s="138">
        <v>0</v>
      </c>
      <c r="C50" s="118">
        <v>0</v>
      </c>
      <c r="D50" s="138">
        <v>0</v>
      </c>
      <c r="E50" s="118">
        <v>0</v>
      </c>
      <c r="F50" s="138">
        <v>0</v>
      </c>
      <c r="G50" s="118">
        <v>0</v>
      </c>
      <c r="H50" s="120">
        <v>0</v>
      </c>
      <c r="I50" s="123"/>
    </row>
    <row r="51" spans="1:9" s="2" customFormat="1" ht="15">
      <c r="A51" s="124"/>
      <c r="B51" s="138">
        <v>0</v>
      </c>
      <c r="C51" s="118">
        <v>0</v>
      </c>
      <c r="D51" s="138">
        <v>0</v>
      </c>
      <c r="E51" s="118">
        <v>0</v>
      </c>
      <c r="F51" s="138">
        <v>0</v>
      </c>
      <c r="G51" s="118">
        <v>0</v>
      </c>
      <c r="H51" s="120">
        <v>0</v>
      </c>
      <c r="I51" s="123"/>
    </row>
    <row r="52" spans="1:9" s="2" customFormat="1" ht="15">
      <c r="A52" s="124"/>
      <c r="B52" s="138">
        <v>0</v>
      </c>
      <c r="C52" s="118">
        <v>0</v>
      </c>
      <c r="D52" s="138">
        <v>0</v>
      </c>
      <c r="E52" s="118">
        <v>0</v>
      </c>
      <c r="F52" s="138">
        <v>0</v>
      </c>
      <c r="G52" s="118">
        <v>0</v>
      </c>
      <c r="H52" s="120">
        <v>0</v>
      </c>
      <c r="I52" s="123"/>
    </row>
    <row r="53" spans="1:9" s="2" customFormat="1" ht="15">
      <c r="A53" s="124"/>
      <c r="B53" s="138">
        <v>0</v>
      </c>
      <c r="C53" s="118">
        <v>0</v>
      </c>
      <c r="D53" s="138">
        <v>0</v>
      </c>
      <c r="E53" s="118">
        <v>0</v>
      </c>
      <c r="F53" s="138">
        <v>0</v>
      </c>
      <c r="G53" s="118">
        <v>0</v>
      </c>
      <c r="H53" s="120">
        <v>0</v>
      </c>
      <c r="I53" s="123"/>
    </row>
    <row r="54" spans="1:9" s="2" customFormat="1" ht="15">
      <c r="A54" s="124"/>
      <c r="B54" s="138">
        <v>0</v>
      </c>
      <c r="C54" s="118">
        <v>0</v>
      </c>
      <c r="D54" s="138">
        <v>0</v>
      </c>
      <c r="E54" s="118">
        <v>0</v>
      </c>
      <c r="F54" s="138">
        <v>0</v>
      </c>
      <c r="G54" s="118">
        <v>0</v>
      </c>
      <c r="H54" s="120">
        <v>0</v>
      </c>
      <c r="I54" s="123"/>
    </row>
    <row r="55" spans="1:9" s="2" customFormat="1" ht="15">
      <c r="A55" s="124"/>
      <c r="B55" s="138">
        <v>0</v>
      </c>
      <c r="C55" s="118">
        <v>0</v>
      </c>
      <c r="D55" s="138">
        <v>0</v>
      </c>
      <c r="E55" s="118">
        <v>0</v>
      </c>
      <c r="F55" s="138">
        <v>0</v>
      </c>
      <c r="G55" s="118">
        <v>0</v>
      </c>
      <c r="H55" s="120">
        <v>0</v>
      </c>
      <c r="I55" s="123"/>
    </row>
    <row r="56" spans="1:9" s="2" customFormat="1" ht="15">
      <c r="A56" s="124"/>
      <c r="B56" s="138">
        <v>0</v>
      </c>
      <c r="C56" s="118">
        <v>0</v>
      </c>
      <c r="D56" s="138">
        <v>0</v>
      </c>
      <c r="E56" s="118">
        <v>0</v>
      </c>
      <c r="F56" s="138">
        <v>0</v>
      </c>
      <c r="G56" s="118">
        <v>0</v>
      </c>
      <c r="H56" s="120">
        <v>0</v>
      </c>
      <c r="I56" s="123"/>
    </row>
    <row r="57" spans="1:9" s="2" customFormat="1" ht="15">
      <c r="A57" s="124"/>
      <c r="B57" s="138">
        <v>0</v>
      </c>
      <c r="C57" s="118">
        <v>0</v>
      </c>
      <c r="D57" s="138">
        <v>0</v>
      </c>
      <c r="E57" s="118">
        <v>0</v>
      </c>
      <c r="F57" s="138">
        <v>0</v>
      </c>
      <c r="G57" s="118">
        <v>0</v>
      </c>
      <c r="H57" s="120">
        <v>0</v>
      </c>
      <c r="I57" s="123"/>
    </row>
    <row r="58" spans="1:9" s="2" customFormat="1" ht="15">
      <c r="A58" s="124"/>
      <c r="B58" s="138">
        <v>0</v>
      </c>
      <c r="C58" s="118">
        <v>0</v>
      </c>
      <c r="D58" s="138">
        <v>0</v>
      </c>
      <c r="E58" s="118">
        <v>0</v>
      </c>
      <c r="F58" s="138">
        <v>0</v>
      </c>
      <c r="G58" s="118">
        <v>0</v>
      </c>
      <c r="H58" s="120">
        <v>0</v>
      </c>
      <c r="I58" s="123"/>
    </row>
    <row r="59" spans="1:9" s="2" customFormat="1" ht="15">
      <c r="A59" s="124"/>
      <c r="B59" s="138">
        <v>0</v>
      </c>
      <c r="C59" s="118">
        <v>0</v>
      </c>
      <c r="D59" s="138">
        <v>0</v>
      </c>
      <c r="E59" s="118">
        <v>0</v>
      </c>
      <c r="F59" s="138">
        <v>0</v>
      </c>
      <c r="G59" s="118">
        <v>0</v>
      </c>
      <c r="H59" s="120">
        <v>0</v>
      </c>
      <c r="I59" s="123"/>
    </row>
    <row r="60" spans="1:9" s="2" customFormat="1" ht="15">
      <c r="A60" s="124"/>
      <c r="B60" s="138">
        <v>0</v>
      </c>
      <c r="C60" s="118">
        <v>0</v>
      </c>
      <c r="D60" s="138">
        <v>0</v>
      </c>
      <c r="E60" s="118">
        <v>0</v>
      </c>
      <c r="F60" s="138">
        <v>0</v>
      </c>
      <c r="G60" s="118">
        <v>0</v>
      </c>
      <c r="H60" s="120">
        <v>0</v>
      </c>
      <c r="I60" s="123"/>
    </row>
    <row r="61" spans="1:9" s="2" customFormat="1" ht="15">
      <c r="A61" s="124"/>
      <c r="B61" s="138">
        <v>0</v>
      </c>
      <c r="C61" s="118">
        <v>0</v>
      </c>
      <c r="D61" s="138">
        <v>0</v>
      </c>
      <c r="E61" s="118">
        <v>0</v>
      </c>
      <c r="F61" s="138">
        <v>0</v>
      </c>
      <c r="G61" s="118">
        <v>0</v>
      </c>
      <c r="H61" s="120">
        <v>0</v>
      </c>
      <c r="I61" s="123"/>
    </row>
    <row r="62" spans="1:9" s="2" customFormat="1" ht="15">
      <c r="A62" s="124"/>
      <c r="B62" s="138">
        <v>0</v>
      </c>
      <c r="C62" s="118">
        <v>0</v>
      </c>
      <c r="D62" s="138">
        <v>0</v>
      </c>
      <c r="E62" s="118">
        <v>0</v>
      </c>
      <c r="F62" s="138">
        <v>0</v>
      </c>
      <c r="G62" s="118">
        <v>0</v>
      </c>
      <c r="H62" s="120">
        <v>0</v>
      </c>
      <c r="I62" s="123"/>
    </row>
    <row r="63" spans="1:9" s="2" customFormat="1" ht="15">
      <c r="A63" s="124"/>
      <c r="B63" s="138">
        <v>0</v>
      </c>
      <c r="C63" s="118">
        <v>0</v>
      </c>
      <c r="D63" s="138">
        <v>0</v>
      </c>
      <c r="E63" s="118">
        <v>0</v>
      </c>
      <c r="F63" s="138">
        <v>0</v>
      </c>
      <c r="G63" s="118">
        <v>0</v>
      </c>
      <c r="H63" s="120">
        <v>0</v>
      </c>
      <c r="I63" s="123"/>
    </row>
    <row r="64" spans="1:9" s="2" customFormat="1" ht="15">
      <c r="A64" s="124"/>
      <c r="B64" s="138">
        <v>0</v>
      </c>
      <c r="C64" s="118">
        <v>0</v>
      </c>
      <c r="D64" s="138">
        <v>0</v>
      </c>
      <c r="E64" s="118">
        <v>0</v>
      </c>
      <c r="F64" s="138">
        <v>0</v>
      </c>
      <c r="G64" s="118">
        <v>0</v>
      </c>
      <c r="H64" s="120">
        <v>0</v>
      </c>
      <c r="I64" s="123"/>
    </row>
  </sheetData>
  <sheetProtection/>
  <mergeCells count="6">
    <mergeCell ref="A1:A7"/>
    <mergeCell ref="B2:F2"/>
    <mergeCell ref="B4:F4"/>
    <mergeCell ref="B6:C6"/>
    <mergeCell ref="B10:C10"/>
    <mergeCell ref="G2:M12"/>
  </mergeCells>
  <printOptions/>
  <pageMargins left="0.75" right="0.75" top="1" bottom="1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6">
      <selection activeCell="A17" sqref="A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67"/>
      <c r="B1" s="101"/>
      <c r="C1" s="101"/>
      <c r="D1" s="101"/>
      <c r="E1" s="101"/>
      <c r="F1" s="101"/>
      <c r="G1" s="101"/>
      <c r="H1" s="101"/>
      <c r="I1" s="102"/>
    </row>
    <row r="2" spans="1:9" ht="15">
      <c r="A2" s="267"/>
      <c r="B2" s="266" t="s">
        <v>8</v>
      </c>
      <c r="C2" s="266"/>
      <c r="D2" s="266"/>
      <c r="E2" s="266"/>
      <c r="F2" s="266"/>
      <c r="G2" s="101"/>
      <c r="H2" s="101"/>
      <c r="I2" s="102"/>
    </row>
    <row r="3" spans="1:9" ht="15">
      <c r="A3" s="267"/>
      <c r="B3" s="103"/>
      <c r="C3" s="103"/>
      <c r="D3" s="103"/>
      <c r="E3" s="103"/>
      <c r="F3" s="103"/>
      <c r="G3" s="101"/>
      <c r="H3" s="101"/>
      <c r="I3" s="102"/>
    </row>
    <row r="4" spans="1:9" ht="15">
      <c r="A4" s="267"/>
      <c r="B4" s="266" t="s">
        <v>40</v>
      </c>
      <c r="C4" s="266"/>
      <c r="D4" s="266"/>
      <c r="E4" s="266"/>
      <c r="F4" s="266"/>
      <c r="G4" s="101"/>
      <c r="H4" s="101"/>
      <c r="I4" s="102"/>
    </row>
    <row r="5" spans="1:9" ht="15">
      <c r="A5" s="267"/>
      <c r="B5" s="101"/>
      <c r="C5" s="101"/>
      <c r="D5" s="101"/>
      <c r="E5" s="101"/>
      <c r="F5" s="101"/>
      <c r="G5" s="101"/>
      <c r="H5" s="101"/>
      <c r="I5" s="102"/>
    </row>
    <row r="6" spans="1:9" ht="15">
      <c r="A6" s="267"/>
      <c r="B6" s="265"/>
      <c r="C6" s="265"/>
      <c r="D6" s="101"/>
      <c r="E6" s="101"/>
      <c r="F6" s="101"/>
      <c r="G6" s="101"/>
      <c r="H6" s="101"/>
      <c r="I6" s="102"/>
    </row>
    <row r="7" spans="1:9" ht="15">
      <c r="A7" s="267"/>
      <c r="B7" s="101"/>
      <c r="C7" s="101"/>
      <c r="D7" s="101"/>
      <c r="E7" s="101"/>
      <c r="F7" s="101"/>
      <c r="G7" s="101"/>
      <c r="H7" s="101"/>
      <c r="I7" s="102"/>
    </row>
    <row r="8" spans="1:12" ht="15" customHeight="1">
      <c r="A8" s="104" t="s">
        <v>13</v>
      </c>
      <c r="B8" s="105" t="s">
        <v>67</v>
      </c>
      <c r="C8" s="105"/>
      <c r="D8" s="105"/>
      <c r="E8" s="105"/>
      <c r="F8" s="100"/>
      <c r="G8" s="100"/>
      <c r="H8" s="100"/>
      <c r="I8" s="102"/>
      <c r="J8" s="11"/>
      <c r="K8" s="11"/>
      <c r="L8" s="12"/>
    </row>
    <row r="9" spans="1:12" ht="15" customHeight="1">
      <c r="A9" s="104" t="s">
        <v>0</v>
      </c>
      <c r="B9" s="105" t="s">
        <v>68</v>
      </c>
      <c r="C9" s="105"/>
      <c r="D9" s="105"/>
      <c r="E9" s="105"/>
      <c r="F9" s="100"/>
      <c r="G9" s="100"/>
      <c r="H9" s="100"/>
      <c r="I9" s="102"/>
      <c r="J9" s="11"/>
      <c r="K9" s="11"/>
      <c r="L9" s="12"/>
    </row>
    <row r="10" spans="1:12" ht="15" customHeight="1">
      <c r="A10" s="104" t="s">
        <v>16</v>
      </c>
      <c r="B10" s="263">
        <v>40944</v>
      </c>
      <c r="C10" s="263"/>
      <c r="D10" s="106"/>
      <c r="E10" s="106"/>
      <c r="F10" s="28"/>
      <c r="G10" s="28"/>
      <c r="H10" s="28"/>
      <c r="I10" s="102"/>
      <c r="J10" s="11"/>
      <c r="K10" s="11"/>
      <c r="L10" s="12"/>
    </row>
    <row r="11" spans="1:9" ht="15" customHeight="1">
      <c r="A11" s="104" t="s">
        <v>39</v>
      </c>
      <c r="B11" s="105" t="s">
        <v>48</v>
      </c>
      <c r="C11" s="106"/>
      <c r="D11" s="101"/>
      <c r="E11" s="101"/>
      <c r="F11" s="101"/>
      <c r="G11" s="101"/>
      <c r="H11" s="101"/>
      <c r="I11" s="102"/>
    </row>
    <row r="12" spans="1:9" ht="15" customHeight="1">
      <c r="A12" s="104" t="s">
        <v>19</v>
      </c>
      <c r="B12" s="100" t="s">
        <v>50</v>
      </c>
      <c r="C12" s="101"/>
      <c r="D12" s="101"/>
      <c r="E12" s="101"/>
      <c r="F12" s="101"/>
      <c r="G12" s="101"/>
      <c r="H12" s="101"/>
      <c r="I12" s="102"/>
    </row>
    <row r="13" spans="1:9" ht="15" customHeight="1">
      <c r="A13" s="107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8"/>
      <c r="I13" s="109" t="s">
        <v>29</v>
      </c>
    </row>
    <row r="14" spans="1:9" ht="15" customHeight="1">
      <c r="A14" s="107" t="s">
        <v>18</v>
      </c>
      <c r="B14" s="32">
        <v>0.75</v>
      </c>
      <c r="C14" s="33"/>
      <c r="D14" s="34">
        <v>0</v>
      </c>
      <c r="E14" s="33"/>
      <c r="F14" s="34">
        <v>0.8</v>
      </c>
      <c r="G14" s="33"/>
      <c r="H14" s="110" t="s">
        <v>21</v>
      </c>
      <c r="I14" s="111" t="s">
        <v>30</v>
      </c>
    </row>
    <row r="15" spans="1:9" ht="15" customHeight="1">
      <c r="A15" s="107" t="s">
        <v>17</v>
      </c>
      <c r="B15" s="35">
        <v>78.46</v>
      </c>
      <c r="C15" s="36"/>
      <c r="D15" s="37">
        <v>1</v>
      </c>
      <c r="E15" s="36"/>
      <c r="F15" s="37">
        <v>78.2</v>
      </c>
      <c r="G15" s="36"/>
      <c r="H15" s="110" t="s">
        <v>22</v>
      </c>
      <c r="I15" s="111" t="s">
        <v>31</v>
      </c>
    </row>
    <row r="16" spans="1:9" ht="13.5">
      <c r="A16" s="107"/>
      <c r="B16" s="112" t="s">
        <v>5</v>
      </c>
      <c r="C16" s="113" t="s">
        <v>4</v>
      </c>
      <c r="D16" s="113" t="s">
        <v>25</v>
      </c>
      <c r="E16" s="113" t="s">
        <v>4</v>
      </c>
      <c r="F16" s="113" t="s">
        <v>5</v>
      </c>
      <c r="G16" s="113" t="s">
        <v>4</v>
      </c>
      <c r="H16" s="114" t="s">
        <v>4</v>
      </c>
      <c r="I16" s="115">
        <v>21</v>
      </c>
    </row>
    <row r="17" spans="1:9" ht="13.5">
      <c r="A17" s="122" t="s">
        <v>69</v>
      </c>
      <c r="B17" s="117">
        <v>65.97</v>
      </c>
      <c r="C17" s="118">
        <f>B17/B$15*1000*B$14</f>
        <v>630.6079530971197</v>
      </c>
      <c r="D17" s="119">
        <v>0</v>
      </c>
      <c r="E17" s="118">
        <v>0</v>
      </c>
      <c r="F17" s="119">
        <v>67.5</v>
      </c>
      <c r="G17" s="118">
        <f>F17/F$15*1000*F$14</f>
        <v>690.537084398977</v>
      </c>
      <c r="H17" s="120">
        <f>LARGE((C17,E17,G17),1)</f>
        <v>690.537084398977</v>
      </c>
      <c r="I17" s="121">
        <v>3</v>
      </c>
    </row>
    <row r="18" spans="1:9" ht="13.5">
      <c r="A18" s="122" t="s">
        <v>51</v>
      </c>
      <c r="B18" s="117">
        <v>78.39</v>
      </c>
      <c r="C18" s="118">
        <f>B18/B$15*1000*B$14</f>
        <v>749.3308692327302</v>
      </c>
      <c r="D18" s="119">
        <v>0</v>
      </c>
      <c r="E18" s="118">
        <v>0</v>
      </c>
      <c r="F18" s="119">
        <v>38.2</v>
      </c>
      <c r="G18" s="118">
        <f>F18/F$15*1000*F$14</f>
        <v>390.79283887468034</v>
      </c>
      <c r="H18" s="120">
        <f>LARGE((C18,E18,G18),1)</f>
        <v>749.3308692327302</v>
      </c>
      <c r="I18" s="121">
        <v>16</v>
      </c>
    </row>
    <row r="19" spans="1:9" ht="13.5">
      <c r="A19" s="122" t="s">
        <v>52</v>
      </c>
      <c r="B19" s="117">
        <v>14.49</v>
      </c>
      <c r="C19" s="118">
        <f>B19/B$15*1000*B$14</f>
        <v>138.5100688248789</v>
      </c>
      <c r="D19" s="119">
        <v>0</v>
      </c>
      <c r="E19" s="118">
        <v>0</v>
      </c>
      <c r="F19" s="119">
        <v>0</v>
      </c>
      <c r="G19" s="118">
        <f>F19/F$15*1000*F$14</f>
        <v>0</v>
      </c>
      <c r="H19" s="120">
        <f>LARGE((C19,E19,G19),1)</f>
        <v>138.5100688248789</v>
      </c>
      <c r="I19" s="121">
        <v>21</v>
      </c>
    </row>
    <row r="20" spans="1:9" ht="13.5">
      <c r="A20" s="122"/>
      <c r="B20" s="117">
        <v>0</v>
      </c>
      <c r="C20" s="118">
        <f>B20/B$15*1000*B$14</f>
        <v>0</v>
      </c>
      <c r="D20" s="119">
        <v>0</v>
      </c>
      <c r="E20" s="118">
        <v>0</v>
      </c>
      <c r="F20" s="119">
        <v>0</v>
      </c>
      <c r="G20" s="118">
        <f>F20/F$15*1000*F$14</f>
        <v>0</v>
      </c>
      <c r="H20" s="120">
        <f>LARGE((C20,E20,G20),1)</f>
        <v>0</v>
      </c>
      <c r="I20" s="121"/>
    </row>
    <row r="21" spans="1:9" ht="13.5">
      <c r="A21" s="122"/>
      <c r="B21" s="117">
        <v>0</v>
      </c>
      <c r="C21" s="118">
        <f>B21/B$15*1000*B$14</f>
        <v>0</v>
      </c>
      <c r="D21" s="119">
        <v>0</v>
      </c>
      <c r="E21" s="118">
        <v>0</v>
      </c>
      <c r="F21" s="119">
        <v>0</v>
      </c>
      <c r="G21" s="118">
        <f>F21/F$15*1000*F$14</f>
        <v>0</v>
      </c>
      <c r="H21" s="120">
        <f>LARGE((C21,E21,G21),1)</f>
        <v>0</v>
      </c>
      <c r="I21" s="121"/>
    </row>
    <row r="22" spans="1:9" ht="13.5">
      <c r="A22" s="122"/>
      <c r="B22" s="117">
        <v>0</v>
      </c>
      <c r="C22" s="118">
        <v>0</v>
      </c>
      <c r="D22" s="119">
        <v>0</v>
      </c>
      <c r="E22" s="118">
        <v>0</v>
      </c>
      <c r="F22" s="119">
        <v>0</v>
      </c>
      <c r="G22" s="118">
        <v>0</v>
      </c>
      <c r="H22" s="120">
        <v>0</v>
      </c>
      <c r="I22" s="121"/>
    </row>
    <row r="23" spans="1:9" ht="13.5">
      <c r="A23" s="122"/>
      <c r="B23" s="117">
        <v>0</v>
      </c>
      <c r="C23" s="118">
        <v>0</v>
      </c>
      <c r="D23" s="119">
        <v>0</v>
      </c>
      <c r="E23" s="118">
        <v>0</v>
      </c>
      <c r="F23" s="119">
        <v>0</v>
      </c>
      <c r="G23" s="118">
        <v>0</v>
      </c>
      <c r="H23" s="120">
        <v>0</v>
      </c>
      <c r="I23" s="121"/>
    </row>
    <row r="24" spans="1:9" ht="13.5">
      <c r="A24" s="122"/>
      <c r="B24" s="117">
        <v>0</v>
      </c>
      <c r="C24" s="118">
        <v>0</v>
      </c>
      <c r="D24" s="119">
        <v>0</v>
      </c>
      <c r="E24" s="118">
        <v>0</v>
      </c>
      <c r="F24" s="119">
        <v>0</v>
      </c>
      <c r="G24" s="118">
        <v>0</v>
      </c>
      <c r="H24" s="120">
        <v>0</v>
      </c>
      <c r="I24" s="121"/>
    </row>
    <row r="25" spans="1:9" ht="13.5">
      <c r="A25" s="122"/>
      <c r="B25" s="117">
        <v>0</v>
      </c>
      <c r="C25" s="118">
        <v>0</v>
      </c>
      <c r="D25" s="119">
        <v>0</v>
      </c>
      <c r="E25" s="118">
        <v>0</v>
      </c>
      <c r="F25" s="119">
        <v>0</v>
      </c>
      <c r="G25" s="118">
        <v>0</v>
      </c>
      <c r="H25" s="120">
        <v>0</v>
      </c>
      <c r="I25" s="121"/>
    </row>
    <row r="26" spans="1:9" ht="13.5">
      <c r="A26" s="122"/>
      <c r="B26" s="117">
        <v>0</v>
      </c>
      <c r="C26" s="118">
        <v>0</v>
      </c>
      <c r="D26" s="119">
        <v>0</v>
      </c>
      <c r="E26" s="118">
        <v>0</v>
      </c>
      <c r="F26" s="119">
        <v>0</v>
      </c>
      <c r="G26" s="118">
        <v>0</v>
      </c>
      <c r="H26" s="120">
        <v>0</v>
      </c>
      <c r="I26" s="121"/>
    </row>
    <row r="27" spans="1:9" ht="13.5">
      <c r="A27" s="122"/>
      <c r="B27" s="117">
        <v>0</v>
      </c>
      <c r="C27" s="118">
        <v>0</v>
      </c>
      <c r="D27" s="119">
        <v>0</v>
      </c>
      <c r="E27" s="118">
        <v>0</v>
      </c>
      <c r="F27" s="119">
        <v>0</v>
      </c>
      <c r="G27" s="118">
        <v>0</v>
      </c>
      <c r="H27" s="120">
        <v>0</v>
      </c>
      <c r="I27" s="121"/>
    </row>
    <row r="28" spans="1:9" ht="13.5">
      <c r="A28" s="122"/>
      <c r="B28" s="117">
        <v>0</v>
      </c>
      <c r="C28" s="118">
        <v>0</v>
      </c>
      <c r="D28" s="119">
        <v>0</v>
      </c>
      <c r="E28" s="118">
        <v>0</v>
      </c>
      <c r="F28" s="119">
        <v>0</v>
      </c>
      <c r="G28" s="118">
        <v>0</v>
      </c>
      <c r="H28" s="120">
        <v>0</v>
      </c>
      <c r="I28" s="121"/>
    </row>
    <row r="29" spans="1:9" ht="13.5">
      <c r="A29" s="122"/>
      <c r="B29" s="117">
        <v>0</v>
      </c>
      <c r="C29" s="118">
        <v>0</v>
      </c>
      <c r="D29" s="119">
        <v>0</v>
      </c>
      <c r="E29" s="118">
        <v>0</v>
      </c>
      <c r="F29" s="119">
        <v>0</v>
      </c>
      <c r="G29" s="118">
        <v>0</v>
      </c>
      <c r="H29" s="120">
        <v>0</v>
      </c>
      <c r="I29" s="121"/>
    </row>
    <row r="30" spans="1:9" ht="13.5">
      <c r="A30" s="122"/>
      <c r="B30" s="117">
        <v>0</v>
      </c>
      <c r="C30" s="118">
        <v>0</v>
      </c>
      <c r="D30" s="119">
        <v>0</v>
      </c>
      <c r="E30" s="118">
        <v>0</v>
      </c>
      <c r="F30" s="119">
        <v>0</v>
      </c>
      <c r="G30" s="118">
        <v>0</v>
      </c>
      <c r="H30" s="120">
        <v>0</v>
      </c>
      <c r="I30" s="121"/>
    </row>
    <row r="31" spans="1:9" ht="13.5">
      <c r="A31" s="122"/>
      <c r="B31" s="117">
        <v>0</v>
      </c>
      <c r="C31" s="118">
        <v>0</v>
      </c>
      <c r="D31" s="119">
        <v>0</v>
      </c>
      <c r="E31" s="118">
        <v>0</v>
      </c>
      <c r="F31" s="119">
        <v>0</v>
      </c>
      <c r="G31" s="118">
        <v>0</v>
      </c>
      <c r="H31" s="120">
        <v>0</v>
      </c>
      <c r="I31" s="121"/>
    </row>
    <row r="32" spans="1:9" ht="13.5">
      <c r="A32" s="122"/>
      <c r="B32" s="117">
        <v>0</v>
      </c>
      <c r="C32" s="118">
        <v>0</v>
      </c>
      <c r="D32" s="119">
        <v>0</v>
      </c>
      <c r="E32" s="118">
        <v>0</v>
      </c>
      <c r="F32" s="119">
        <v>0</v>
      </c>
      <c r="G32" s="118">
        <v>0</v>
      </c>
      <c r="H32" s="120">
        <v>0</v>
      </c>
      <c r="I32" s="121"/>
    </row>
    <row r="33" spans="1:9" ht="13.5">
      <c r="A33" s="122"/>
      <c r="B33" s="117">
        <v>0</v>
      </c>
      <c r="C33" s="118">
        <v>0</v>
      </c>
      <c r="D33" s="119">
        <v>0</v>
      </c>
      <c r="E33" s="118">
        <v>0</v>
      </c>
      <c r="F33" s="119">
        <v>0</v>
      </c>
      <c r="G33" s="118">
        <v>0</v>
      </c>
      <c r="H33" s="120">
        <v>0</v>
      </c>
      <c r="I33" s="121"/>
    </row>
    <row r="34" spans="1:9" ht="13.5">
      <c r="A34" s="122"/>
      <c r="B34" s="117">
        <v>0</v>
      </c>
      <c r="C34" s="118">
        <v>0</v>
      </c>
      <c r="D34" s="119">
        <v>0</v>
      </c>
      <c r="E34" s="118">
        <v>0</v>
      </c>
      <c r="F34" s="119">
        <v>0</v>
      </c>
      <c r="G34" s="118">
        <v>0</v>
      </c>
      <c r="H34" s="120">
        <v>0</v>
      </c>
      <c r="I34" s="121"/>
    </row>
    <row r="35" spans="1:9" ht="13.5">
      <c r="A35" s="122"/>
      <c r="B35" s="117">
        <v>0</v>
      </c>
      <c r="C35" s="118">
        <v>0</v>
      </c>
      <c r="D35" s="119">
        <v>0</v>
      </c>
      <c r="E35" s="118">
        <v>0</v>
      </c>
      <c r="F35" s="119">
        <v>0</v>
      </c>
      <c r="G35" s="118">
        <v>0</v>
      </c>
      <c r="H35" s="120">
        <v>0</v>
      </c>
      <c r="I35" s="121"/>
    </row>
    <row r="36" spans="1:9" ht="13.5">
      <c r="A36" s="122"/>
      <c r="B36" s="117">
        <v>0</v>
      </c>
      <c r="C36" s="118">
        <v>0</v>
      </c>
      <c r="D36" s="119">
        <v>0</v>
      </c>
      <c r="E36" s="118">
        <v>0</v>
      </c>
      <c r="F36" s="119">
        <v>0</v>
      </c>
      <c r="G36" s="118">
        <v>0</v>
      </c>
      <c r="H36" s="120">
        <v>0</v>
      </c>
      <c r="I36" s="121"/>
    </row>
    <row r="37" spans="1:9" ht="15">
      <c r="A37" s="122"/>
      <c r="B37" s="117">
        <v>0</v>
      </c>
      <c r="C37" s="118">
        <v>0</v>
      </c>
      <c r="D37" s="119">
        <v>0</v>
      </c>
      <c r="E37" s="118">
        <v>0</v>
      </c>
      <c r="F37" s="119">
        <v>0</v>
      </c>
      <c r="G37" s="118">
        <v>0</v>
      </c>
      <c r="H37" s="120">
        <v>0</v>
      </c>
      <c r="I37" s="123"/>
    </row>
    <row r="38" spans="1:9" ht="15">
      <c r="A38" s="122"/>
      <c r="B38" s="117">
        <v>0</v>
      </c>
      <c r="C38" s="118">
        <v>0</v>
      </c>
      <c r="D38" s="119">
        <v>0</v>
      </c>
      <c r="E38" s="118">
        <v>0</v>
      </c>
      <c r="F38" s="119">
        <v>0</v>
      </c>
      <c r="G38" s="118">
        <v>0</v>
      </c>
      <c r="H38" s="120">
        <v>0</v>
      </c>
      <c r="I38" s="123"/>
    </row>
    <row r="39" spans="1:9" ht="15">
      <c r="A39" s="122"/>
      <c r="B39" s="117">
        <v>0</v>
      </c>
      <c r="C39" s="118">
        <v>0</v>
      </c>
      <c r="D39" s="119">
        <v>0</v>
      </c>
      <c r="E39" s="118">
        <v>0</v>
      </c>
      <c r="F39" s="119">
        <v>0</v>
      </c>
      <c r="G39" s="118">
        <v>0</v>
      </c>
      <c r="H39" s="120">
        <v>0</v>
      </c>
      <c r="I39" s="123"/>
    </row>
    <row r="40" spans="1:9" ht="15">
      <c r="A40" s="122"/>
      <c r="B40" s="117">
        <v>0</v>
      </c>
      <c r="C40" s="118">
        <v>0</v>
      </c>
      <c r="D40" s="119">
        <v>0</v>
      </c>
      <c r="E40" s="118">
        <v>0</v>
      </c>
      <c r="F40" s="119">
        <v>0</v>
      </c>
      <c r="G40" s="118">
        <v>0</v>
      </c>
      <c r="H40" s="120">
        <v>0</v>
      </c>
      <c r="I40" s="123"/>
    </row>
    <row r="41" spans="1:9" ht="15">
      <c r="A41" s="122"/>
      <c r="B41" s="117">
        <v>0</v>
      </c>
      <c r="C41" s="118">
        <v>0</v>
      </c>
      <c r="D41" s="119">
        <v>0</v>
      </c>
      <c r="E41" s="118">
        <v>0</v>
      </c>
      <c r="F41" s="119">
        <v>0</v>
      </c>
      <c r="G41" s="118">
        <v>0</v>
      </c>
      <c r="H41" s="120">
        <v>0</v>
      </c>
      <c r="I41" s="123"/>
    </row>
    <row r="42" spans="1:9" ht="15">
      <c r="A42" s="122"/>
      <c r="B42" s="117">
        <v>0</v>
      </c>
      <c r="C42" s="118">
        <v>0</v>
      </c>
      <c r="D42" s="119">
        <v>0</v>
      </c>
      <c r="E42" s="118">
        <v>0</v>
      </c>
      <c r="F42" s="119">
        <v>0</v>
      </c>
      <c r="G42" s="118">
        <v>0</v>
      </c>
      <c r="H42" s="120">
        <v>0</v>
      </c>
      <c r="I42" s="123"/>
    </row>
    <row r="43" spans="1:9" ht="15">
      <c r="A43" s="122"/>
      <c r="B43" s="117">
        <v>0</v>
      </c>
      <c r="C43" s="118">
        <v>0</v>
      </c>
      <c r="D43" s="119">
        <v>0</v>
      </c>
      <c r="E43" s="118">
        <v>0</v>
      </c>
      <c r="F43" s="119">
        <v>0</v>
      </c>
      <c r="G43" s="118">
        <v>0</v>
      </c>
      <c r="H43" s="120">
        <v>0</v>
      </c>
      <c r="I43" s="123"/>
    </row>
    <row r="44" spans="1:9" ht="15">
      <c r="A44" s="122"/>
      <c r="B44" s="117">
        <v>0</v>
      </c>
      <c r="C44" s="118">
        <v>0</v>
      </c>
      <c r="D44" s="119">
        <v>0</v>
      </c>
      <c r="E44" s="118">
        <v>0</v>
      </c>
      <c r="F44" s="119">
        <v>0</v>
      </c>
      <c r="G44" s="118">
        <v>0</v>
      </c>
      <c r="H44" s="120">
        <v>0</v>
      </c>
      <c r="I44" s="123"/>
    </row>
    <row r="45" spans="1:9" ht="15">
      <c r="A45" s="124"/>
      <c r="B45" s="119">
        <v>0</v>
      </c>
      <c r="C45" s="118">
        <v>0</v>
      </c>
      <c r="D45" s="119">
        <v>0</v>
      </c>
      <c r="E45" s="118">
        <v>0</v>
      </c>
      <c r="F45" s="119">
        <v>0</v>
      </c>
      <c r="G45" s="118">
        <v>0</v>
      </c>
      <c r="H45" s="120">
        <v>0</v>
      </c>
      <c r="I45" s="123"/>
    </row>
    <row r="46" spans="1:9" ht="15">
      <c r="A46" s="124"/>
      <c r="B46" s="119">
        <v>0</v>
      </c>
      <c r="C46" s="118">
        <v>0</v>
      </c>
      <c r="D46" s="119">
        <v>0</v>
      </c>
      <c r="E46" s="118">
        <v>0</v>
      </c>
      <c r="F46" s="119">
        <v>0</v>
      </c>
      <c r="G46" s="118">
        <v>0</v>
      </c>
      <c r="H46" s="120">
        <v>0</v>
      </c>
      <c r="I46" s="123"/>
    </row>
    <row r="47" spans="1:9" ht="15">
      <c r="A47" s="124"/>
      <c r="B47" s="119">
        <v>0</v>
      </c>
      <c r="C47" s="118">
        <v>0</v>
      </c>
      <c r="D47" s="119">
        <v>0</v>
      </c>
      <c r="E47" s="118">
        <v>0</v>
      </c>
      <c r="F47" s="119">
        <v>0</v>
      </c>
      <c r="G47" s="118">
        <v>0</v>
      </c>
      <c r="H47" s="120">
        <v>0</v>
      </c>
      <c r="I47" s="123"/>
    </row>
    <row r="48" spans="1:9" ht="15">
      <c r="A48" s="124"/>
      <c r="B48" s="119">
        <v>0</v>
      </c>
      <c r="C48" s="118">
        <v>0</v>
      </c>
      <c r="D48" s="119">
        <v>0</v>
      </c>
      <c r="E48" s="118">
        <v>0</v>
      </c>
      <c r="F48" s="119">
        <v>0</v>
      </c>
      <c r="G48" s="118">
        <v>0</v>
      </c>
      <c r="H48" s="120">
        <v>0</v>
      </c>
      <c r="I48" s="123"/>
    </row>
    <row r="49" spans="1:9" ht="15">
      <c r="A49" s="124"/>
      <c r="B49" s="119">
        <v>0</v>
      </c>
      <c r="C49" s="118">
        <v>0</v>
      </c>
      <c r="D49" s="119">
        <v>0</v>
      </c>
      <c r="E49" s="118">
        <v>0</v>
      </c>
      <c r="F49" s="119">
        <v>0</v>
      </c>
      <c r="G49" s="118">
        <v>0</v>
      </c>
      <c r="H49" s="120">
        <v>0</v>
      </c>
      <c r="I49" s="123"/>
    </row>
    <row r="50" spans="1:9" ht="15">
      <c r="A50" s="124"/>
      <c r="B50" s="119">
        <v>0</v>
      </c>
      <c r="C50" s="118">
        <v>0</v>
      </c>
      <c r="D50" s="119">
        <v>0</v>
      </c>
      <c r="E50" s="118">
        <v>0</v>
      </c>
      <c r="F50" s="119">
        <v>0</v>
      </c>
      <c r="G50" s="118">
        <v>0</v>
      </c>
      <c r="H50" s="120">
        <v>0</v>
      </c>
      <c r="I50" s="123"/>
    </row>
    <row r="51" spans="1:9" ht="15">
      <c r="A51" s="124"/>
      <c r="B51" s="119">
        <v>0</v>
      </c>
      <c r="C51" s="118">
        <v>0</v>
      </c>
      <c r="D51" s="119">
        <v>0</v>
      </c>
      <c r="E51" s="118">
        <v>0</v>
      </c>
      <c r="F51" s="119">
        <v>0</v>
      </c>
      <c r="G51" s="118">
        <v>0</v>
      </c>
      <c r="H51" s="120">
        <v>0</v>
      </c>
      <c r="I51" s="123"/>
    </row>
    <row r="52" spans="1:9" ht="15">
      <c r="A52" s="124"/>
      <c r="B52" s="119">
        <v>0</v>
      </c>
      <c r="C52" s="118">
        <v>0</v>
      </c>
      <c r="D52" s="119">
        <v>0</v>
      </c>
      <c r="E52" s="118">
        <v>0</v>
      </c>
      <c r="F52" s="119">
        <v>0</v>
      </c>
      <c r="G52" s="118">
        <v>0</v>
      </c>
      <c r="H52" s="120">
        <v>0</v>
      </c>
      <c r="I52" s="123"/>
    </row>
    <row r="53" spans="1:9" ht="15">
      <c r="A53" s="124"/>
      <c r="B53" s="119">
        <v>0</v>
      </c>
      <c r="C53" s="118">
        <v>0</v>
      </c>
      <c r="D53" s="119">
        <v>0</v>
      </c>
      <c r="E53" s="118">
        <v>0</v>
      </c>
      <c r="F53" s="119">
        <v>0</v>
      </c>
      <c r="G53" s="118">
        <v>0</v>
      </c>
      <c r="H53" s="120">
        <v>0</v>
      </c>
      <c r="I53" s="123"/>
    </row>
    <row r="54" spans="1:9" ht="15">
      <c r="A54" s="124"/>
      <c r="B54" s="119">
        <v>0</v>
      </c>
      <c r="C54" s="118">
        <v>0</v>
      </c>
      <c r="D54" s="119">
        <v>0</v>
      </c>
      <c r="E54" s="118">
        <v>0</v>
      </c>
      <c r="F54" s="119">
        <v>0</v>
      </c>
      <c r="G54" s="118">
        <v>0</v>
      </c>
      <c r="H54" s="120">
        <v>0</v>
      </c>
      <c r="I54" s="123"/>
    </row>
    <row r="55" spans="1:9" ht="15">
      <c r="A55" s="124"/>
      <c r="B55" s="119">
        <v>0</v>
      </c>
      <c r="C55" s="118">
        <v>0</v>
      </c>
      <c r="D55" s="119">
        <v>0</v>
      </c>
      <c r="E55" s="118">
        <v>0</v>
      </c>
      <c r="F55" s="119">
        <v>0</v>
      </c>
      <c r="G55" s="118">
        <v>0</v>
      </c>
      <c r="H55" s="120">
        <v>0</v>
      </c>
      <c r="I55" s="123"/>
    </row>
    <row r="56" spans="1:9" ht="15">
      <c r="A56" s="124"/>
      <c r="B56" s="119">
        <v>0</v>
      </c>
      <c r="C56" s="118">
        <v>0</v>
      </c>
      <c r="D56" s="119">
        <v>0</v>
      </c>
      <c r="E56" s="118">
        <v>0</v>
      </c>
      <c r="F56" s="119">
        <v>0</v>
      </c>
      <c r="G56" s="118">
        <v>0</v>
      </c>
      <c r="H56" s="120">
        <v>0</v>
      </c>
      <c r="I56" s="123"/>
    </row>
    <row r="57" spans="1:9" ht="15">
      <c r="A57" s="124"/>
      <c r="B57" s="119">
        <v>0</v>
      </c>
      <c r="C57" s="118">
        <v>0</v>
      </c>
      <c r="D57" s="119">
        <v>0</v>
      </c>
      <c r="E57" s="118">
        <v>0</v>
      </c>
      <c r="F57" s="119">
        <v>0</v>
      </c>
      <c r="G57" s="118">
        <v>0</v>
      </c>
      <c r="H57" s="120">
        <v>0</v>
      </c>
      <c r="I57" s="123"/>
    </row>
    <row r="58" spans="1:9" ht="15">
      <c r="A58" s="124"/>
      <c r="B58" s="119">
        <v>0</v>
      </c>
      <c r="C58" s="118">
        <v>0</v>
      </c>
      <c r="D58" s="119">
        <v>0</v>
      </c>
      <c r="E58" s="118">
        <v>0</v>
      </c>
      <c r="F58" s="119">
        <v>0</v>
      </c>
      <c r="G58" s="118">
        <v>0</v>
      </c>
      <c r="H58" s="120">
        <v>0</v>
      </c>
      <c r="I58" s="123"/>
    </row>
    <row r="59" spans="1:9" ht="15">
      <c r="A59" s="124"/>
      <c r="B59" s="119">
        <v>0</v>
      </c>
      <c r="C59" s="118">
        <v>0</v>
      </c>
      <c r="D59" s="119">
        <v>0</v>
      </c>
      <c r="E59" s="118">
        <v>0</v>
      </c>
      <c r="F59" s="119">
        <v>0</v>
      </c>
      <c r="G59" s="118">
        <v>0</v>
      </c>
      <c r="H59" s="120">
        <v>0</v>
      </c>
      <c r="I59" s="123"/>
    </row>
    <row r="60" spans="1:9" ht="15">
      <c r="A60" s="124"/>
      <c r="B60" s="119">
        <v>0</v>
      </c>
      <c r="C60" s="118">
        <v>0</v>
      </c>
      <c r="D60" s="119">
        <v>0</v>
      </c>
      <c r="E60" s="118">
        <v>0</v>
      </c>
      <c r="F60" s="119">
        <v>0</v>
      </c>
      <c r="G60" s="118">
        <v>0</v>
      </c>
      <c r="H60" s="120">
        <v>0</v>
      </c>
      <c r="I60" s="123"/>
    </row>
    <row r="61" spans="1:9" ht="15">
      <c r="A61" s="124"/>
      <c r="B61" s="119">
        <v>0</v>
      </c>
      <c r="C61" s="118">
        <v>0</v>
      </c>
      <c r="D61" s="119">
        <v>0</v>
      </c>
      <c r="E61" s="118">
        <v>0</v>
      </c>
      <c r="F61" s="119">
        <v>0</v>
      </c>
      <c r="G61" s="118">
        <v>0</v>
      </c>
      <c r="H61" s="120">
        <v>0</v>
      </c>
      <c r="I61" s="123"/>
    </row>
    <row r="62" spans="1:9" ht="15">
      <c r="A62" s="124"/>
      <c r="B62" s="119">
        <v>0</v>
      </c>
      <c r="C62" s="118">
        <v>0</v>
      </c>
      <c r="D62" s="119">
        <v>0</v>
      </c>
      <c r="E62" s="118">
        <v>0</v>
      </c>
      <c r="F62" s="119">
        <v>0</v>
      </c>
      <c r="G62" s="118">
        <v>0</v>
      </c>
      <c r="H62" s="120">
        <v>0</v>
      </c>
      <c r="I62" s="123"/>
    </row>
    <row r="63" spans="1:9" ht="15">
      <c r="A63" s="124"/>
      <c r="B63" s="119">
        <v>0</v>
      </c>
      <c r="C63" s="118">
        <v>0</v>
      </c>
      <c r="D63" s="119">
        <v>0</v>
      </c>
      <c r="E63" s="118">
        <v>0</v>
      </c>
      <c r="F63" s="119">
        <v>0</v>
      </c>
      <c r="G63" s="118">
        <v>0</v>
      </c>
      <c r="H63" s="120">
        <v>0</v>
      </c>
      <c r="I63" s="123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2014-03-01T22:20:02Z</cp:lastPrinted>
  <dcterms:created xsi:type="dcterms:W3CDTF">2012-03-02T21:02:09Z</dcterms:created>
  <dcterms:modified xsi:type="dcterms:W3CDTF">2017-06-21T23:43:32Z</dcterms:modified>
  <cp:category/>
  <cp:version/>
  <cp:contentType/>
  <cp:contentStatus/>
</cp:coreProperties>
</file>