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4816"/>
  <workbookPr date1904="1" autoCompressPictures="0"/>
  <bookViews>
    <workbookView xWindow="0" yWindow="-460" windowWidth="33600" windowHeight="21000" tabRatio="1000"/>
  </bookViews>
  <sheets>
    <sheet name="RPA Caclulations" sheetId="1" r:id="rId1"/>
    <sheet name="Finish Order" sheetId="71" r:id="rId2"/>
    <sheet name="Mt. Sima Canada Cup SS" sheetId="4" r:id="rId3"/>
    <sheet name="Mt. Sima Canada Cup BA" sheetId="85" r:id="rId4"/>
    <sheet name="Waterville Rev Tour NorAm Day 1" sheetId="87" r:id="rId5"/>
    <sheet name="Waterville Rev Tour NorAm Day 2" sheetId="88" r:id="rId6"/>
    <sheet name="MSLM TT DAY 1" sheetId="89" r:id="rId7"/>
    <sheet name="MSLM TT DAY 2" sheetId="90" r:id="rId8"/>
    <sheet name="Silverstar Canada Cup" sheetId="91" r:id="rId9"/>
    <sheet name="Craigleith Groms" sheetId="92" r:id="rId10"/>
    <sheet name="Beaver Valley TT" sheetId="93" r:id="rId11"/>
    <sheet name="Calgary Nor AM SS" sheetId="94" r:id="rId12"/>
    <sheet name="Fortune Fz" sheetId="96" r:id="rId13"/>
    <sheet name="GEORGIAN PEAKS Groms" sheetId="97" r:id="rId14"/>
    <sheet name="Aspen Open SS" sheetId="98" r:id="rId15"/>
    <sheet name="Aspen Open BA" sheetId="99" r:id="rId16"/>
    <sheet name="CWG SS" sheetId="100" r:id="rId17"/>
    <sheet name="CWG BA" sheetId="101" r:id="rId18"/>
    <sheet name="CWG HP" sheetId="102" r:id="rId19"/>
    <sheet name="Camp Fortune Provincials" sheetId="103" r:id="rId20"/>
    <sheet name="Jr Nats SS" sheetId="104" r:id="rId21"/>
    <sheet name="Jr Nats HP" sheetId="105" r:id="rId22"/>
    <sheet name="Jr Nats BA" sheetId="106" r:id="rId23"/>
    <sheet name="Mammoth World Cup" sheetId="107" r:id="rId24"/>
    <sheet name="MSLM CC SS" sheetId="108" r:id="rId25"/>
    <sheet name="MSLM CC HP" sheetId="109" r:id="rId26"/>
    <sheet name="Mammoth NorAM SS" sheetId="110" r:id="rId27"/>
    <sheet name="Le Relais NorAM SS" sheetId="111" r:id="rId28"/>
    <sheet name="Step Up Tour Pro SS" sheetId="113" r:id="rId29"/>
  </sheets>
  <definedNames>
    <definedName name="_xlnm.Print_Titles" localSheetId="0">'RPA Caclulations'!$C:$C,'RPA Caclulations'!$1:$5</definedName>
  </definedName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35" i="71" l="1"/>
  <c r="P134" i="71"/>
  <c r="D135" i="71"/>
  <c r="E135" i="71"/>
  <c r="F135" i="71"/>
  <c r="G135" i="71"/>
  <c r="H135" i="71"/>
  <c r="I135" i="71"/>
  <c r="J135" i="71"/>
  <c r="K135" i="71"/>
  <c r="L135" i="71"/>
  <c r="M135" i="71"/>
  <c r="N135" i="71"/>
  <c r="O135" i="71"/>
  <c r="Q135" i="71"/>
  <c r="R135" i="71"/>
  <c r="S135" i="71"/>
  <c r="T135" i="71"/>
  <c r="U135" i="71"/>
  <c r="V135" i="71"/>
  <c r="W135" i="71"/>
  <c r="X135" i="71"/>
  <c r="Y135" i="71"/>
  <c r="Z135" i="71"/>
  <c r="AA135" i="71"/>
  <c r="AB135" i="71"/>
  <c r="AC135" i="71"/>
  <c r="AD135" i="71"/>
  <c r="AE135" i="71"/>
  <c r="I9" i="1"/>
  <c r="H9" i="1"/>
  <c r="G6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G7" i="1"/>
  <c r="H7" i="1"/>
  <c r="I7" i="1"/>
  <c r="J7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H6" i="1"/>
  <c r="I6" i="1"/>
  <c r="J6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G8" i="1"/>
  <c r="H8" i="1"/>
  <c r="I8" i="1"/>
  <c r="J8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G9" i="1"/>
  <c r="J9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G10" i="1"/>
  <c r="H10" i="1"/>
  <c r="I10" i="1"/>
  <c r="J10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G11" i="1"/>
  <c r="H11" i="1"/>
  <c r="I11" i="1"/>
  <c r="J11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G12" i="1"/>
  <c r="H12" i="1"/>
  <c r="I12" i="1"/>
  <c r="J12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G13" i="1"/>
  <c r="H13" i="1"/>
  <c r="I13" i="1"/>
  <c r="J13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G14" i="1"/>
  <c r="H14" i="1"/>
  <c r="I14" i="1"/>
  <c r="J14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G15" i="1"/>
  <c r="H15" i="1"/>
  <c r="I15" i="1"/>
  <c r="J15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G16" i="1"/>
  <c r="H16" i="1"/>
  <c r="I16" i="1"/>
  <c r="J16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G17" i="1"/>
  <c r="H17" i="1"/>
  <c r="I17" i="1"/>
  <c r="J17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G18" i="1"/>
  <c r="H18" i="1"/>
  <c r="I18" i="1"/>
  <c r="J18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G19" i="1"/>
  <c r="H19" i="1"/>
  <c r="I19" i="1"/>
  <c r="J19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G20" i="1"/>
  <c r="H20" i="1"/>
  <c r="I20" i="1"/>
  <c r="J20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G21" i="1"/>
  <c r="H21" i="1"/>
  <c r="I21" i="1"/>
  <c r="J21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G22" i="1"/>
  <c r="H22" i="1"/>
  <c r="I22" i="1"/>
  <c r="J22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G23" i="1"/>
  <c r="H23" i="1"/>
  <c r="I23" i="1"/>
  <c r="J23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G24" i="1"/>
  <c r="H24" i="1"/>
  <c r="I24" i="1"/>
  <c r="J24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G25" i="1"/>
  <c r="H25" i="1"/>
  <c r="I25" i="1"/>
  <c r="J25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G26" i="1"/>
  <c r="H26" i="1"/>
  <c r="I26" i="1"/>
  <c r="J26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G27" i="1"/>
  <c r="H27" i="1"/>
  <c r="I27" i="1"/>
  <c r="J27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G28" i="1"/>
  <c r="H28" i="1"/>
  <c r="I28" i="1"/>
  <c r="J28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G29" i="1"/>
  <c r="H29" i="1"/>
  <c r="I29" i="1"/>
  <c r="J29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G30" i="1"/>
  <c r="H30" i="1"/>
  <c r="I30" i="1"/>
  <c r="J30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G31" i="1"/>
  <c r="H31" i="1"/>
  <c r="I31" i="1"/>
  <c r="J31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G32" i="1"/>
  <c r="H32" i="1"/>
  <c r="I32" i="1"/>
  <c r="J32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G33" i="1"/>
  <c r="H33" i="1"/>
  <c r="I33" i="1"/>
  <c r="J33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G34" i="1"/>
  <c r="H34" i="1"/>
  <c r="I34" i="1"/>
  <c r="J34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G35" i="1"/>
  <c r="H35" i="1"/>
  <c r="I35" i="1"/>
  <c r="J35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G36" i="1"/>
  <c r="H36" i="1"/>
  <c r="I36" i="1"/>
  <c r="J36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G37" i="1"/>
  <c r="H37" i="1"/>
  <c r="I37" i="1"/>
  <c r="J37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G38" i="1"/>
  <c r="H38" i="1"/>
  <c r="I38" i="1"/>
  <c r="J38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G39" i="1"/>
  <c r="H39" i="1"/>
  <c r="I39" i="1"/>
  <c r="J39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G40" i="1"/>
  <c r="H40" i="1"/>
  <c r="I40" i="1"/>
  <c r="J40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G41" i="1"/>
  <c r="H41" i="1"/>
  <c r="I41" i="1"/>
  <c r="J41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G42" i="1"/>
  <c r="H42" i="1"/>
  <c r="I42" i="1"/>
  <c r="J42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G43" i="1"/>
  <c r="H43" i="1"/>
  <c r="I43" i="1"/>
  <c r="J43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G44" i="1"/>
  <c r="H44" i="1"/>
  <c r="J44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G45" i="1"/>
  <c r="H45" i="1"/>
  <c r="I45" i="1"/>
  <c r="J45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G46" i="1"/>
  <c r="H46" i="1"/>
  <c r="I46" i="1"/>
  <c r="J46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G47" i="1"/>
  <c r="H47" i="1"/>
  <c r="I47" i="1"/>
  <c r="J47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G48" i="1"/>
  <c r="H48" i="1"/>
  <c r="I48" i="1"/>
  <c r="J48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G49" i="1"/>
  <c r="H49" i="1"/>
  <c r="I49" i="1"/>
  <c r="J49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G50" i="1"/>
  <c r="H50" i="1"/>
  <c r="I50" i="1"/>
  <c r="J50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G51" i="1"/>
  <c r="H51" i="1"/>
  <c r="I51" i="1"/>
  <c r="J51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G52" i="1"/>
  <c r="H52" i="1"/>
  <c r="I52" i="1"/>
  <c r="J52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G53" i="1"/>
  <c r="H53" i="1"/>
  <c r="I53" i="1"/>
  <c r="J53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G54" i="1"/>
  <c r="H54" i="1"/>
  <c r="J54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G55" i="1"/>
  <c r="H55" i="1"/>
  <c r="I55" i="1"/>
  <c r="J55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G56" i="1"/>
  <c r="H56" i="1"/>
  <c r="I56" i="1"/>
  <c r="J56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G57" i="1"/>
  <c r="H57" i="1"/>
  <c r="I57" i="1"/>
  <c r="J57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G58" i="1"/>
  <c r="H58" i="1"/>
  <c r="I58" i="1"/>
  <c r="J58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G59" i="1"/>
  <c r="H59" i="1"/>
  <c r="I59" i="1"/>
  <c r="J59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G60" i="1"/>
  <c r="H60" i="1"/>
  <c r="I60" i="1"/>
  <c r="J60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G61" i="1"/>
  <c r="H61" i="1"/>
  <c r="I61" i="1"/>
  <c r="J61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G62" i="1"/>
  <c r="H62" i="1"/>
  <c r="J62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G63" i="1"/>
  <c r="H63" i="1"/>
  <c r="I63" i="1"/>
  <c r="J63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G64" i="1"/>
  <c r="H64" i="1"/>
  <c r="J64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G65" i="1"/>
  <c r="H65" i="1"/>
  <c r="J65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G66" i="1"/>
  <c r="H66" i="1"/>
  <c r="I66" i="1"/>
  <c r="J66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G67" i="1"/>
  <c r="H67" i="1"/>
  <c r="J67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G68" i="1"/>
  <c r="H68" i="1"/>
  <c r="J68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G69" i="1"/>
  <c r="H69" i="1"/>
  <c r="I69" i="1"/>
  <c r="J69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G70" i="1"/>
  <c r="H70" i="1"/>
  <c r="J70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G71" i="1"/>
  <c r="H71" i="1"/>
  <c r="J71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G72" i="1"/>
  <c r="H72" i="1"/>
  <c r="I72" i="1"/>
  <c r="J72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G73" i="1"/>
  <c r="H73" i="1"/>
  <c r="J73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G74" i="1"/>
  <c r="J74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G75" i="1"/>
  <c r="H75" i="1"/>
  <c r="J75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G76" i="1"/>
  <c r="J76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G77" i="1"/>
  <c r="J77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G78" i="1"/>
  <c r="H78" i="1"/>
  <c r="J78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G79" i="1"/>
  <c r="H79" i="1"/>
  <c r="J79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G80" i="1"/>
  <c r="H80" i="1"/>
  <c r="J80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G81" i="1"/>
  <c r="H81" i="1"/>
  <c r="J81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G82" i="1"/>
  <c r="H82" i="1"/>
  <c r="J82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G83" i="1"/>
  <c r="H83" i="1"/>
  <c r="J83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AF84" i="1"/>
  <c r="AG84" i="1"/>
  <c r="AH84" i="1"/>
  <c r="AI84" i="1"/>
  <c r="AJ84" i="1"/>
  <c r="AK84" i="1"/>
  <c r="AL84" i="1"/>
  <c r="G84" i="1"/>
  <c r="H84" i="1"/>
  <c r="J84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AJ85" i="1"/>
  <c r="AK85" i="1"/>
  <c r="AL85" i="1"/>
  <c r="G85" i="1"/>
  <c r="H85" i="1"/>
  <c r="J85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AF86" i="1"/>
  <c r="AG86" i="1"/>
  <c r="AH86" i="1"/>
  <c r="AI86" i="1"/>
  <c r="AJ86" i="1"/>
  <c r="AK86" i="1"/>
  <c r="AL86" i="1"/>
  <c r="G86" i="1"/>
  <c r="H86" i="1"/>
  <c r="J86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AF87" i="1"/>
  <c r="AG87" i="1"/>
  <c r="AH87" i="1"/>
  <c r="AI87" i="1"/>
  <c r="AJ87" i="1"/>
  <c r="AK87" i="1"/>
  <c r="AL87" i="1"/>
  <c r="G87" i="1"/>
  <c r="J87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AF88" i="1"/>
  <c r="AG88" i="1"/>
  <c r="AH88" i="1"/>
  <c r="AI88" i="1"/>
  <c r="AJ88" i="1"/>
  <c r="AK88" i="1"/>
  <c r="AL88" i="1"/>
  <c r="G88" i="1"/>
  <c r="J88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AG89" i="1"/>
  <c r="AH89" i="1"/>
  <c r="AI89" i="1"/>
  <c r="AJ89" i="1"/>
  <c r="AK89" i="1"/>
  <c r="AL89" i="1"/>
  <c r="G89" i="1"/>
  <c r="J89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AG90" i="1"/>
  <c r="AH90" i="1"/>
  <c r="AI90" i="1"/>
  <c r="AJ90" i="1"/>
  <c r="AK90" i="1"/>
  <c r="AL90" i="1"/>
  <c r="G90" i="1"/>
  <c r="J90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AF91" i="1"/>
  <c r="AG91" i="1"/>
  <c r="AH91" i="1"/>
  <c r="AI91" i="1"/>
  <c r="AJ91" i="1"/>
  <c r="AK91" i="1"/>
  <c r="AL91" i="1"/>
  <c r="G91" i="1"/>
  <c r="J91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AJ92" i="1"/>
  <c r="AK92" i="1"/>
  <c r="AL92" i="1"/>
  <c r="G92" i="1"/>
  <c r="J92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AF93" i="1"/>
  <c r="AG93" i="1"/>
  <c r="AH93" i="1"/>
  <c r="AI93" i="1"/>
  <c r="AJ93" i="1"/>
  <c r="AK93" i="1"/>
  <c r="AL93" i="1"/>
  <c r="G93" i="1"/>
  <c r="J93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AF94" i="1"/>
  <c r="AG94" i="1"/>
  <c r="AH94" i="1"/>
  <c r="AI94" i="1"/>
  <c r="AJ94" i="1"/>
  <c r="AK94" i="1"/>
  <c r="AL94" i="1"/>
  <c r="G94" i="1"/>
  <c r="J94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G95" i="1"/>
  <c r="J95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G96" i="1"/>
  <c r="J96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AF97" i="1"/>
  <c r="AG97" i="1"/>
  <c r="AH97" i="1"/>
  <c r="AI97" i="1"/>
  <c r="AJ97" i="1"/>
  <c r="AK97" i="1"/>
  <c r="AL97" i="1"/>
  <c r="G97" i="1"/>
  <c r="J97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AG98" i="1"/>
  <c r="AH98" i="1"/>
  <c r="AI98" i="1"/>
  <c r="AJ98" i="1"/>
  <c r="AK98" i="1"/>
  <c r="AL98" i="1"/>
  <c r="G98" i="1"/>
  <c r="J98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AF99" i="1"/>
  <c r="AG99" i="1"/>
  <c r="AH99" i="1"/>
  <c r="AI99" i="1"/>
  <c r="AJ99" i="1"/>
  <c r="AK99" i="1"/>
  <c r="AL99" i="1"/>
  <c r="G99" i="1"/>
  <c r="J99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AF100" i="1"/>
  <c r="AG100" i="1"/>
  <c r="AH100" i="1"/>
  <c r="AI100" i="1"/>
  <c r="AJ100" i="1"/>
  <c r="AK100" i="1"/>
  <c r="AL100" i="1"/>
  <c r="G100" i="1"/>
  <c r="J100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AG101" i="1"/>
  <c r="AH101" i="1"/>
  <c r="AI101" i="1"/>
  <c r="AJ101" i="1"/>
  <c r="AK101" i="1"/>
  <c r="AL101" i="1"/>
  <c r="G101" i="1"/>
  <c r="J101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AG102" i="1"/>
  <c r="AH102" i="1"/>
  <c r="AI102" i="1"/>
  <c r="AJ102" i="1"/>
  <c r="AK102" i="1"/>
  <c r="AL102" i="1"/>
  <c r="G102" i="1"/>
  <c r="J102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AG103" i="1"/>
  <c r="AH103" i="1"/>
  <c r="AI103" i="1"/>
  <c r="AJ103" i="1"/>
  <c r="AK103" i="1"/>
  <c r="AL103" i="1"/>
  <c r="G103" i="1"/>
  <c r="J103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AF104" i="1"/>
  <c r="AG104" i="1"/>
  <c r="AH104" i="1"/>
  <c r="AI104" i="1"/>
  <c r="AJ104" i="1"/>
  <c r="AK104" i="1"/>
  <c r="AL104" i="1"/>
  <c r="G104" i="1"/>
  <c r="J104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AF105" i="1"/>
  <c r="AG105" i="1"/>
  <c r="AH105" i="1"/>
  <c r="AI105" i="1"/>
  <c r="AJ105" i="1"/>
  <c r="AK105" i="1"/>
  <c r="AL105" i="1"/>
  <c r="G105" i="1"/>
  <c r="J105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AF106" i="1"/>
  <c r="AG106" i="1"/>
  <c r="AH106" i="1"/>
  <c r="AI106" i="1"/>
  <c r="AJ106" i="1"/>
  <c r="AK106" i="1"/>
  <c r="AL106" i="1"/>
  <c r="G106" i="1"/>
  <c r="J106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AF107" i="1"/>
  <c r="AG107" i="1"/>
  <c r="AH107" i="1"/>
  <c r="AI107" i="1"/>
  <c r="AJ107" i="1"/>
  <c r="AK107" i="1"/>
  <c r="AL107" i="1"/>
  <c r="G107" i="1"/>
  <c r="J107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AF108" i="1"/>
  <c r="AG108" i="1"/>
  <c r="AH108" i="1"/>
  <c r="AI108" i="1"/>
  <c r="AJ108" i="1"/>
  <c r="AK108" i="1"/>
  <c r="AL108" i="1"/>
  <c r="G108" i="1"/>
  <c r="J108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AH109" i="1"/>
  <c r="AI109" i="1"/>
  <c r="AJ109" i="1"/>
  <c r="AK109" i="1"/>
  <c r="AL109" i="1"/>
  <c r="G109" i="1"/>
  <c r="J109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AJ110" i="1"/>
  <c r="AK110" i="1"/>
  <c r="AL110" i="1"/>
  <c r="G110" i="1"/>
  <c r="J110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AF111" i="1"/>
  <c r="AG111" i="1"/>
  <c r="AH111" i="1"/>
  <c r="AI111" i="1"/>
  <c r="AJ111" i="1"/>
  <c r="AK111" i="1"/>
  <c r="AL111" i="1"/>
  <c r="G111" i="1"/>
  <c r="J111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AF112" i="1"/>
  <c r="AG112" i="1"/>
  <c r="AH112" i="1"/>
  <c r="AI112" i="1"/>
  <c r="AJ112" i="1"/>
  <c r="AK112" i="1"/>
  <c r="AL112" i="1"/>
  <c r="G112" i="1"/>
  <c r="J112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G113" i="1"/>
  <c r="J113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G114" i="1"/>
  <c r="J114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AF115" i="1"/>
  <c r="AG115" i="1"/>
  <c r="AH115" i="1"/>
  <c r="AI115" i="1"/>
  <c r="AJ115" i="1"/>
  <c r="AK115" i="1"/>
  <c r="AL115" i="1"/>
  <c r="G115" i="1"/>
  <c r="J115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AF116" i="1"/>
  <c r="AG116" i="1"/>
  <c r="AH116" i="1"/>
  <c r="AI116" i="1"/>
  <c r="AJ116" i="1"/>
  <c r="AK116" i="1"/>
  <c r="AL116" i="1"/>
  <c r="G116" i="1"/>
  <c r="J116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AF117" i="1"/>
  <c r="AG117" i="1"/>
  <c r="AH117" i="1"/>
  <c r="AI117" i="1"/>
  <c r="AJ117" i="1"/>
  <c r="AK117" i="1"/>
  <c r="AL117" i="1"/>
  <c r="G117" i="1"/>
  <c r="J117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G118" i="1"/>
  <c r="J118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E119" i="1"/>
  <c r="AF119" i="1"/>
  <c r="AG119" i="1"/>
  <c r="AH119" i="1"/>
  <c r="AI119" i="1"/>
  <c r="AJ119" i="1"/>
  <c r="AK119" i="1"/>
  <c r="AL119" i="1"/>
  <c r="G119" i="1"/>
  <c r="J119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AF120" i="1"/>
  <c r="AG120" i="1"/>
  <c r="AH120" i="1"/>
  <c r="AI120" i="1"/>
  <c r="AJ120" i="1"/>
  <c r="AK120" i="1"/>
  <c r="AL120" i="1"/>
  <c r="G120" i="1"/>
  <c r="J120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AA121" i="1"/>
  <c r="AB121" i="1"/>
  <c r="AC121" i="1"/>
  <c r="AD121" i="1"/>
  <c r="AE121" i="1"/>
  <c r="AF121" i="1"/>
  <c r="AG121" i="1"/>
  <c r="AH121" i="1"/>
  <c r="AI121" i="1"/>
  <c r="AJ121" i="1"/>
  <c r="AK121" i="1"/>
  <c r="AL121" i="1"/>
  <c r="G121" i="1"/>
  <c r="J121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Z122" i="1"/>
  <c r="AA122" i="1"/>
  <c r="AB122" i="1"/>
  <c r="AC122" i="1"/>
  <c r="AD122" i="1"/>
  <c r="AE122" i="1"/>
  <c r="AF122" i="1"/>
  <c r="AG122" i="1"/>
  <c r="AH122" i="1"/>
  <c r="AI122" i="1"/>
  <c r="AJ122" i="1"/>
  <c r="AK122" i="1"/>
  <c r="AL122" i="1"/>
  <c r="G122" i="1"/>
  <c r="J122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AE123" i="1"/>
  <c r="AF123" i="1"/>
  <c r="AG123" i="1"/>
  <c r="AH123" i="1"/>
  <c r="AI123" i="1"/>
  <c r="AJ123" i="1"/>
  <c r="AK123" i="1"/>
  <c r="AL123" i="1"/>
  <c r="G123" i="1"/>
  <c r="J123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E124" i="1"/>
  <c r="AF124" i="1"/>
  <c r="AG124" i="1"/>
  <c r="AH124" i="1"/>
  <c r="AI124" i="1"/>
  <c r="AJ124" i="1"/>
  <c r="AK124" i="1"/>
  <c r="AL124" i="1"/>
  <c r="G124" i="1"/>
  <c r="J124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E125" i="1"/>
  <c r="AF125" i="1"/>
  <c r="AG125" i="1"/>
  <c r="AH125" i="1"/>
  <c r="AI125" i="1"/>
  <c r="AJ125" i="1"/>
  <c r="AK125" i="1"/>
  <c r="AL125" i="1"/>
  <c r="G125" i="1"/>
  <c r="J125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AE126" i="1"/>
  <c r="AF126" i="1"/>
  <c r="AG126" i="1"/>
  <c r="AH126" i="1"/>
  <c r="AI126" i="1"/>
  <c r="AJ126" i="1"/>
  <c r="AK126" i="1"/>
  <c r="AL126" i="1"/>
  <c r="G126" i="1"/>
  <c r="J126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G127" i="1"/>
  <c r="J127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G128" i="1"/>
  <c r="J128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AE129" i="1"/>
  <c r="AF129" i="1"/>
  <c r="AG129" i="1"/>
  <c r="AH129" i="1"/>
  <c r="AI129" i="1"/>
  <c r="AJ129" i="1"/>
  <c r="AK129" i="1"/>
  <c r="AL129" i="1"/>
  <c r="G129" i="1"/>
  <c r="J129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Z130" i="1"/>
  <c r="AA130" i="1"/>
  <c r="AB130" i="1"/>
  <c r="AC130" i="1"/>
  <c r="AD130" i="1"/>
  <c r="AE130" i="1"/>
  <c r="AF130" i="1"/>
  <c r="AG130" i="1"/>
  <c r="AH130" i="1"/>
  <c r="AI130" i="1"/>
  <c r="AJ130" i="1"/>
  <c r="AK130" i="1"/>
  <c r="AL130" i="1"/>
  <c r="G130" i="1"/>
  <c r="J130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AE131" i="1"/>
  <c r="AF131" i="1"/>
  <c r="AG131" i="1"/>
  <c r="AH131" i="1"/>
  <c r="AI131" i="1"/>
  <c r="AJ131" i="1"/>
  <c r="AK131" i="1"/>
  <c r="AL131" i="1"/>
  <c r="G131" i="1"/>
  <c r="J131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AF132" i="1"/>
  <c r="AG132" i="1"/>
  <c r="AH132" i="1"/>
  <c r="AI132" i="1"/>
  <c r="AJ132" i="1"/>
  <c r="AK132" i="1"/>
  <c r="AL132" i="1"/>
  <c r="G132" i="1"/>
  <c r="J132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AF133" i="1"/>
  <c r="AG133" i="1"/>
  <c r="AH133" i="1"/>
  <c r="AI133" i="1"/>
  <c r="AJ133" i="1"/>
  <c r="AK133" i="1"/>
  <c r="AL133" i="1"/>
  <c r="G133" i="1"/>
  <c r="J133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89" i="1"/>
  <c r="F6" i="1"/>
  <c r="G9" i="71"/>
  <c r="G10" i="71"/>
  <c r="G11" i="71"/>
  <c r="G12" i="71"/>
  <c r="G14" i="71"/>
  <c r="G13" i="71"/>
  <c r="G17" i="71"/>
  <c r="G15" i="71"/>
  <c r="G18" i="71"/>
  <c r="G16" i="71"/>
  <c r="G19" i="71"/>
  <c r="G20" i="71"/>
  <c r="G21" i="71"/>
  <c r="G22" i="71"/>
  <c r="G23" i="71"/>
  <c r="G24" i="71"/>
  <c r="G25" i="71"/>
  <c r="G26" i="71"/>
  <c r="G27" i="71"/>
  <c r="G28" i="71"/>
  <c r="G29" i="71"/>
  <c r="G30" i="71"/>
  <c r="G31" i="71"/>
  <c r="G32" i="71"/>
  <c r="G33" i="71"/>
  <c r="G34" i="71"/>
  <c r="G35" i="71"/>
  <c r="G36" i="71"/>
  <c r="G37" i="71"/>
  <c r="G38" i="71"/>
  <c r="G39" i="71"/>
  <c r="G40" i="71"/>
  <c r="G41" i="71"/>
  <c r="G42" i="71"/>
  <c r="G43" i="71"/>
  <c r="G44" i="71"/>
  <c r="G45" i="71"/>
  <c r="G46" i="71"/>
  <c r="G47" i="71"/>
  <c r="G48" i="71"/>
  <c r="G49" i="71"/>
  <c r="G50" i="71"/>
  <c r="G51" i="71"/>
  <c r="G52" i="71"/>
  <c r="G53" i="71"/>
  <c r="G54" i="71"/>
  <c r="G55" i="71"/>
  <c r="G56" i="71"/>
  <c r="G57" i="71"/>
  <c r="G58" i="71"/>
  <c r="G59" i="71"/>
  <c r="G60" i="71"/>
  <c r="G61" i="71"/>
  <c r="G62" i="71"/>
  <c r="G63" i="71"/>
  <c r="G64" i="71"/>
  <c r="G65" i="71"/>
  <c r="G66" i="71"/>
  <c r="G67" i="71"/>
  <c r="G68" i="71"/>
  <c r="G69" i="71"/>
  <c r="G70" i="71"/>
  <c r="G71" i="71"/>
  <c r="G72" i="71"/>
  <c r="G73" i="71"/>
  <c r="G74" i="71"/>
  <c r="G75" i="71"/>
  <c r="G76" i="71"/>
  <c r="G77" i="71"/>
  <c r="G78" i="71"/>
  <c r="G79" i="71"/>
  <c r="G80" i="71"/>
  <c r="G81" i="71"/>
  <c r="G82" i="71"/>
  <c r="G83" i="71"/>
  <c r="G84" i="71"/>
  <c r="G85" i="71"/>
  <c r="G86" i="71"/>
  <c r="G87" i="71"/>
  <c r="G88" i="71"/>
  <c r="G89" i="71"/>
  <c r="G90" i="71"/>
  <c r="G91" i="71"/>
  <c r="G92" i="71"/>
  <c r="G93" i="71"/>
  <c r="G94" i="71"/>
  <c r="G95" i="71"/>
  <c r="G96" i="71"/>
  <c r="G97" i="71"/>
  <c r="G98" i="71"/>
  <c r="G99" i="71"/>
  <c r="G100" i="71"/>
  <c r="G101" i="71"/>
  <c r="G102" i="71"/>
  <c r="G103" i="71"/>
  <c r="G104" i="71"/>
  <c r="G105" i="71"/>
  <c r="G106" i="71"/>
  <c r="G107" i="71"/>
  <c r="G108" i="71"/>
  <c r="G109" i="71"/>
  <c r="G110" i="71"/>
  <c r="G111" i="71"/>
  <c r="G112" i="71"/>
  <c r="G113" i="71"/>
  <c r="G114" i="71"/>
  <c r="G115" i="71"/>
  <c r="G116" i="71"/>
  <c r="G117" i="71"/>
  <c r="G118" i="71"/>
  <c r="G119" i="71"/>
  <c r="G120" i="71"/>
  <c r="G121" i="71"/>
  <c r="G122" i="71"/>
  <c r="G123" i="71"/>
  <c r="G124" i="71"/>
  <c r="G125" i="71"/>
  <c r="G126" i="71"/>
  <c r="G127" i="71"/>
  <c r="G128" i="71"/>
  <c r="G129" i="71"/>
  <c r="G130" i="71"/>
  <c r="G131" i="71"/>
  <c r="G132" i="71"/>
  <c r="G133" i="71"/>
  <c r="G134" i="71"/>
  <c r="AE9" i="71"/>
  <c r="AE10" i="71"/>
  <c r="AE11" i="71"/>
  <c r="AE12" i="71"/>
  <c r="AE14" i="71"/>
  <c r="AE13" i="71"/>
  <c r="AE17" i="71"/>
  <c r="AE15" i="71"/>
  <c r="AE18" i="71"/>
  <c r="AE16" i="71"/>
  <c r="AE19" i="71"/>
  <c r="AE20" i="71"/>
  <c r="AE21" i="71"/>
  <c r="AE22" i="71"/>
  <c r="AE23" i="71"/>
  <c r="AE24" i="71"/>
  <c r="AE25" i="71"/>
  <c r="AE26" i="71"/>
  <c r="AE27" i="71"/>
  <c r="AE28" i="71"/>
  <c r="AE29" i="71"/>
  <c r="AE30" i="71"/>
  <c r="AE31" i="71"/>
  <c r="AE32" i="71"/>
  <c r="AE33" i="71"/>
  <c r="AE34" i="71"/>
  <c r="AE35" i="71"/>
  <c r="AE36" i="71"/>
  <c r="AE37" i="71"/>
  <c r="AE38" i="71"/>
  <c r="AE39" i="71"/>
  <c r="AE40" i="71"/>
  <c r="AE41" i="71"/>
  <c r="AE42" i="71"/>
  <c r="AE43" i="71"/>
  <c r="AE44" i="71"/>
  <c r="AE45" i="71"/>
  <c r="AE46" i="71"/>
  <c r="AE47" i="71"/>
  <c r="AE48" i="71"/>
  <c r="AE49" i="71"/>
  <c r="AE50" i="71"/>
  <c r="AE51" i="71"/>
  <c r="AE52" i="71"/>
  <c r="AE53" i="71"/>
  <c r="AE54" i="71"/>
  <c r="AE55" i="71"/>
  <c r="AE56" i="71"/>
  <c r="AE57" i="71"/>
  <c r="AE58" i="71"/>
  <c r="AE59" i="71"/>
  <c r="AE60" i="71"/>
  <c r="AE61" i="71"/>
  <c r="AE62" i="71"/>
  <c r="AE63" i="71"/>
  <c r="AE64" i="71"/>
  <c r="AE65" i="71"/>
  <c r="AE66" i="71"/>
  <c r="AE67" i="71"/>
  <c r="AE68" i="71"/>
  <c r="AE69" i="71"/>
  <c r="AE70" i="71"/>
  <c r="AE71" i="71"/>
  <c r="AE72" i="71"/>
  <c r="AE73" i="71"/>
  <c r="AE74" i="71"/>
  <c r="AE75" i="71"/>
  <c r="AE76" i="71"/>
  <c r="AE77" i="71"/>
  <c r="AE78" i="71"/>
  <c r="AE79" i="71"/>
  <c r="AE80" i="71"/>
  <c r="AE81" i="71"/>
  <c r="AE82" i="71"/>
  <c r="AE83" i="71"/>
  <c r="AE84" i="71"/>
  <c r="AE85" i="71"/>
  <c r="AE86" i="71"/>
  <c r="AE87" i="71"/>
  <c r="AE88" i="71"/>
  <c r="AE89" i="71"/>
  <c r="AE90" i="71"/>
  <c r="AE91" i="71"/>
  <c r="AE92" i="71"/>
  <c r="AE93" i="71"/>
  <c r="AE94" i="71"/>
  <c r="AE95" i="71"/>
  <c r="AE96" i="71"/>
  <c r="AE97" i="71"/>
  <c r="AE98" i="71"/>
  <c r="AE99" i="71"/>
  <c r="AE100" i="71"/>
  <c r="AE101" i="71"/>
  <c r="AE102" i="71"/>
  <c r="AE103" i="71"/>
  <c r="AE104" i="71"/>
  <c r="AE105" i="71"/>
  <c r="AE106" i="71"/>
  <c r="AE107" i="71"/>
  <c r="AE108" i="71"/>
  <c r="AE109" i="71"/>
  <c r="AE110" i="71"/>
  <c r="AE111" i="71"/>
  <c r="AE112" i="71"/>
  <c r="AE113" i="71"/>
  <c r="AE114" i="71"/>
  <c r="AE115" i="71"/>
  <c r="AE116" i="71"/>
  <c r="AE117" i="71"/>
  <c r="AE118" i="71"/>
  <c r="AE119" i="71"/>
  <c r="AE120" i="71"/>
  <c r="AE121" i="71"/>
  <c r="AE122" i="71"/>
  <c r="AE123" i="71"/>
  <c r="AE124" i="71"/>
  <c r="AE125" i="71"/>
  <c r="AE126" i="71"/>
  <c r="AE127" i="71"/>
  <c r="AE128" i="71"/>
  <c r="AE129" i="71"/>
  <c r="AE130" i="71"/>
  <c r="AE131" i="71"/>
  <c r="AE132" i="71"/>
  <c r="AE133" i="71"/>
  <c r="AE134" i="71"/>
  <c r="AE8" i="71"/>
  <c r="AE7" i="71"/>
  <c r="C28" i="113"/>
  <c r="H28" i="113"/>
  <c r="C27" i="113"/>
  <c r="H27" i="113"/>
  <c r="E89" i="1"/>
  <c r="C26" i="113"/>
  <c r="H26" i="113"/>
  <c r="C25" i="113"/>
  <c r="H25" i="113"/>
  <c r="C22" i="113"/>
  <c r="H22" i="113"/>
  <c r="C20" i="113"/>
  <c r="H20" i="113"/>
  <c r="C19" i="113"/>
  <c r="H19" i="113"/>
  <c r="C24" i="113"/>
  <c r="H24" i="113"/>
  <c r="C23" i="113"/>
  <c r="H23" i="113"/>
  <c r="C17" i="113"/>
  <c r="G17" i="113"/>
  <c r="H17" i="113"/>
  <c r="AD9" i="71"/>
  <c r="AD11" i="71"/>
  <c r="AD10" i="71"/>
  <c r="AD12" i="71"/>
  <c r="AD14" i="71"/>
  <c r="AD13" i="71"/>
  <c r="AD17" i="71"/>
  <c r="AD15" i="71"/>
  <c r="AD18" i="71"/>
  <c r="AD16" i="71"/>
  <c r="AD19" i="71"/>
  <c r="AD20" i="71"/>
  <c r="AD21" i="71"/>
  <c r="AD22" i="71"/>
  <c r="AD23" i="71"/>
  <c r="AD24" i="71"/>
  <c r="AD25" i="71"/>
  <c r="AD26" i="71"/>
  <c r="AD27" i="71"/>
  <c r="AD28" i="71"/>
  <c r="AD29" i="71"/>
  <c r="AD30" i="71"/>
  <c r="AD31" i="71"/>
  <c r="AD32" i="71"/>
  <c r="AD33" i="71"/>
  <c r="AD34" i="71"/>
  <c r="AD35" i="71"/>
  <c r="AD36" i="71"/>
  <c r="AD37" i="71"/>
  <c r="AD38" i="71"/>
  <c r="AD39" i="71"/>
  <c r="AD40" i="71"/>
  <c r="AD41" i="71"/>
  <c r="AD42" i="71"/>
  <c r="AD43" i="71"/>
  <c r="AD44" i="71"/>
  <c r="AD45" i="71"/>
  <c r="AD46" i="71"/>
  <c r="AD47" i="71"/>
  <c r="AD48" i="71"/>
  <c r="AD49" i="71"/>
  <c r="AD50" i="71"/>
  <c r="AD51" i="71"/>
  <c r="AD52" i="71"/>
  <c r="AD53" i="71"/>
  <c r="AD54" i="71"/>
  <c r="AD55" i="71"/>
  <c r="AD56" i="71"/>
  <c r="AD57" i="71"/>
  <c r="AD58" i="71"/>
  <c r="AD59" i="71"/>
  <c r="AD60" i="71"/>
  <c r="AD61" i="71"/>
  <c r="AD62" i="71"/>
  <c r="AD63" i="71"/>
  <c r="AD64" i="71"/>
  <c r="AD65" i="71"/>
  <c r="AD66" i="71"/>
  <c r="AD67" i="71"/>
  <c r="AD68" i="71"/>
  <c r="AD69" i="71"/>
  <c r="AD70" i="71"/>
  <c r="AD71" i="71"/>
  <c r="AD72" i="71"/>
  <c r="AD73" i="71"/>
  <c r="AD74" i="71"/>
  <c r="AD75" i="71"/>
  <c r="AD76" i="71"/>
  <c r="AD77" i="71"/>
  <c r="AD78" i="71"/>
  <c r="AD79" i="71"/>
  <c r="AD80" i="71"/>
  <c r="AD81" i="71"/>
  <c r="AD82" i="71"/>
  <c r="AD83" i="71"/>
  <c r="AD84" i="71"/>
  <c r="AD85" i="71"/>
  <c r="AD86" i="71"/>
  <c r="AD87" i="71"/>
  <c r="AD88" i="71"/>
  <c r="AD89" i="71"/>
  <c r="AD90" i="71"/>
  <c r="AD91" i="71"/>
  <c r="AD92" i="71"/>
  <c r="AD93" i="71"/>
  <c r="AD94" i="71"/>
  <c r="AD95" i="71"/>
  <c r="AD96" i="71"/>
  <c r="AD97" i="71"/>
  <c r="AD98" i="71"/>
  <c r="AD99" i="71"/>
  <c r="AD100" i="71"/>
  <c r="AD101" i="71"/>
  <c r="AD102" i="71"/>
  <c r="AD103" i="71"/>
  <c r="AD104" i="71"/>
  <c r="AD105" i="71"/>
  <c r="AD106" i="71"/>
  <c r="AD107" i="71"/>
  <c r="AD108" i="71"/>
  <c r="AD109" i="71"/>
  <c r="AD110" i="71"/>
  <c r="AD111" i="71"/>
  <c r="AD112" i="71"/>
  <c r="AD113" i="71"/>
  <c r="AD114" i="71"/>
  <c r="AD115" i="71"/>
  <c r="AD116" i="71"/>
  <c r="AD117" i="71"/>
  <c r="AD118" i="71"/>
  <c r="AD119" i="71"/>
  <c r="AD120" i="71"/>
  <c r="AD121" i="71"/>
  <c r="AD122" i="71"/>
  <c r="AD123" i="71"/>
  <c r="AD124" i="71"/>
  <c r="AD125" i="71"/>
  <c r="AD126" i="71"/>
  <c r="AD127" i="71"/>
  <c r="AD128" i="71"/>
  <c r="AD129" i="71"/>
  <c r="AD130" i="71"/>
  <c r="AD131" i="71"/>
  <c r="AD132" i="71"/>
  <c r="AD133" i="71"/>
  <c r="AD134" i="71"/>
  <c r="AD8" i="71"/>
  <c r="AD7" i="71"/>
  <c r="C29" i="113"/>
  <c r="E29" i="113"/>
  <c r="G29" i="113"/>
  <c r="H29" i="113"/>
  <c r="E28" i="113"/>
  <c r="G28" i="113"/>
  <c r="E27" i="113"/>
  <c r="G27" i="113"/>
  <c r="E26" i="113"/>
  <c r="G26" i="113"/>
  <c r="E25" i="113"/>
  <c r="G25" i="113"/>
  <c r="E24" i="113"/>
  <c r="G24" i="113"/>
  <c r="E23" i="113"/>
  <c r="G23" i="113"/>
  <c r="E22" i="113"/>
  <c r="G22" i="113"/>
  <c r="C21" i="113"/>
  <c r="E21" i="113"/>
  <c r="G21" i="113"/>
  <c r="H21" i="113"/>
  <c r="E20" i="113"/>
  <c r="G20" i="113"/>
  <c r="E19" i="113"/>
  <c r="G19" i="113"/>
  <c r="C18" i="113"/>
  <c r="E18" i="113"/>
  <c r="G18" i="113"/>
  <c r="H18" i="113"/>
  <c r="E17" i="113"/>
  <c r="C29" i="111"/>
  <c r="E29" i="111"/>
  <c r="G29" i="111"/>
  <c r="H29" i="111"/>
  <c r="C28" i="111"/>
  <c r="E28" i="111"/>
  <c r="G28" i="111"/>
  <c r="H28" i="111"/>
  <c r="C27" i="111"/>
  <c r="E27" i="111"/>
  <c r="G27" i="111"/>
  <c r="H27" i="111"/>
  <c r="C26" i="111"/>
  <c r="E26" i="111"/>
  <c r="G26" i="111"/>
  <c r="H26" i="111"/>
  <c r="C25" i="111"/>
  <c r="E25" i="111"/>
  <c r="G25" i="111"/>
  <c r="H25" i="111"/>
  <c r="C24" i="111"/>
  <c r="E24" i="111"/>
  <c r="G24" i="111"/>
  <c r="H24" i="111"/>
  <c r="C23" i="111"/>
  <c r="E23" i="111"/>
  <c r="G23" i="111"/>
  <c r="H23" i="111"/>
  <c r="C22" i="111"/>
  <c r="E22" i="111"/>
  <c r="G22" i="111"/>
  <c r="H22" i="111"/>
  <c r="C21" i="111"/>
  <c r="E21" i="111"/>
  <c r="G21" i="111"/>
  <c r="H21" i="111"/>
  <c r="C20" i="111"/>
  <c r="E20" i="111"/>
  <c r="G20" i="111"/>
  <c r="H20" i="111"/>
  <c r="C19" i="111"/>
  <c r="E19" i="111"/>
  <c r="G19" i="111"/>
  <c r="H19" i="111"/>
  <c r="C18" i="111"/>
  <c r="E18" i="111"/>
  <c r="G18" i="111"/>
  <c r="H18" i="111"/>
  <c r="C17" i="111"/>
  <c r="E17" i="111"/>
  <c r="G17" i="111"/>
  <c r="H17" i="111"/>
  <c r="C19" i="87"/>
  <c r="E19" i="87"/>
  <c r="G19" i="87"/>
  <c r="H19" i="87"/>
  <c r="C19" i="88"/>
  <c r="E19" i="88"/>
  <c r="G19" i="88"/>
  <c r="H19" i="88"/>
  <c r="C19" i="94"/>
  <c r="E19" i="94"/>
  <c r="G19" i="94"/>
  <c r="H19" i="94"/>
  <c r="C18" i="98"/>
  <c r="E18" i="98"/>
  <c r="G18" i="98"/>
  <c r="H18" i="98"/>
  <c r="C19" i="99"/>
  <c r="E19" i="99"/>
  <c r="G19" i="99"/>
  <c r="H19" i="99"/>
  <c r="C24" i="4"/>
  <c r="E24" i="4"/>
  <c r="G24" i="4"/>
  <c r="H24" i="4"/>
  <c r="C23" i="85"/>
  <c r="E23" i="85"/>
  <c r="G23" i="85"/>
  <c r="H23" i="85"/>
  <c r="C17" i="87"/>
  <c r="E17" i="87"/>
  <c r="G17" i="87"/>
  <c r="H17" i="87"/>
  <c r="C21" i="88"/>
  <c r="E21" i="88"/>
  <c r="G21" i="88"/>
  <c r="H21" i="88"/>
  <c r="C22" i="91"/>
  <c r="E22" i="91"/>
  <c r="G22" i="91"/>
  <c r="H22" i="91"/>
  <c r="C20" i="94"/>
  <c r="E20" i="94"/>
  <c r="G20" i="94"/>
  <c r="H20" i="94"/>
  <c r="C20" i="98"/>
  <c r="E20" i="98"/>
  <c r="G20" i="98"/>
  <c r="H20" i="98"/>
  <c r="C20" i="99"/>
  <c r="E20" i="99"/>
  <c r="G20" i="99"/>
  <c r="H20" i="99"/>
  <c r="C19" i="100"/>
  <c r="E19" i="100"/>
  <c r="G19" i="100"/>
  <c r="H19" i="100"/>
  <c r="C19" i="101"/>
  <c r="E19" i="101"/>
  <c r="G19" i="101"/>
  <c r="H19" i="101"/>
  <c r="C19" i="102"/>
  <c r="E19" i="102"/>
  <c r="G19" i="102"/>
  <c r="H19" i="102"/>
  <c r="C17" i="110"/>
  <c r="E17" i="110"/>
  <c r="G17" i="110"/>
  <c r="H17" i="110"/>
  <c r="C17" i="4"/>
  <c r="E17" i="4"/>
  <c r="G17" i="4"/>
  <c r="H17" i="4"/>
  <c r="C20" i="85"/>
  <c r="E20" i="85"/>
  <c r="G20" i="85"/>
  <c r="H20" i="85"/>
  <c r="C20" i="87"/>
  <c r="E20" i="87"/>
  <c r="G20" i="87"/>
  <c r="H20" i="87"/>
  <c r="C17" i="88"/>
  <c r="E17" i="88"/>
  <c r="G17" i="88"/>
  <c r="H17" i="88"/>
  <c r="C17" i="94"/>
  <c r="E17" i="94"/>
  <c r="G17" i="94"/>
  <c r="H17" i="94"/>
  <c r="C22" i="98"/>
  <c r="E22" i="98"/>
  <c r="G22" i="98"/>
  <c r="H22" i="98"/>
  <c r="C24" i="99"/>
  <c r="E24" i="99"/>
  <c r="G24" i="99"/>
  <c r="H24" i="99"/>
  <c r="C22" i="4"/>
  <c r="E22" i="4"/>
  <c r="G22" i="4"/>
  <c r="H22" i="4"/>
  <c r="C18" i="85"/>
  <c r="E18" i="85"/>
  <c r="G18" i="85"/>
  <c r="H18" i="85"/>
  <c r="C21" i="87"/>
  <c r="E21" i="87"/>
  <c r="G21" i="87"/>
  <c r="H21" i="87"/>
  <c r="C20" i="88"/>
  <c r="E20" i="88"/>
  <c r="G20" i="88"/>
  <c r="H20" i="88"/>
  <c r="C18" i="91"/>
  <c r="E18" i="91"/>
  <c r="G18" i="91"/>
  <c r="H18" i="91"/>
  <c r="C24" i="94"/>
  <c r="E24" i="94"/>
  <c r="G24" i="94"/>
  <c r="H24" i="94"/>
  <c r="C19" i="98"/>
  <c r="E19" i="98"/>
  <c r="G19" i="98"/>
  <c r="H19" i="98"/>
  <c r="C23" i="99"/>
  <c r="E23" i="99"/>
  <c r="G23" i="99"/>
  <c r="H23" i="99"/>
  <c r="C18" i="100"/>
  <c r="E18" i="100"/>
  <c r="G18" i="100"/>
  <c r="H18" i="100"/>
  <c r="C18" i="101"/>
  <c r="E18" i="101"/>
  <c r="G18" i="101"/>
  <c r="H18" i="101"/>
  <c r="C18" i="102"/>
  <c r="E18" i="102"/>
  <c r="G18" i="102"/>
  <c r="H18" i="102"/>
  <c r="C17" i="108"/>
  <c r="E17" i="108"/>
  <c r="G17" i="108"/>
  <c r="H17" i="108"/>
  <c r="C18" i="109"/>
  <c r="E18" i="109"/>
  <c r="G18" i="109"/>
  <c r="H18" i="109"/>
  <c r="C20" i="4"/>
  <c r="E20" i="4"/>
  <c r="G20" i="4"/>
  <c r="H20" i="4"/>
  <c r="C25" i="85"/>
  <c r="E25" i="85"/>
  <c r="G25" i="85"/>
  <c r="H25" i="85"/>
  <c r="C17" i="91"/>
  <c r="E17" i="91"/>
  <c r="G17" i="91"/>
  <c r="H17" i="91"/>
  <c r="C21" i="94"/>
  <c r="E21" i="94"/>
  <c r="G21" i="94"/>
  <c r="H21" i="94"/>
  <c r="C24" i="98"/>
  <c r="E24" i="98"/>
  <c r="G24" i="98"/>
  <c r="H24" i="98"/>
  <c r="C18" i="99"/>
  <c r="E18" i="99"/>
  <c r="G18" i="99"/>
  <c r="H18" i="99"/>
  <c r="C18" i="108"/>
  <c r="E18" i="108"/>
  <c r="G18" i="108"/>
  <c r="H18" i="108"/>
  <c r="C19" i="4"/>
  <c r="E19" i="4"/>
  <c r="G19" i="4"/>
  <c r="H19" i="4"/>
  <c r="C21" i="85"/>
  <c r="E21" i="85"/>
  <c r="G21" i="85"/>
  <c r="H21" i="85"/>
  <c r="C17" i="100"/>
  <c r="E17" i="100"/>
  <c r="G17" i="100"/>
  <c r="H17" i="100"/>
  <c r="C17" i="101"/>
  <c r="E17" i="101"/>
  <c r="G17" i="101"/>
  <c r="H17" i="101"/>
  <c r="C17" i="102"/>
  <c r="E17" i="102"/>
  <c r="G17" i="102"/>
  <c r="H17" i="102"/>
  <c r="C20" i="108"/>
  <c r="E20" i="108"/>
  <c r="G20" i="108"/>
  <c r="H20" i="108"/>
  <c r="C22" i="109"/>
  <c r="E22" i="109"/>
  <c r="G22" i="109"/>
  <c r="H22" i="109"/>
  <c r="C26" i="4"/>
  <c r="E26" i="4"/>
  <c r="G26" i="4"/>
  <c r="H26" i="4"/>
  <c r="C19" i="85"/>
  <c r="E19" i="85"/>
  <c r="G19" i="85"/>
  <c r="H19" i="85"/>
  <c r="C23" i="91"/>
  <c r="E23" i="91"/>
  <c r="G23" i="91"/>
  <c r="H23" i="91"/>
  <c r="C19" i="93"/>
  <c r="E19" i="93"/>
  <c r="G19" i="93"/>
  <c r="H19" i="93"/>
  <c r="C23" i="98"/>
  <c r="E23" i="98"/>
  <c r="G23" i="98"/>
  <c r="H23" i="98"/>
  <c r="C21" i="99"/>
  <c r="E21" i="99"/>
  <c r="G21" i="99"/>
  <c r="H21" i="99"/>
  <c r="C22" i="103"/>
  <c r="E22" i="103"/>
  <c r="G22" i="103"/>
  <c r="H22" i="103"/>
  <c r="C17" i="104"/>
  <c r="E17" i="104"/>
  <c r="G17" i="104"/>
  <c r="H17" i="104"/>
  <c r="C19" i="105"/>
  <c r="E19" i="105"/>
  <c r="G19" i="105"/>
  <c r="H19" i="105"/>
  <c r="C17" i="106"/>
  <c r="E17" i="106"/>
  <c r="G17" i="106"/>
  <c r="H17" i="106"/>
  <c r="C21" i="108"/>
  <c r="E21" i="108"/>
  <c r="G21" i="108"/>
  <c r="H21" i="108"/>
  <c r="C21" i="4"/>
  <c r="E21" i="4"/>
  <c r="G21" i="4"/>
  <c r="H21" i="4"/>
  <c r="C22" i="85"/>
  <c r="E22" i="85"/>
  <c r="G22" i="85"/>
  <c r="H22" i="85"/>
  <c r="C21" i="91"/>
  <c r="E21" i="91"/>
  <c r="G21" i="91"/>
  <c r="H21" i="91"/>
  <c r="C25" i="94"/>
  <c r="E25" i="94"/>
  <c r="G25" i="94"/>
  <c r="H25" i="94"/>
  <c r="C25" i="99"/>
  <c r="E25" i="99"/>
  <c r="G25" i="99"/>
  <c r="H25" i="99"/>
  <c r="C19" i="108"/>
  <c r="E19" i="108"/>
  <c r="G19" i="108"/>
  <c r="H19" i="108"/>
  <c r="C23" i="109"/>
  <c r="E23" i="109"/>
  <c r="G23" i="109"/>
  <c r="H23" i="109"/>
  <c r="C23" i="4"/>
  <c r="E23" i="4"/>
  <c r="G23" i="4"/>
  <c r="H23" i="4"/>
  <c r="C24" i="85"/>
  <c r="E24" i="85"/>
  <c r="G24" i="85"/>
  <c r="H24" i="85"/>
  <c r="C20" i="91"/>
  <c r="E20" i="91"/>
  <c r="G20" i="91"/>
  <c r="H20" i="91"/>
  <c r="C23" i="94"/>
  <c r="E23" i="94"/>
  <c r="G23" i="94"/>
  <c r="H23" i="94"/>
  <c r="C21" i="98"/>
  <c r="E21" i="98"/>
  <c r="G21" i="98"/>
  <c r="H21" i="98"/>
  <c r="C22" i="99"/>
  <c r="E22" i="99"/>
  <c r="G22" i="99"/>
  <c r="H22" i="99"/>
  <c r="C22" i="108"/>
  <c r="E22" i="108"/>
  <c r="G22" i="108"/>
  <c r="H22" i="108"/>
  <c r="C24" i="109"/>
  <c r="E24" i="109"/>
  <c r="G24" i="109"/>
  <c r="H24" i="109"/>
  <c r="C25" i="4"/>
  <c r="E25" i="4"/>
  <c r="G25" i="4"/>
  <c r="H25" i="4"/>
  <c r="C26" i="85"/>
  <c r="E26" i="85"/>
  <c r="G26" i="85"/>
  <c r="H26" i="85"/>
  <c r="C19" i="91"/>
  <c r="E19" i="91"/>
  <c r="G19" i="91"/>
  <c r="H19" i="91"/>
  <c r="C22" i="94"/>
  <c r="E22" i="94"/>
  <c r="G22" i="94"/>
  <c r="H22" i="94"/>
  <c r="C25" i="98"/>
  <c r="E25" i="98"/>
  <c r="G25" i="98"/>
  <c r="H25" i="98"/>
  <c r="C19" i="110"/>
  <c r="E19" i="110"/>
  <c r="G19" i="110"/>
  <c r="H19" i="110"/>
  <c r="C17" i="89"/>
  <c r="E17" i="89"/>
  <c r="G17" i="89"/>
  <c r="H17" i="89"/>
  <c r="C19" i="90"/>
  <c r="E19" i="90"/>
  <c r="G19" i="90"/>
  <c r="H19" i="90"/>
  <c r="C18" i="93"/>
  <c r="E18" i="93"/>
  <c r="G18" i="93"/>
  <c r="H18" i="93"/>
  <c r="C18" i="103"/>
  <c r="E18" i="103"/>
  <c r="G18" i="103"/>
  <c r="H18" i="103"/>
  <c r="C18" i="104"/>
  <c r="E18" i="104"/>
  <c r="G18" i="104"/>
  <c r="H18" i="104"/>
  <c r="C17" i="105"/>
  <c r="E17" i="105"/>
  <c r="G17" i="105"/>
  <c r="H17" i="105"/>
  <c r="C19" i="106"/>
  <c r="E19" i="106"/>
  <c r="G19" i="106"/>
  <c r="H19" i="106"/>
  <c r="C27" i="108"/>
  <c r="E27" i="108"/>
  <c r="G27" i="108"/>
  <c r="H27" i="108"/>
  <c r="C19" i="109"/>
  <c r="E19" i="109"/>
  <c r="G19" i="109"/>
  <c r="H19" i="109"/>
  <c r="C18" i="89"/>
  <c r="E18" i="89"/>
  <c r="G18" i="89"/>
  <c r="H18" i="89"/>
  <c r="C49" i="90"/>
  <c r="E49" i="90"/>
  <c r="G49" i="90"/>
  <c r="H49" i="90"/>
  <c r="C23" i="93"/>
  <c r="E23" i="93"/>
  <c r="G23" i="93"/>
  <c r="H23" i="93"/>
  <c r="C21" i="103"/>
  <c r="E21" i="103"/>
  <c r="G21" i="103"/>
  <c r="H21" i="103"/>
  <c r="C23" i="104"/>
  <c r="E23" i="104"/>
  <c r="G23" i="104"/>
  <c r="H23" i="104"/>
  <c r="C25" i="105"/>
  <c r="E25" i="105"/>
  <c r="G25" i="105"/>
  <c r="H25" i="105"/>
  <c r="C20" i="106"/>
  <c r="E20" i="106"/>
  <c r="G20" i="106"/>
  <c r="H20" i="106"/>
  <c r="C23" i="108"/>
  <c r="E23" i="108"/>
  <c r="G23" i="108"/>
  <c r="H23" i="108"/>
  <c r="C17" i="109"/>
  <c r="E17" i="109"/>
  <c r="G17" i="109"/>
  <c r="H17" i="109"/>
  <c r="C21" i="89"/>
  <c r="E21" i="89"/>
  <c r="G21" i="89"/>
  <c r="H21" i="89"/>
  <c r="C20" i="90"/>
  <c r="E20" i="90"/>
  <c r="G20" i="90"/>
  <c r="H20" i="90"/>
  <c r="C17" i="93"/>
  <c r="E17" i="93"/>
  <c r="G17" i="93"/>
  <c r="H17" i="93"/>
  <c r="C20" i="103"/>
  <c r="E20" i="103"/>
  <c r="G20" i="103"/>
  <c r="H20" i="103"/>
  <c r="C19" i="104"/>
  <c r="E19" i="104"/>
  <c r="G19" i="104"/>
  <c r="H19" i="104"/>
  <c r="C18" i="105"/>
  <c r="E18" i="105"/>
  <c r="G18" i="105"/>
  <c r="H18" i="105"/>
  <c r="C26" i="106"/>
  <c r="E26" i="106"/>
  <c r="G26" i="106"/>
  <c r="H26" i="106"/>
  <c r="C24" i="89"/>
  <c r="E24" i="89"/>
  <c r="G24" i="89"/>
  <c r="H24" i="89"/>
  <c r="C17" i="90"/>
  <c r="E17" i="90"/>
  <c r="G17" i="90"/>
  <c r="H17" i="90"/>
  <c r="C20" i="93"/>
  <c r="E20" i="93"/>
  <c r="G20" i="93"/>
  <c r="H20" i="93"/>
  <c r="C17" i="103"/>
  <c r="E17" i="103"/>
  <c r="G17" i="103"/>
  <c r="H17" i="103"/>
  <c r="C20" i="104"/>
  <c r="E20" i="104"/>
  <c r="G20" i="104"/>
  <c r="H20" i="104"/>
  <c r="C22" i="105"/>
  <c r="E22" i="105"/>
  <c r="G22" i="105"/>
  <c r="H22" i="105"/>
  <c r="C28" i="106"/>
  <c r="E28" i="106"/>
  <c r="G28" i="106"/>
  <c r="H28" i="106"/>
  <c r="C30" i="89"/>
  <c r="E30" i="89"/>
  <c r="G30" i="89"/>
  <c r="H30" i="89"/>
  <c r="C22" i="90"/>
  <c r="E22" i="90"/>
  <c r="G22" i="90"/>
  <c r="H22" i="90"/>
  <c r="C28" i="93"/>
  <c r="E28" i="93"/>
  <c r="G28" i="93"/>
  <c r="H28" i="93"/>
  <c r="C19" i="103"/>
  <c r="E19" i="103"/>
  <c r="G19" i="103"/>
  <c r="H19" i="103"/>
  <c r="C21" i="104"/>
  <c r="E21" i="104"/>
  <c r="G21" i="104"/>
  <c r="H21" i="104"/>
  <c r="C27" i="105"/>
  <c r="E27" i="105"/>
  <c r="G27" i="105"/>
  <c r="H27" i="105"/>
  <c r="C21" i="106"/>
  <c r="E21" i="106"/>
  <c r="G21" i="106"/>
  <c r="H21" i="106"/>
  <c r="C22" i="89"/>
  <c r="E22" i="89"/>
  <c r="G22" i="89"/>
  <c r="H22" i="89"/>
  <c r="C53" i="90"/>
  <c r="E53" i="90"/>
  <c r="G53" i="90"/>
  <c r="H53" i="90"/>
  <c r="C22" i="93"/>
  <c r="E22" i="93"/>
  <c r="G22" i="93"/>
  <c r="H22" i="93"/>
  <c r="C34" i="103"/>
  <c r="E34" i="103"/>
  <c r="G34" i="103"/>
  <c r="H34" i="103"/>
  <c r="C22" i="106"/>
  <c r="E22" i="106"/>
  <c r="G22" i="106"/>
  <c r="H22" i="106"/>
  <c r="C26" i="108"/>
  <c r="E26" i="108"/>
  <c r="G26" i="108"/>
  <c r="H26" i="108"/>
  <c r="C20" i="109"/>
  <c r="E20" i="109"/>
  <c r="G20" i="109"/>
  <c r="H20" i="109"/>
  <c r="C19" i="89"/>
  <c r="E19" i="89"/>
  <c r="G19" i="89"/>
  <c r="H19" i="89"/>
  <c r="C21" i="90"/>
  <c r="E21" i="90"/>
  <c r="G21" i="90"/>
  <c r="H21" i="90"/>
  <c r="C25" i="93"/>
  <c r="E25" i="93"/>
  <c r="G25" i="93"/>
  <c r="H25" i="93"/>
  <c r="C25" i="103"/>
  <c r="E25" i="103"/>
  <c r="G25" i="103"/>
  <c r="H25" i="103"/>
  <c r="C27" i="104"/>
  <c r="E27" i="104"/>
  <c r="G27" i="104"/>
  <c r="H27" i="104"/>
  <c r="C26" i="105"/>
  <c r="E26" i="105"/>
  <c r="G26" i="105"/>
  <c r="H26" i="105"/>
  <c r="C29" i="106"/>
  <c r="E29" i="106"/>
  <c r="G29" i="106"/>
  <c r="H29" i="106"/>
  <c r="C20" i="89"/>
  <c r="E20" i="89"/>
  <c r="G20" i="89"/>
  <c r="H20" i="89"/>
  <c r="C27" i="90"/>
  <c r="E27" i="90"/>
  <c r="G27" i="90"/>
  <c r="H27" i="90"/>
  <c r="C24" i="93"/>
  <c r="E24" i="93"/>
  <c r="G24" i="93"/>
  <c r="H24" i="93"/>
  <c r="C22" i="104"/>
  <c r="E22" i="104"/>
  <c r="G22" i="104"/>
  <c r="H22" i="104"/>
  <c r="C20" i="105"/>
  <c r="E20" i="105"/>
  <c r="G20" i="105"/>
  <c r="H20" i="105"/>
  <c r="C27" i="106"/>
  <c r="E27" i="106"/>
  <c r="G27" i="106"/>
  <c r="H27" i="106"/>
  <c r="C24" i="108"/>
  <c r="E24" i="108"/>
  <c r="G24" i="108"/>
  <c r="H24" i="108"/>
  <c r="C21" i="109"/>
  <c r="E21" i="109"/>
  <c r="G21" i="109"/>
  <c r="H21" i="109"/>
  <c r="C35" i="89"/>
  <c r="E35" i="89"/>
  <c r="G35" i="89"/>
  <c r="H35" i="89"/>
  <c r="C18" i="90"/>
  <c r="E18" i="90"/>
  <c r="G18" i="90"/>
  <c r="H18" i="90"/>
  <c r="C26" i="93"/>
  <c r="E26" i="93"/>
  <c r="G26" i="93"/>
  <c r="H26" i="93"/>
  <c r="C32" i="103"/>
  <c r="E32" i="103"/>
  <c r="G32" i="103"/>
  <c r="H32" i="103"/>
  <c r="C28" i="104"/>
  <c r="E28" i="104"/>
  <c r="G28" i="104"/>
  <c r="H28" i="104"/>
  <c r="C21" i="105"/>
  <c r="E21" i="105"/>
  <c r="G21" i="105"/>
  <c r="H21" i="105"/>
  <c r="C25" i="106"/>
  <c r="E25" i="106"/>
  <c r="G25" i="106"/>
  <c r="H25" i="106"/>
  <c r="C23" i="89"/>
  <c r="E23" i="89"/>
  <c r="G23" i="89"/>
  <c r="H23" i="89"/>
  <c r="C23" i="90"/>
  <c r="E23" i="90"/>
  <c r="G23" i="90"/>
  <c r="H23" i="90"/>
  <c r="C30" i="93"/>
  <c r="E30" i="93"/>
  <c r="G30" i="93"/>
  <c r="H30" i="93"/>
  <c r="C29" i="103"/>
  <c r="E29" i="103"/>
  <c r="G29" i="103"/>
  <c r="H29" i="103"/>
  <c r="C20" i="100"/>
  <c r="E20" i="100"/>
  <c r="G20" i="100"/>
  <c r="H20" i="100"/>
  <c r="C20" i="101"/>
  <c r="E20" i="101"/>
  <c r="G20" i="101"/>
  <c r="H20" i="101"/>
  <c r="C20" i="102"/>
  <c r="E20" i="102"/>
  <c r="G20" i="102"/>
  <c r="H20" i="102"/>
  <c r="C26" i="89"/>
  <c r="E26" i="89"/>
  <c r="G26" i="89"/>
  <c r="H26" i="89"/>
  <c r="C46" i="90"/>
  <c r="E46" i="90"/>
  <c r="G46" i="90"/>
  <c r="H46" i="90"/>
  <c r="C35" i="93"/>
  <c r="E35" i="93"/>
  <c r="G35" i="93"/>
  <c r="H35" i="93"/>
  <c r="C24" i="103"/>
  <c r="E24" i="103"/>
  <c r="G24" i="103"/>
  <c r="H24" i="103"/>
  <c r="C26" i="104"/>
  <c r="E26" i="104"/>
  <c r="G26" i="104"/>
  <c r="H26" i="104"/>
  <c r="C24" i="106"/>
  <c r="E24" i="106"/>
  <c r="G24" i="106"/>
  <c r="H24" i="106"/>
  <c r="C27" i="89"/>
  <c r="E27" i="89"/>
  <c r="G27" i="89"/>
  <c r="H27" i="89"/>
  <c r="C37" i="90"/>
  <c r="E37" i="90"/>
  <c r="G37" i="90"/>
  <c r="H37" i="90"/>
  <c r="C41" i="93"/>
  <c r="E41" i="93"/>
  <c r="G41" i="93"/>
  <c r="H41" i="93"/>
  <c r="C26" i="103"/>
  <c r="E26" i="103"/>
  <c r="G26" i="103"/>
  <c r="H26" i="103"/>
  <c r="C33" i="89"/>
  <c r="E33" i="89"/>
  <c r="G33" i="89"/>
  <c r="H33" i="89"/>
  <c r="C24" i="90"/>
  <c r="E24" i="90"/>
  <c r="G24" i="90"/>
  <c r="H24" i="90"/>
  <c r="C32" i="93"/>
  <c r="E32" i="93"/>
  <c r="G32" i="93"/>
  <c r="H32" i="93"/>
  <c r="C40" i="103"/>
  <c r="E40" i="103"/>
  <c r="G40" i="103"/>
  <c r="H40" i="103"/>
  <c r="C25" i="104"/>
  <c r="E25" i="104"/>
  <c r="G25" i="104"/>
  <c r="H25" i="104"/>
  <c r="C24" i="105"/>
  <c r="E24" i="105"/>
  <c r="G24" i="105"/>
  <c r="H24" i="105"/>
  <c r="C23" i="106"/>
  <c r="E23" i="106"/>
  <c r="G23" i="106"/>
  <c r="H23" i="106"/>
  <c r="C34" i="89"/>
  <c r="E34" i="89"/>
  <c r="G34" i="89"/>
  <c r="H34" i="89"/>
  <c r="C36" i="90"/>
  <c r="E36" i="90"/>
  <c r="G36" i="90"/>
  <c r="H36" i="90"/>
  <c r="C33" i="93"/>
  <c r="E33" i="93"/>
  <c r="G33" i="93"/>
  <c r="H33" i="93"/>
  <c r="C43" i="103"/>
  <c r="E43" i="103"/>
  <c r="G43" i="103"/>
  <c r="H43" i="103"/>
  <c r="C24" i="104"/>
  <c r="E24" i="104"/>
  <c r="G24" i="104"/>
  <c r="H24" i="104"/>
  <c r="C23" i="105"/>
  <c r="E23" i="105"/>
  <c r="G23" i="105"/>
  <c r="H23" i="105"/>
  <c r="C18" i="106"/>
  <c r="E18" i="106"/>
  <c r="G18" i="106"/>
  <c r="H18" i="106"/>
  <c r="C32" i="89"/>
  <c r="E32" i="89"/>
  <c r="G32" i="89"/>
  <c r="H32" i="89"/>
  <c r="C32" i="90"/>
  <c r="E32" i="90"/>
  <c r="G32" i="90"/>
  <c r="H32" i="90"/>
  <c r="C29" i="93"/>
  <c r="E29" i="93"/>
  <c r="G29" i="93"/>
  <c r="H29" i="93"/>
  <c r="C33" i="103"/>
  <c r="E33" i="103"/>
  <c r="G33" i="103"/>
  <c r="H33" i="103"/>
  <c r="C45" i="89"/>
  <c r="E45" i="89"/>
  <c r="G45" i="89"/>
  <c r="H45" i="89"/>
  <c r="C38" i="90"/>
  <c r="E38" i="90"/>
  <c r="G38" i="90"/>
  <c r="H38" i="90"/>
  <c r="C27" i="93"/>
  <c r="E27" i="93"/>
  <c r="G27" i="93"/>
  <c r="H27" i="93"/>
  <c r="C30" i="103"/>
  <c r="E30" i="103"/>
  <c r="G30" i="103"/>
  <c r="H30" i="103"/>
  <c r="C37" i="89"/>
  <c r="E37" i="89"/>
  <c r="G37" i="89"/>
  <c r="H37" i="89"/>
  <c r="C44" i="90"/>
  <c r="E44" i="90"/>
  <c r="G44" i="90"/>
  <c r="H44" i="90"/>
  <c r="C37" i="93"/>
  <c r="E37" i="93"/>
  <c r="G37" i="93"/>
  <c r="H37" i="93"/>
  <c r="C23" i="103"/>
  <c r="E23" i="103"/>
  <c r="G23" i="103"/>
  <c r="H23" i="103"/>
  <c r="C31" i="89"/>
  <c r="E31" i="89"/>
  <c r="G31" i="89"/>
  <c r="H31" i="89"/>
  <c r="C42" i="90"/>
  <c r="E42" i="90"/>
  <c r="G42" i="90"/>
  <c r="H42" i="90"/>
  <c r="C49" i="93"/>
  <c r="E49" i="93"/>
  <c r="G49" i="93"/>
  <c r="H49" i="93"/>
  <c r="C35" i="103"/>
  <c r="E35" i="103"/>
  <c r="G35" i="103"/>
  <c r="H35" i="103"/>
  <c r="C36" i="89"/>
  <c r="E36" i="89"/>
  <c r="G36" i="89"/>
  <c r="H36" i="89"/>
  <c r="C43" i="93"/>
  <c r="E43" i="93"/>
  <c r="G43" i="93"/>
  <c r="H43" i="93"/>
  <c r="C27" i="103"/>
  <c r="E27" i="103"/>
  <c r="G27" i="103"/>
  <c r="H27" i="103"/>
  <c r="C40" i="89"/>
  <c r="E40" i="89"/>
  <c r="G40" i="89"/>
  <c r="H40" i="89"/>
  <c r="C33" i="90"/>
  <c r="E33" i="90"/>
  <c r="G33" i="90"/>
  <c r="H33" i="90"/>
  <c r="C66" i="93"/>
  <c r="E66" i="93"/>
  <c r="G66" i="93"/>
  <c r="H66" i="93"/>
  <c r="C37" i="103"/>
  <c r="E37" i="103"/>
  <c r="G37" i="103"/>
  <c r="H37" i="103"/>
  <c r="C25" i="109"/>
  <c r="E25" i="109"/>
  <c r="G25" i="109"/>
  <c r="H25" i="109"/>
  <c r="C24" i="91"/>
  <c r="E24" i="91"/>
  <c r="G24" i="91"/>
  <c r="H24" i="91"/>
  <c r="C26" i="94"/>
  <c r="E26" i="94"/>
  <c r="G26" i="94"/>
  <c r="H26" i="94"/>
  <c r="C25" i="108"/>
  <c r="E25" i="108"/>
  <c r="G25" i="108"/>
  <c r="H25" i="108"/>
  <c r="C48" i="89"/>
  <c r="E48" i="89"/>
  <c r="G48" i="89"/>
  <c r="H48" i="89"/>
  <c r="C40" i="90"/>
  <c r="E40" i="90"/>
  <c r="G40" i="90"/>
  <c r="H40" i="90"/>
  <c r="C40" i="93"/>
  <c r="E40" i="93"/>
  <c r="G40" i="93"/>
  <c r="H40" i="93"/>
  <c r="C31" i="103"/>
  <c r="E31" i="103"/>
  <c r="G31" i="103"/>
  <c r="H31" i="103"/>
  <c r="C28" i="89"/>
  <c r="E28" i="89"/>
  <c r="G28" i="89"/>
  <c r="H28" i="89"/>
  <c r="C26" i="90"/>
  <c r="E26" i="90"/>
  <c r="G26" i="90"/>
  <c r="H26" i="90"/>
  <c r="C39" i="93"/>
  <c r="E39" i="93"/>
  <c r="G39" i="93"/>
  <c r="H39" i="93"/>
  <c r="C47" i="89"/>
  <c r="E47" i="89"/>
  <c r="G47" i="89"/>
  <c r="H47" i="89"/>
  <c r="C25" i="90"/>
  <c r="E25" i="90"/>
  <c r="G25" i="90"/>
  <c r="H25" i="90"/>
  <c r="C48" i="93"/>
  <c r="E48" i="93"/>
  <c r="G48" i="93"/>
  <c r="H48" i="93"/>
  <c r="C41" i="103"/>
  <c r="E41" i="103"/>
  <c r="G41" i="103"/>
  <c r="H41" i="103"/>
  <c r="C42" i="89"/>
  <c r="E42" i="89"/>
  <c r="G42" i="89"/>
  <c r="H42" i="89"/>
  <c r="C31" i="90"/>
  <c r="E31" i="90"/>
  <c r="G31" i="90"/>
  <c r="H31" i="90"/>
  <c r="C34" i="93"/>
  <c r="E34" i="93"/>
  <c r="G34" i="93"/>
  <c r="H34" i="93"/>
  <c r="C58" i="103"/>
  <c r="E58" i="103"/>
  <c r="G58" i="103"/>
  <c r="H58" i="103"/>
  <c r="C53" i="89"/>
  <c r="E53" i="89"/>
  <c r="G53" i="89"/>
  <c r="H53" i="89"/>
  <c r="C41" i="90"/>
  <c r="E41" i="90"/>
  <c r="G41" i="90"/>
  <c r="H41" i="90"/>
  <c r="C44" i="93"/>
  <c r="E44" i="93"/>
  <c r="G44" i="93"/>
  <c r="H44" i="93"/>
  <c r="C36" i="103"/>
  <c r="E36" i="103"/>
  <c r="G36" i="103"/>
  <c r="H36" i="103"/>
  <c r="C21" i="93"/>
  <c r="E21" i="93"/>
  <c r="G21" i="93"/>
  <c r="H21" i="93"/>
  <c r="C28" i="103"/>
  <c r="E28" i="103"/>
  <c r="G28" i="103"/>
  <c r="H28" i="103"/>
  <c r="C38" i="89"/>
  <c r="E38" i="89"/>
  <c r="G38" i="89"/>
  <c r="H38" i="89"/>
  <c r="C34" i="90"/>
  <c r="E34" i="90"/>
  <c r="G34" i="90"/>
  <c r="H34" i="90"/>
  <c r="C38" i="93"/>
  <c r="E38" i="93"/>
  <c r="G38" i="93"/>
  <c r="H38" i="93"/>
  <c r="C45" i="103"/>
  <c r="E45" i="103"/>
  <c r="G45" i="103"/>
  <c r="H45" i="103"/>
  <c r="C54" i="89"/>
  <c r="E54" i="89"/>
  <c r="G54" i="89"/>
  <c r="H54" i="89"/>
  <c r="C50" i="90"/>
  <c r="E50" i="90"/>
  <c r="G50" i="90"/>
  <c r="H50" i="90"/>
  <c r="C36" i="93"/>
  <c r="E36" i="93"/>
  <c r="G36" i="93"/>
  <c r="H36" i="93"/>
  <c r="C39" i="103"/>
  <c r="E39" i="103"/>
  <c r="G39" i="103"/>
  <c r="H39" i="103"/>
  <c r="C29" i="89"/>
  <c r="E29" i="89"/>
  <c r="G29" i="89"/>
  <c r="H29" i="89"/>
  <c r="C35" i="90"/>
  <c r="E35" i="90"/>
  <c r="G35" i="90"/>
  <c r="H35" i="90"/>
  <c r="C56" i="93"/>
  <c r="E56" i="93"/>
  <c r="G56" i="93"/>
  <c r="H56" i="93"/>
  <c r="C61" i="103"/>
  <c r="E61" i="103"/>
  <c r="G61" i="103"/>
  <c r="H61" i="103"/>
  <c r="C55" i="89"/>
  <c r="E55" i="89"/>
  <c r="G55" i="89"/>
  <c r="H55" i="89"/>
  <c r="C51" i="90"/>
  <c r="E51" i="90"/>
  <c r="G51" i="90"/>
  <c r="H51" i="90"/>
  <c r="C47" i="93"/>
  <c r="E47" i="93"/>
  <c r="G47" i="93"/>
  <c r="H47" i="93"/>
  <c r="C38" i="103"/>
  <c r="E38" i="103"/>
  <c r="G38" i="103"/>
  <c r="H38" i="103"/>
  <c r="C52" i="89"/>
  <c r="E52" i="89"/>
  <c r="G52" i="89"/>
  <c r="H52" i="89"/>
  <c r="C47" i="90"/>
  <c r="E47" i="90"/>
  <c r="G47" i="90"/>
  <c r="H47" i="90"/>
  <c r="C42" i="93"/>
  <c r="E42" i="93"/>
  <c r="G42" i="93"/>
  <c r="H42" i="93"/>
  <c r="C42" i="103"/>
  <c r="E42" i="103"/>
  <c r="G42" i="103"/>
  <c r="H42" i="103"/>
  <c r="C44" i="89"/>
  <c r="E44" i="89"/>
  <c r="G44" i="89"/>
  <c r="H44" i="89"/>
  <c r="C39" i="90"/>
  <c r="E39" i="90"/>
  <c r="G39" i="90"/>
  <c r="H39" i="90"/>
  <c r="C61" i="93"/>
  <c r="E61" i="93"/>
  <c r="G61" i="93"/>
  <c r="H61" i="93"/>
  <c r="C47" i="103"/>
  <c r="E47" i="103"/>
  <c r="G47" i="103"/>
  <c r="H47" i="103"/>
  <c r="C41" i="89"/>
  <c r="E41" i="89"/>
  <c r="G41" i="89"/>
  <c r="H41" i="89"/>
  <c r="C28" i="90"/>
  <c r="E28" i="90"/>
  <c r="G28" i="90"/>
  <c r="H28" i="90"/>
  <c r="C57" i="93"/>
  <c r="E57" i="93"/>
  <c r="G57" i="93"/>
  <c r="H57" i="93"/>
  <c r="C62" i="103"/>
  <c r="E62" i="103"/>
  <c r="G62" i="103"/>
  <c r="H62" i="103"/>
  <c r="C51" i="89"/>
  <c r="E51" i="89"/>
  <c r="G51" i="89"/>
  <c r="H51" i="89"/>
  <c r="C30" i="90"/>
  <c r="E30" i="90"/>
  <c r="G30" i="90"/>
  <c r="H30" i="90"/>
  <c r="C45" i="93"/>
  <c r="E45" i="93"/>
  <c r="G45" i="93"/>
  <c r="H45" i="93"/>
  <c r="C46" i="89"/>
  <c r="E46" i="89"/>
  <c r="G46" i="89"/>
  <c r="H46" i="89"/>
  <c r="C45" i="90"/>
  <c r="E45" i="90"/>
  <c r="G45" i="90"/>
  <c r="H45" i="90"/>
  <c r="C51" i="93"/>
  <c r="E51" i="93"/>
  <c r="G51" i="93"/>
  <c r="H51" i="93"/>
  <c r="C51" i="103"/>
  <c r="E51" i="103"/>
  <c r="G51" i="103"/>
  <c r="H51" i="103"/>
  <c r="C25" i="89"/>
  <c r="E25" i="89"/>
  <c r="G25" i="89"/>
  <c r="H25" i="89"/>
  <c r="C29" i="90"/>
  <c r="E29" i="90"/>
  <c r="G29" i="90"/>
  <c r="H29" i="90"/>
  <c r="C43" i="89"/>
  <c r="E43" i="89"/>
  <c r="G43" i="89"/>
  <c r="H43" i="89"/>
  <c r="C55" i="90"/>
  <c r="E55" i="90"/>
  <c r="G55" i="90"/>
  <c r="H55" i="90"/>
  <c r="C55" i="93"/>
  <c r="E55" i="93"/>
  <c r="G55" i="93"/>
  <c r="H55" i="93"/>
  <c r="C52" i="103"/>
  <c r="E52" i="103"/>
  <c r="G52" i="103"/>
  <c r="H52" i="103"/>
  <c r="C50" i="89"/>
  <c r="E50" i="89"/>
  <c r="G50" i="89"/>
  <c r="H50" i="89"/>
  <c r="C52" i="90"/>
  <c r="E52" i="90"/>
  <c r="G52" i="90"/>
  <c r="H52" i="90"/>
  <c r="C60" i="93"/>
  <c r="E60" i="93"/>
  <c r="G60" i="93"/>
  <c r="H60" i="93"/>
  <c r="C46" i="103"/>
  <c r="E46" i="103"/>
  <c r="G46" i="103"/>
  <c r="H46" i="103"/>
  <c r="C49" i="89"/>
  <c r="E49" i="89"/>
  <c r="G49" i="89"/>
  <c r="H49" i="89"/>
  <c r="C48" i="90"/>
  <c r="E48" i="90"/>
  <c r="G48" i="90"/>
  <c r="H48" i="90"/>
  <c r="C46" i="93"/>
  <c r="E46" i="93"/>
  <c r="G46" i="93"/>
  <c r="H46" i="93"/>
  <c r="C60" i="103"/>
  <c r="E60" i="103"/>
  <c r="G60" i="103"/>
  <c r="H60" i="103"/>
  <c r="C59" i="89"/>
  <c r="E59" i="89"/>
  <c r="G59" i="89"/>
  <c r="H59" i="89"/>
  <c r="C56" i="90"/>
  <c r="E56" i="90"/>
  <c r="G56" i="90"/>
  <c r="H56" i="90"/>
  <c r="C62" i="93"/>
  <c r="E62" i="93"/>
  <c r="G62" i="93"/>
  <c r="H62" i="93"/>
  <c r="C50" i="103"/>
  <c r="E50" i="103"/>
  <c r="G50" i="103"/>
  <c r="H50" i="103"/>
  <c r="C39" i="89"/>
  <c r="E39" i="89"/>
  <c r="G39" i="89"/>
  <c r="H39" i="89"/>
  <c r="C57" i="90"/>
  <c r="E57" i="90"/>
  <c r="G57" i="90"/>
  <c r="H57" i="90"/>
  <c r="C59" i="93"/>
  <c r="E59" i="93"/>
  <c r="G59" i="93"/>
  <c r="H59" i="93"/>
  <c r="C58" i="89"/>
  <c r="E58" i="89"/>
  <c r="G58" i="89"/>
  <c r="H58" i="89"/>
  <c r="C31" i="93"/>
  <c r="E31" i="93"/>
  <c r="G31" i="93"/>
  <c r="H31" i="93"/>
  <c r="C59" i="103"/>
  <c r="E59" i="103"/>
  <c r="G59" i="103"/>
  <c r="H59" i="103"/>
  <c r="C57" i="89"/>
  <c r="E57" i="89"/>
  <c r="G57" i="89"/>
  <c r="H57" i="89"/>
  <c r="C43" i="90"/>
  <c r="E43" i="90"/>
  <c r="G43" i="90"/>
  <c r="H43" i="90"/>
  <c r="C65" i="93"/>
  <c r="E65" i="93"/>
  <c r="G65" i="93"/>
  <c r="H65" i="93"/>
  <c r="C30" i="96"/>
  <c r="E30" i="96"/>
  <c r="G30" i="96"/>
  <c r="H30" i="96"/>
  <c r="C44" i="103"/>
  <c r="E44" i="103"/>
  <c r="G44" i="103"/>
  <c r="H44" i="103"/>
  <c r="C19" i="92"/>
  <c r="E19" i="92"/>
  <c r="G19" i="92"/>
  <c r="H19" i="92"/>
  <c r="C53" i="93"/>
  <c r="E53" i="93"/>
  <c r="G53" i="93"/>
  <c r="H53" i="93"/>
  <c r="C19" i="97"/>
  <c r="E19" i="97"/>
  <c r="G19" i="97"/>
  <c r="H19" i="97"/>
  <c r="C18" i="96"/>
  <c r="E18" i="96"/>
  <c r="G18" i="96"/>
  <c r="H18" i="96"/>
  <c r="C48" i="103"/>
  <c r="E48" i="103"/>
  <c r="G48" i="103"/>
  <c r="H48" i="103"/>
  <c r="C23" i="96"/>
  <c r="E23" i="96"/>
  <c r="G23" i="96"/>
  <c r="H23" i="96"/>
  <c r="C49" i="103"/>
  <c r="E49" i="103"/>
  <c r="G49" i="103"/>
  <c r="H49" i="103"/>
  <c r="C20" i="92"/>
  <c r="E20" i="92"/>
  <c r="G20" i="92"/>
  <c r="H20" i="92"/>
  <c r="C63" i="93"/>
  <c r="E63" i="93"/>
  <c r="G63" i="93"/>
  <c r="H63" i="93"/>
  <c r="C20" i="97"/>
  <c r="E20" i="97"/>
  <c r="G20" i="97"/>
  <c r="H20" i="97"/>
  <c r="C17" i="96"/>
  <c r="E17" i="96"/>
  <c r="G17" i="96"/>
  <c r="H17" i="96"/>
  <c r="C54" i="103"/>
  <c r="E54" i="103"/>
  <c r="G54" i="103"/>
  <c r="H54" i="103"/>
  <c r="C55" i="96"/>
  <c r="E55" i="96"/>
  <c r="G55" i="96"/>
  <c r="H55" i="96"/>
  <c r="C55" i="103"/>
  <c r="E55" i="103"/>
  <c r="G55" i="103"/>
  <c r="H55" i="103"/>
  <c r="C28" i="92"/>
  <c r="E28" i="92"/>
  <c r="G28" i="92"/>
  <c r="H28" i="92"/>
  <c r="C67" i="93"/>
  <c r="E67" i="93"/>
  <c r="G67" i="93"/>
  <c r="H67" i="93"/>
  <c r="C27" i="97"/>
  <c r="E27" i="97"/>
  <c r="G27" i="97"/>
  <c r="H27" i="97"/>
  <c r="C41" i="96"/>
  <c r="E41" i="96"/>
  <c r="G41" i="96"/>
  <c r="H41" i="96"/>
  <c r="C56" i="103"/>
  <c r="E56" i="103"/>
  <c r="G56" i="103"/>
  <c r="H56" i="103"/>
  <c r="C52" i="93"/>
  <c r="E52" i="93"/>
  <c r="G52" i="93"/>
  <c r="H52" i="93"/>
  <c r="C31" i="97"/>
  <c r="E31" i="97"/>
  <c r="G31" i="97"/>
  <c r="H31" i="97"/>
  <c r="C29" i="92"/>
  <c r="E29" i="92"/>
  <c r="G29" i="92"/>
  <c r="H29" i="92"/>
  <c r="C69" i="93"/>
  <c r="E69" i="93"/>
  <c r="G69" i="93"/>
  <c r="H69" i="93"/>
  <c r="C28" i="97"/>
  <c r="E28" i="97"/>
  <c r="G28" i="97"/>
  <c r="H28" i="97"/>
  <c r="C56" i="89"/>
  <c r="E56" i="89"/>
  <c r="G56" i="89"/>
  <c r="H56" i="89"/>
  <c r="C54" i="90"/>
  <c r="E54" i="90"/>
  <c r="G54" i="90"/>
  <c r="H54" i="90"/>
  <c r="C28" i="108"/>
  <c r="E28" i="108"/>
  <c r="G28" i="108"/>
  <c r="H28" i="108"/>
  <c r="C22" i="96"/>
  <c r="E22" i="96"/>
  <c r="G22" i="96"/>
  <c r="H22" i="96"/>
  <c r="C57" i="103"/>
  <c r="E57" i="103"/>
  <c r="G57" i="103"/>
  <c r="H57" i="103"/>
  <c r="C53" i="103"/>
  <c r="E53" i="103"/>
  <c r="G53" i="103"/>
  <c r="H53" i="103"/>
  <c r="C50" i="93"/>
  <c r="E50" i="93"/>
  <c r="G50" i="93"/>
  <c r="H50" i="93"/>
  <c r="C22" i="92"/>
  <c r="E22" i="92"/>
  <c r="G22" i="92"/>
  <c r="H22" i="92"/>
  <c r="C68" i="93"/>
  <c r="E68" i="93"/>
  <c r="G68" i="93"/>
  <c r="H68" i="93"/>
  <c r="C17" i="92"/>
  <c r="E17" i="92"/>
  <c r="G17" i="92"/>
  <c r="H17" i="92"/>
  <c r="C17" i="97"/>
  <c r="E17" i="97"/>
  <c r="G17" i="97"/>
  <c r="H17" i="97"/>
  <c r="C18" i="92"/>
  <c r="E18" i="92"/>
  <c r="G18" i="92"/>
  <c r="H18" i="92"/>
  <c r="C18" i="97"/>
  <c r="E18" i="97"/>
  <c r="G18" i="97"/>
  <c r="H18" i="97"/>
  <c r="C21" i="92"/>
  <c r="E21" i="92"/>
  <c r="G21" i="92"/>
  <c r="H21" i="92"/>
  <c r="C21" i="97"/>
  <c r="E21" i="97"/>
  <c r="G21" i="97"/>
  <c r="H21" i="97"/>
  <c r="C23" i="92"/>
  <c r="E23" i="92"/>
  <c r="G23" i="92"/>
  <c r="H23" i="92"/>
  <c r="C22" i="97"/>
  <c r="E22" i="97"/>
  <c r="G22" i="97"/>
  <c r="H22" i="97"/>
  <c r="C24" i="92"/>
  <c r="E24" i="92"/>
  <c r="G24" i="92"/>
  <c r="H24" i="92"/>
  <c r="C23" i="97"/>
  <c r="E23" i="97"/>
  <c r="G23" i="97"/>
  <c r="H23" i="97"/>
  <c r="C25" i="92"/>
  <c r="E25" i="92"/>
  <c r="G25" i="92"/>
  <c r="H25" i="92"/>
  <c r="C24" i="97"/>
  <c r="E24" i="97"/>
  <c r="G24" i="97"/>
  <c r="H24" i="97"/>
  <c r="C26" i="92"/>
  <c r="E26" i="92"/>
  <c r="G26" i="92"/>
  <c r="H26" i="92"/>
  <c r="C25" i="97"/>
  <c r="E25" i="97"/>
  <c r="G25" i="97"/>
  <c r="H25" i="97"/>
  <c r="C27" i="92"/>
  <c r="E27" i="92"/>
  <c r="G27" i="92"/>
  <c r="H27" i="92"/>
  <c r="C26" i="97"/>
  <c r="E26" i="97"/>
  <c r="G26" i="97"/>
  <c r="H26" i="97"/>
  <c r="C54" i="93"/>
  <c r="E54" i="93"/>
  <c r="G54" i="93"/>
  <c r="H54" i="93"/>
  <c r="C58" i="93"/>
  <c r="E58" i="93"/>
  <c r="G58" i="93"/>
  <c r="H58" i="93"/>
  <c r="C64" i="93"/>
  <c r="E64" i="93"/>
  <c r="G64" i="93"/>
  <c r="H64" i="93"/>
  <c r="C19" i="96"/>
  <c r="E19" i="96"/>
  <c r="G19" i="96"/>
  <c r="H19" i="96"/>
  <c r="C20" i="96"/>
  <c r="E20" i="96"/>
  <c r="G20" i="96"/>
  <c r="H20" i="96"/>
  <c r="C21" i="96"/>
  <c r="E21" i="96"/>
  <c r="G21" i="96"/>
  <c r="H21" i="96"/>
  <c r="C24" i="96"/>
  <c r="E24" i="96"/>
  <c r="G24" i="96"/>
  <c r="H24" i="96"/>
  <c r="C25" i="96"/>
  <c r="E25" i="96"/>
  <c r="G25" i="96"/>
  <c r="H25" i="96"/>
  <c r="C26" i="96"/>
  <c r="E26" i="96"/>
  <c r="G26" i="96"/>
  <c r="H26" i="96"/>
  <c r="C27" i="96"/>
  <c r="E27" i="96"/>
  <c r="G27" i="96"/>
  <c r="H27" i="96"/>
  <c r="C28" i="96"/>
  <c r="E28" i="96"/>
  <c r="G28" i="96"/>
  <c r="H28" i="96"/>
  <c r="C29" i="96"/>
  <c r="E29" i="96"/>
  <c r="G29" i="96"/>
  <c r="H29" i="96"/>
  <c r="C31" i="96"/>
  <c r="E31" i="96"/>
  <c r="G31" i="96"/>
  <c r="H31" i="96"/>
  <c r="C32" i="96"/>
  <c r="E32" i="96"/>
  <c r="G32" i="96"/>
  <c r="H32" i="96"/>
  <c r="C33" i="96"/>
  <c r="E33" i="96"/>
  <c r="G33" i="96"/>
  <c r="H33" i="96"/>
  <c r="C34" i="96"/>
  <c r="E34" i="96"/>
  <c r="G34" i="96"/>
  <c r="H34" i="96"/>
  <c r="C35" i="96"/>
  <c r="E35" i="96"/>
  <c r="G35" i="96"/>
  <c r="H35" i="96"/>
  <c r="C36" i="96"/>
  <c r="E36" i="96"/>
  <c r="G36" i="96"/>
  <c r="H36" i="96"/>
  <c r="C37" i="96"/>
  <c r="E37" i="96"/>
  <c r="G37" i="96"/>
  <c r="H37" i="96"/>
  <c r="C38" i="96"/>
  <c r="E38" i="96"/>
  <c r="G38" i="96"/>
  <c r="H38" i="96"/>
  <c r="C39" i="96"/>
  <c r="E39" i="96"/>
  <c r="G39" i="96"/>
  <c r="H39" i="96"/>
  <c r="C40" i="96"/>
  <c r="E40" i="96"/>
  <c r="G40" i="96"/>
  <c r="H40" i="96"/>
  <c r="C42" i="96"/>
  <c r="E42" i="96"/>
  <c r="G42" i="96"/>
  <c r="H42" i="96"/>
  <c r="C43" i="96"/>
  <c r="E43" i="96"/>
  <c r="G43" i="96"/>
  <c r="H43" i="96"/>
  <c r="C44" i="96"/>
  <c r="E44" i="96"/>
  <c r="G44" i="96"/>
  <c r="H44" i="96"/>
  <c r="C45" i="96"/>
  <c r="E45" i="96"/>
  <c r="G45" i="96"/>
  <c r="H45" i="96"/>
  <c r="C46" i="96"/>
  <c r="E46" i="96"/>
  <c r="G46" i="96"/>
  <c r="H46" i="96"/>
  <c r="C47" i="96"/>
  <c r="E47" i="96"/>
  <c r="G47" i="96"/>
  <c r="H47" i="96"/>
  <c r="C48" i="96"/>
  <c r="E48" i="96"/>
  <c r="G48" i="96"/>
  <c r="H48" i="96"/>
  <c r="C49" i="96"/>
  <c r="E49" i="96"/>
  <c r="G49" i="96"/>
  <c r="H49" i="96"/>
  <c r="C50" i="96"/>
  <c r="E50" i="96"/>
  <c r="G50" i="96"/>
  <c r="H50" i="96"/>
  <c r="C51" i="96"/>
  <c r="E51" i="96"/>
  <c r="G51" i="96"/>
  <c r="H51" i="96"/>
  <c r="C52" i="96"/>
  <c r="E52" i="96"/>
  <c r="G52" i="96"/>
  <c r="H52" i="96"/>
  <c r="C53" i="96"/>
  <c r="E53" i="96"/>
  <c r="G53" i="96"/>
  <c r="H53" i="96"/>
  <c r="C54" i="96"/>
  <c r="E54" i="96"/>
  <c r="G54" i="96"/>
  <c r="H54" i="96"/>
  <c r="C56" i="96"/>
  <c r="E56" i="96"/>
  <c r="G56" i="96"/>
  <c r="H56" i="96"/>
  <c r="C57" i="96"/>
  <c r="E57" i="96"/>
  <c r="G57" i="96"/>
  <c r="H57" i="96"/>
  <c r="C58" i="96"/>
  <c r="E58" i="96"/>
  <c r="G58" i="96"/>
  <c r="H58" i="96"/>
  <c r="C59" i="96"/>
  <c r="E59" i="96"/>
  <c r="G59" i="96"/>
  <c r="H59" i="96"/>
  <c r="C60" i="96"/>
  <c r="E60" i="96"/>
  <c r="G60" i="96"/>
  <c r="H60" i="96"/>
  <c r="C61" i="96"/>
  <c r="E61" i="96"/>
  <c r="G61" i="96"/>
  <c r="H61" i="96"/>
  <c r="C62" i="96"/>
  <c r="E62" i="96"/>
  <c r="G62" i="96"/>
  <c r="H62" i="96"/>
  <c r="C63" i="96"/>
  <c r="E63" i="96"/>
  <c r="G63" i="96"/>
  <c r="H63" i="96"/>
  <c r="C64" i="96"/>
  <c r="E64" i="96"/>
  <c r="G64" i="96"/>
  <c r="H64" i="96"/>
  <c r="C29" i="97"/>
  <c r="E29" i="97"/>
  <c r="G29" i="97"/>
  <c r="H29" i="97"/>
  <c r="C30" i="97"/>
  <c r="E30" i="97"/>
  <c r="G30" i="97"/>
  <c r="H30" i="97"/>
  <c r="C18" i="4"/>
  <c r="E18" i="4"/>
  <c r="G18" i="4"/>
  <c r="H18" i="4"/>
  <c r="C17" i="85"/>
  <c r="E17" i="85"/>
  <c r="G17" i="85"/>
  <c r="H17" i="85"/>
  <c r="C18" i="87"/>
  <c r="E18" i="87"/>
  <c r="G18" i="87"/>
  <c r="H18" i="87"/>
  <c r="C18" i="88"/>
  <c r="E18" i="88"/>
  <c r="G18" i="88"/>
  <c r="H18" i="88"/>
  <c r="C18" i="94"/>
  <c r="E18" i="94"/>
  <c r="G18" i="94"/>
  <c r="H18" i="94"/>
  <c r="C17" i="98"/>
  <c r="E17" i="98"/>
  <c r="G17" i="98"/>
  <c r="H17" i="98"/>
  <c r="C17" i="99"/>
  <c r="E17" i="99"/>
  <c r="G17" i="99"/>
  <c r="H17" i="99"/>
  <c r="C17" i="107"/>
  <c r="E17" i="107"/>
  <c r="G17" i="107"/>
  <c r="H17" i="107"/>
  <c r="C18" i="110"/>
  <c r="E18" i="110"/>
  <c r="G18" i="110"/>
  <c r="H18" i="110"/>
  <c r="AC11" i="71"/>
  <c r="E74" i="1"/>
  <c r="D76" i="71"/>
  <c r="E76" i="71"/>
  <c r="F76" i="71"/>
  <c r="H76" i="71"/>
  <c r="I76" i="71"/>
  <c r="J76" i="71"/>
  <c r="K76" i="71"/>
  <c r="L76" i="71"/>
  <c r="M76" i="71"/>
  <c r="N76" i="71"/>
  <c r="O76" i="71"/>
  <c r="P76" i="71"/>
  <c r="Q76" i="71"/>
  <c r="R76" i="71"/>
  <c r="S76" i="71"/>
  <c r="T76" i="71"/>
  <c r="U76" i="71"/>
  <c r="V76" i="71"/>
  <c r="W76" i="71"/>
  <c r="X76" i="71"/>
  <c r="Y76" i="71"/>
  <c r="Z76" i="71"/>
  <c r="AA76" i="71"/>
  <c r="AB76" i="71"/>
  <c r="AC76" i="71"/>
  <c r="I16" i="108"/>
  <c r="AC7" i="71"/>
  <c r="AB7" i="71"/>
  <c r="AA7" i="71"/>
  <c r="Z7" i="71"/>
  <c r="AC9" i="71"/>
  <c r="AC10" i="71"/>
  <c r="AC14" i="71"/>
  <c r="AC12" i="71"/>
  <c r="AC13" i="71"/>
  <c r="AC17" i="71"/>
  <c r="AC18" i="71"/>
  <c r="AC19" i="71"/>
  <c r="AC16" i="71"/>
  <c r="AC21" i="71"/>
  <c r="AC22" i="71"/>
  <c r="AC15" i="71"/>
  <c r="AC20" i="71"/>
  <c r="AC23" i="71"/>
  <c r="AC25" i="71"/>
  <c r="AC24" i="71"/>
  <c r="AC26" i="71"/>
  <c r="AC27" i="71"/>
  <c r="AC28" i="71"/>
  <c r="AC29" i="71"/>
  <c r="AC30" i="71"/>
  <c r="AC31" i="71"/>
  <c r="AC32" i="71"/>
  <c r="AC33" i="71"/>
  <c r="AC34" i="71"/>
  <c r="AC35" i="71"/>
  <c r="AC36" i="71"/>
  <c r="AC37" i="71"/>
  <c r="AC38" i="71"/>
  <c r="AC39" i="71"/>
  <c r="AC41" i="71"/>
  <c r="AC42" i="71"/>
  <c r="AC43" i="71"/>
  <c r="AC44" i="71"/>
  <c r="AC45" i="71"/>
  <c r="AC46" i="71"/>
  <c r="AC47" i="71"/>
  <c r="AC48" i="71"/>
  <c r="AC49" i="71"/>
  <c r="AC50" i="71"/>
  <c r="AC51" i="71"/>
  <c r="AC52" i="71"/>
  <c r="AC53" i="71"/>
  <c r="AC54" i="71"/>
  <c r="AC55" i="71"/>
  <c r="AC56" i="71"/>
  <c r="AC57" i="71"/>
  <c r="AC58" i="71"/>
  <c r="AC59" i="71"/>
  <c r="AC40" i="71"/>
  <c r="AC60" i="71"/>
  <c r="AC61" i="71"/>
  <c r="AC62" i="71"/>
  <c r="AC63" i="71"/>
  <c r="AC64" i="71"/>
  <c r="AC65" i="71"/>
  <c r="AC66" i="71"/>
  <c r="AC67" i="71"/>
  <c r="AC68" i="71"/>
  <c r="AC69" i="71"/>
  <c r="AC70" i="71"/>
  <c r="AC71" i="71"/>
  <c r="AC72" i="71"/>
  <c r="AC73" i="71"/>
  <c r="AC74" i="71"/>
  <c r="AC75" i="71"/>
  <c r="AC77" i="71"/>
  <c r="AC78" i="71"/>
  <c r="AC79" i="71"/>
  <c r="AC80" i="71"/>
  <c r="AC81" i="71"/>
  <c r="AC82" i="71"/>
  <c r="AC83" i="71"/>
  <c r="AC84" i="71"/>
  <c r="AC85" i="71"/>
  <c r="AC86" i="71"/>
  <c r="AC87" i="71"/>
  <c r="AC88" i="71"/>
  <c r="AC89" i="71"/>
  <c r="AC90" i="71"/>
  <c r="AC91" i="71"/>
  <c r="AC92" i="71"/>
  <c r="AC93" i="71"/>
  <c r="AC94" i="71"/>
  <c r="AC95" i="71"/>
  <c r="AC96" i="71"/>
  <c r="AC97" i="71"/>
  <c r="AC98" i="71"/>
  <c r="AC99" i="71"/>
  <c r="AC100" i="71"/>
  <c r="AC101" i="71"/>
  <c r="AC102" i="71"/>
  <c r="AC103" i="71"/>
  <c r="AC104" i="71"/>
  <c r="AC105" i="71"/>
  <c r="AC106" i="71"/>
  <c r="AC107" i="71"/>
  <c r="AC108" i="71"/>
  <c r="AC109" i="71"/>
  <c r="AC110" i="71"/>
  <c r="AC111" i="71"/>
  <c r="AC112" i="71"/>
  <c r="AC113" i="71"/>
  <c r="AC114" i="71"/>
  <c r="AC115" i="71"/>
  <c r="AC116" i="71"/>
  <c r="AC117" i="71"/>
  <c r="AC118" i="71"/>
  <c r="AC119" i="71"/>
  <c r="AC120" i="71"/>
  <c r="AC121" i="71"/>
  <c r="AC122" i="71"/>
  <c r="AC123" i="71"/>
  <c r="AC124" i="71"/>
  <c r="AC125" i="71"/>
  <c r="AC126" i="71"/>
  <c r="AC127" i="71"/>
  <c r="AC128" i="71"/>
  <c r="AC129" i="71"/>
  <c r="AC130" i="71"/>
  <c r="AC131" i="71"/>
  <c r="AC132" i="71"/>
  <c r="AC133" i="71"/>
  <c r="AC134" i="71"/>
  <c r="AC8" i="71"/>
  <c r="AB9" i="71"/>
  <c r="AB10" i="71"/>
  <c r="AB11" i="71"/>
  <c r="AB14" i="71"/>
  <c r="AB12" i="71"/>
  <c r="AB13" i="71"/>
  <c r="AB17" i="71"/>
  <c r="AB18" i="71"/>
  <c r="AB19" i="71"/>
  <c r="AB16" i="71"/>
  <c r="AB21" i="71"/>
  <c r="AB22" i="71"/>
  <c r="AB15" i="71"/>
  <c r="AB20" i="71"/>
  <c r="AB23" i="71"/>
  <c r="AB25" i="71"/>
  <c r="AB24" i="71"/>
  <c r="AB26" i="71"/>
  <c r="AB27" i="71"/>
  <c r="AB28" i="71"/>
  <c r="AB29" i="71"/>
  <c r="AB30" i="71"/>
  <c r="AB31" i="71"/>
  <c r="AB32" i="71"/>
  <c r="AB33" i="71"/>
  <c r="AB34" i="71"/>
  <c r="AB35" i="71"/>
  <c r="AB36" i="71"/>
  <c r="AB37" i="71"/>
  <c r="AB38" i="71"/>
  <c r="AB39" i="71"/>
  <c r="AB41" i="71"/>
  <c r="AB42" i="71"/>
  <c r="AB43" i="71"/>
  <c r="AB44" i="71"/>
  <c r="AB45" i="71"/>
  <c r="AB46" i="71"/>
  <c r="AB47" i="71"/>
  <c r="AB48" i="71"/>
  <c r="AB49" i="71"/>
  <c r="AB50" i="71"/>
  <c r="AB51" i="71"/>
  <c r="AB52" i="71"/>
  <c r="AB53" i="71"/>
  <c r="AB54" i="71"/>
  <c r="AB55" i="71"/>
  <c r="AB56" i="71"/>
  <c r="AB57" i="71"/>
  <c r="AB58" i="71"/>
  <c r="AB59" i="71"/>
  <c r="AB40" i="71"/>
  <c r="AB60" i="71"/>
  <c r="AB61" i="71"/>
  <c r="AB62" i="71"/>
  <c r="AB63" i="71"/>
  <c r="AB64" i="71"/>
  <c r="AB65" i="71"/>
  <c r="AB66" i="71"/>
  <c r="AB67" i="71"/>
  <c r="AB68" i="71"/>
  <c r="AB69" i="71"/>
  <c r="AB70" i="71"/>
  <c r="AB71" i="71"/>
  <c r="AB72" i="71"/>
  <c r="AB73" i="71"/>
  <c r="AB74" i="71"/>
  <c r="AB75" i="71"/>
  <c r="AB77" i="71"/>
  <c r="AB78" i="71"/>
  <c r="AB79" i="71"/>
  <c r="AB80" i="71"/>
  <c r="AB81" i="71"/>
  <c r="AB82" i="71"/>
  <c r="AB83" i="71"/>
  <c r="AB84" i="71"/>
  <c r="AB85" i="71"/>
  <c r="AB86" i="71"/>
  <c r="AB87" i="71"/>
  <c r="AB88" i="71"/>
  <c r="AB89" i="71"/>
  <c r="AB90" i="71"/>
  <c r="AB91" i="71"/>
  <c r="AB92" i="71"/>
  <c r="AB93" i="71"/>
  <c r="AB94" i="71"/>
  <c r="AB95" i="71"/>
  <c r="AB96" i="71"/>
  <c r="AB97" i="71"/>
  <c r="AB98" i="71"/>
  <c r="AB99" i="71"/>
  <c r="AB100" i="71"/>
  <c r="AB101" i="71"/>
  <c r="AB102" i="71"/>
  <c r="AB103" i="71"/>
  <c r="AB104" i="71"/>
  <c r="AB105" i="71"/>
  <c r="AB106" i="71"/>
  <c r="AB107" i="71"/>
  <c r="AB108" i="71"/>
  <c r="AB109" i="71"/>
  <c r="AB110" i="71"/>
  <c r="AB111" i="71"/>
  <c r="AB112" i="71"/>
  <c r="AB113" i="71"/>
  <c r="AB114" i="71"/>
  <c r="AB115" i="71"/>
  <c r="AB116" i="71"/>
  <c r="AB117" i="71"/>
  <c r="AB118" i="71"/>
  <c r="AB119" i="71"/>
  <c r="AB120" i="71"/>
  <c r="AB121" i="71"/>
  <c r="AB122" i="71"/>
  <c r="AB123" i="71"/>
  <c r="AB124" i="71"/>
  <c r="AB125" i="71"/>
  <c r="AB126" i="71"/>
  <c r="AB127" i="71"/>
  <c r="AB128" i="71"/>
  <c r="AB129" i="71"/>
  <c r="AB130" i="71"/>
  <c r="AB131" i="71"/>
  <c r="AB132" i="71"/>
  <c r="AB133" i="71"/>
  <c r="AB134" i="71"/>
  <c r="AB8" i="71"/>
  <c r="AA9" i="71"/>
  <c r="AA10" i="71"/>
  <c r="AA11" i="71"/>
  <c r="AA14" i="71"/>
  <c r="AA12" i="71"/>
  <c r="AA13" i="71"/>
  <c r="AA17" i="71"/>
  <c r="AA18" i="71"/>
  <c r="AA19" i="71"/>
  <c r="AA16" i="71"/>
  <c r="AA21" i="71"/>
  <c r="AA22" i="71"/>
  <c r="AA15" i="71"/>
  <c r="AA20" i="71"/>
  <c r="AA23" i="71"/>
  <c r="AA25" i="71"/>
  <c r="AA24" i="71"/>
  <c r="AA26" i="71"/>
  <c r="AA27" i="71"/>
  <c r="AA28" i="71"/>
  <c r="AA29" i="71"/>
  <c r="AA30" i="71"/>
  <c r="AA31" i="71"/>
  <c r="AA32" i="71"/>
  <c r="AA33" i="71"/>
  <c r="AA34" i="71"/>
  <c r="AA35" i="71"/>
  <c r="AA36" i="71"/>
  <c r="AA37" i="71"/>
  <c r="AA38" i="71"/>
  <c r="AA39" i="71"/>
  <c r="AA41" i="71"/>
  <c r="AA42" i="71"/>
  <c r="AA43" i="71"/>
  <c r="AA44" i="71"/>
  <c r="AA45" i="71"/>
  <c r="AA46" i="71"/>
  <c r="AA47" i="71"/>
  <c r="AA48" i="71"/>
  <c r="AA49" i="71"/>
  <c r="AA50" i="71"/>
  <c r="AA51" i="71"/>
  <c r="AA52" i="71"/>
  <c r="AA53" i="71"/>
  <c r="AA54" i="71"/>
  <c r="AA55" i="71"/>
  <c r="AA56" i="71"/>
  <c r="AA57" i="71"/>
  <c r="AA58" i="71"/>
  <c r="AA59" i="71"/>
  <c r="AA40" i="71"/>
  <c r="AA60" i="71"/>
  <c r="AA61" i="71"/>
  <c r="AA62" i="71"/>
  <c r="AA63" i="71"/>
  <c r="AA64" i="71"/>
  <c r="AA65" i="71"/>
  <c r="AA66" i="71"/>
  <c r="AA67" i="71"/>
  <c r="AA68" i="71"/>
  <c r="AA69" i="71"/>
  <c r="AA70" i="71"/>
  <c r="AA71" i="71"/>
  <c r="AA72" i="71"/>
  <c r="AA73" i="71"/>
  <c r="AA74" i="71"/>
  <c r="AA75" i="71"/>
  <c r="AA77" i="71"/>
  <c r="AA78" i="71"/>
  <c r="AA79" i="71"/>
  <c r="AA80" i="71"/>
  <c r="AA81" i="71"/>
  <c r="AA82" i="71"/>
  <c r="AA83" i="71"/>
  <c r="AA84" i="71"/>
  <c r="AA85" i="71"/>
  <c r="AA86" i="71"/>
  <c r="AA87" i="71"/>
  <c r="AA88" i="71"/>
  <c r="AA89" i="71"/>
  <c r="AA90" i="71"/>
  <c r="AA91" i="71"/>
  <c r="AA92" i="71"/>
  <c r="AA93" i="71"/>
  <c r="AA94" i="71"/>
  <c r="AA95" i="71"/>
  <c r="AA96" i="71"/>
  <c r="AA97" i="71"/>
  <c r="AA98" i="71"/>
  <c r="AA99" i="71"/>
  <c r="AA100" i="71"/>
  <c r="AA101" i="71"/>
  <c r="AA102" i="71"/>
  <c r="AA103" i="71"/>
  <c r="AA104" i="71"/>
  <c r="AA105" i="71"/>
  <c r="AA106" i="71"/>
  <c r="AA107" i="71"/>
  <c r="AA108" i="71"/>
  <c r="AA109" i="71"/>
  <c r="AA110" i="71"/>
  <c r="AA111" i="71"/>
  <c r="AA112" i="71"/>
  <c r="AA113" i="71"/>
  <c r="AA114" i="71"/>
  <c r="AA115" i="71"/>
  <c r="AA116" i="71"/>
  <c r="AA117" i="71"/>
  <c r="AA118" i="71"/>
  <c r="AA119" i="71"/>
  <c r="AA120" i="71"/>
  <c r="AA121" i="71"/>
  <c r="AA122" i="71"/>
  <c r="AA123" i="71"/>
  <c r="AA124" i="71"/>
  <c r="AA125" i="71"/>
  <c r="AA126" i="71"/>
  <c r="AA127" i="71"/>
  <c r="AA128" i="71"/>
  <c r="AA129" i="71"/>
  <c r="AA130" i="71"/>
  <c r="AA131" i="71"/>
  <c r="AA132" i="71"/>
  <c r="AA133" i="71"/>
  <c r="AA134" i="71"/>
  <c r="AA8" i="71"/>
  <c r="F9" i="71"/>
  <c r="F10" i="71"/>
  <c r="F11" i="71"/>
  <c r="F14" i="71"/>
  <c r="F12" i="71"/>
  <c r="F13" i="71"/>
  <c r="F17" i="71"/>
  <c r="F18" i="71"/>
  <c r="F19" i="71"/>
  <c r="F16" i="71"/>
  <c r="F21" i="71"/>
  <c r="F22" i="71"/>
  <c r="F15" i="71"/>
  <c r="F20" i="71"/>
  <c r="F23" i="71"/>
  <c r="F25" i="71"/>
  <c r="F24" i="71"/>
  <c r="F26" i="71"/>
  <c r="F27" i="71"/>
  <c r="F28" i="71"/>
  <c r="F29" i="71"/>
  <c r="F30" i="71"/>
  <c r="F31" i="71"/>
  <c r="F32" i="71"/>
  <c r="F33" i="71"/>
  <c r="F34" i="71"/>
  <c r="F35" i="71"/>
  <c r="F36" i="71"/>
  <c r="F37" i="71"/>
  <c r="F38" i="71"/>
  <c r="F39" i="71"/>
  <c r="F41" i="71"/>
  <c r="F42" i="71"/>
  <c r="F43" i="71"/>
  <c r="F44" i="71"/>
  <c r="F45" i="71"/>
  <c r="F46" i="71"/>
  <c r="F47" i="71"/>
  <c r="F48" i="71"/>
  <c r="F49" i="71"/>
  <c r="F50" i="71"/>
  <c r="F51" i="71"/>
  <c r="F52" i="71"/>
  <c r="F53" i="71"/>
  <c r="F54" i="71"/>
  <c r="F55" i="71"/>
  <c r="F56" i="71"/>
  <c r="F57" i="71"/>
  <c r="F58" i="71"/>
  <c r="F59" i="71"/>
  <c r="F40" i="71"/>
  <c r="F60" i="71"/>
  <c r="F61" i="71"/>
  <c r="F62" i="71"/>
  <c r="F63" i="71"/>
  <c r="F64" i="71"/>
  <c r="F65" i="71"/>
  <c r="F66" i="71"/>
  <c r="F67" i="71"/>
  <c r="F68" i="71"/>
  <c r="F69" i="71"/>
  <c r="F70" i="71"/>
  <c r="F71" i="71"/>
  <c r="F72" i="71"/>
  <c r="F73" i="71"/>
  <c r="F74" i="71"/>
  <c r="F75" i="71"/>
  <c r="F77" i="71"/>
  <c r="F78" i="71"/>
  <c r="F79" i="71"/>
  <c r="F80" i="71"/>
  <c r="F81" i="71"/>
  <c r="F82" i="71"/>
  <c r="F83" i="71"/>
  <c r="F84" i="71"/>
  <c r="F85" i="71"/>
  <c r="F86" i="71"/>
  <c r="F87" i="71"/>
  <c r="F88" i="71"/>
  <c r="F89" i="71"/>
  <c r="F90" i="71"/>
  <c r="F91" i="71"/>
  <c r="F92" i="71"/>
  <c r="F93" i="71"/>
  <c r="F94" i="71"/>
  <c r="F95" i="71"/>
  <c r="F96" i="71"/>
  <c r="F97" i="71"/>
  <c r="F98" i="71"/>
  <c r="F99" i="71"/>
  <c r="F100" i="71"/>
  <c r="F101" i="71"/>
  <c r="F102" i="71"/>
  <c r="F103" i="71"/>
  <c r="F104" i="71"/>
  <c r="F105" i="71"/>
  <c r="F106" i="71"/>
  <c r="F107" i="71"/>
  <c r="F108" i="71"/>
  <c r="F109" i="71"/>
  <c r="F110" i="71"/>
  <c r="F111" i="71"/>
  <c r="F112" i="71"/>
  <c r="F113" i="71"/>
  <c r="F114" i="71"/>
  <c r="F115" i="71"/>
  <c r="F116" i="71"/>
  <c r="F117" i="71"/>
  <c r="F118" i="71"/>
  <c r="F119" i="71"/>
  <c r="F120" i="71"/>
  <c r="F121" i="71"/>
  <c r="F122" i="71"/>
  <c r="F123" i="71"/>
  <c r="F124" i="71"/>
  <c r="F125" i="71"/>
  <c r="F126" i="71"/>
  <c r="F127" i="71"/>
  <c r="F128" i="71"/>
  <c r="F129" i="71"/>
  <c r="F130" i="71"/>
  <c r="F131" i="71"/>
  <c r="F132" i="71"/>
  <c r="Z9" i="71"/>
  <c r="Z10" i="71"/>
  <c r="Z11" i="71"/>
  <c r="Z14" i="71"/>
  <c r="Z12" i="71"/>
  <c r="Z13" i="71"/>
  <c r="Z17" i="71"/>
  <c r="Z18" i="71"/>
  <c r="Z19" i="71"/>
  <c r="Z16" i="71"/>
  <c r="Z21" i="71"/>
  <c r="Z22" i="71"/>
  <c r="Z15" i="71"/>
  <c r="Z20" i="71"/>
  <c r="Z23" i="71"/>
  <c r="Z25" i="71"/>
  <c r="Z24" i="71"/>
  <c r="Z26" i="71"/>
  <c r="Z27" i="71"/>
  <c r="Z28" i="71"/>
  <c r="Z29" i="71"/>
  <c r="Z30" i="71"/>
  <c r="Z31" i="71"/>
  <c r="Z32" i="71"/>
  <c r="Z33" i="71"/>
  <c r="Z34" i="71"/>
  <c r="Z35" i="71"/>
  <c r="Z36" i="71"/>
  <c r="Z37" i="71"/>
  <c r="Z38" i="71"/>
  <c r="Z39" i="71"/>
  <c r="Z41" i="71"/>
  <c r="Z42" i="71"/>
  <c r="Z43" i="71"/>
  <c r="Z44" i="71"/>
  <c r="Z45" i="71"/>
  <c r="Z46" i="71"/>
  <c r="Z47" i="71"/>
  <c r="Z48" i="71"/>
  <c r="Z49" i="71"/>
  <c r="Z50" i="71"/>
  <c r="Z51" i="71"/>
  <c r="Z52" i="71"/>
  <c r="Z53" i="71"/>
  <c r="Z54" i="71"/>
  <c r="Z55" i="71"/>
  <c r="Z56" i="71"/>
  <c r="Z57" i="71"/>
  <c r="Z58" i="71"/>
  <c r="Z59" i="71"/>
  <c r="Z40" i="71"/>
  <c r="Z60" i="71"/>
  <c r="Z61" i="71"/>
  <c r="Z62" i="71"/>
  <c r="Z63" i="71"/>
  <c r="Z64" i="71"/>
  <c r="Z65" i="71"/>
  <c r="Z66" i="71"/>
  <c r="Z67" i="71"/>
  <c r="Z68" i="71"/>
  <c r="Z69" i="71"/>
  <c r="Z70" i="71"/>
  <c r="Z71" i="71"/>
  <c r="Z72" i="71"/>
  <c r="Z73" i="71"/>
  <c r="Z74" i="71"/>
  <c r="Z75" i="71"/>
  <c r="Z77" i="71"/>
  <c r="Z78" i="71"/>
  <c r="Z79" i="71"/>
  <c r="Z80" i="71"/>
  <c r="Z81" i="71"/>
  <c r="Z82" i="71"/>
  <c r="Z83" i="71"/>
  <c r="Z84" i="71"/>
  <c r="Z85" i="71"/>
  <c r="Z86" i="71"/>
  <c r="Z87" i="71"/>
  <c r="Z88" i="71"/>
  <c r="Z89" i="71"/>
  <c r="Z90" i="71"/>
  <c r="Z91" i="71"/>
  <c r="Z92" i="71"/>
  <c r="Z93" i="71"/>
  <c r="Z94" i="71"/>
  <c r="Z95" i="71"/>
  <c r="Z96" i="71"/>
  <c r="Z97" i="71"/>
  <c r="Z98" i="71"/>
  <c r="Z99" i="71"/>
  <c r="Z100" i="71"/>
  <c r="Z101" i="71"/>
  <c r="Z102" i="71"/>
  <c r="Z103" i="71"/>
  <c r="Z104" i="71"/>
  <c r="Z105" i="71"/>
  <c r="Z106" i="71"/>
  <c r="Z107" i="71"/>
  <c r="Z108" i="71"/>
  <c r="Z109" i="71"/>
  <c r="Z110" i="71"/>
  <c r="Z111" i="71"/>
  <c r="Z112" i="71"/>
  <c r="Z113" i="71"/>
  <c r="Z114" i="71"/>
  <c r="Z115" i="71"/>
  <c r="Z116" i="71"/>
  <c r="Z117" i="71"/>
  <c r="Z118" i="71"/>
  <c r="Z119" i="71"/>
  <c r="Z120" i="71"/>
  <c r="Z121" i="71"/>
  <c r="Z122" i="71"/>
  <c r="Z123" i="71"/>
  <c r="Z124" i="71"/>
  <c r="Z125" i="71"/>
  <c r="Z126" i="71"/>
  <c r="Z127" i="71"/>
  <c r="Z128" i="71"/>
  <c r="Z129" i="71"/>
  <c r="Z130" i="71"/>
  <c r="Z131" i="71"/>
  <c r="Z132" i="71"/>
  <c r="Z133" i="71"/>
  <c r="Z8" i="71"/>
  <c r="Z134" i="71"/>
  <c r="C29" i="110"/>
  <c r="E29" i="110"/>
  <c r="G29" i="110"/>
  <c r="H29" i="110"/>
  <c r="C28" i="110"/>
  <c r="E28" i="110"/>
  <c r="G28" i="110"/>
  <c r="H28" i="110"/>
  <c r="C27" i="110"/>
  <c r="E27" i="110"/>
  <c r="G27" i="110"/>
  <c r="H27" i="110"/>
  <c r="C26" i="110"/>
  <c r="E26" i="110"/>
  <c r="G26" i="110"/>
  <c r="H26" i="110"/>
  <c r="C25" i="110"/>
  <c r="E25" i="110"/>
  <c r="G25" i="110"/>
  <c r="H25" i="110"/>
  <c r="C24" i="110"/>
  <c r="E24" i="110"/>
  <c r="G24" i="110"/>
  <c r="H24" i="110"/>
  <c r="C23" i="110"/>
  <c r="E23" i="110"/>
  <c r="G23" i="110"/>
  <c r="H23" i="110"/>
  <c r="C22" i="110"/>
  <c r="E22" i="110"/>
  <c r="G22" i="110"/>
  <c r="H22" i="110"/>
  <c r="C21" i="110"/>
  <c r="E21" i="110"/>
  <c r="G21" i="110"/>
  <c r="H21" i="110"/>
  <c r="C20" i="110"/>
  <c r="E20" i="110"/>
  <c r="G20" i="110"/>
  <c r="H20" i="110"/>
  <c r="E133" i="1"/>
  <c r="D134" i="71"/>
  <c r="E134" i="71"/>
  <c r="F134" i="71"/>
  <c r="H134" i="71"/>
  <c r="I134" i="71"/>
  <c r="J134" i="71"/>
  <c r="K134" i="71"/>
  <c r="L134" i="71"/>
  <c r="M134" i="71"/>
  <c r="N134" i="71"/>
  <c r="O134" i="71"/>
  <c r="Q134" i="71"/>
  <c r="R134" i="71"/>
  <c r="S134" i="71"/>
  <c r="T134" i="71"/>
  <c r="U134" i="71"/>
  <c r="V134" i="71"/>
  <c r="W134" i="71"/>
  <c r="X134" i="71"/>
  <c r="Y134" i="71"/>
  <c r="Y133" i="71"/>
  <c r="Y9" i="71"/>
  <c r="Y10" i="71"/>
  <c r="Y11" i="71"/>
  <c r="Y14" i="71"/>
  <c r="Y12" i="71"/>
  <c r="Y13" i="71"/>
  <c r="Y17" i="71"/>
  <c r="Y18" i="71"/>
  <c r="Y16" i="71"/>
  <c r="Y19" i="71"/>
  <c r="Y22" i="71"/>
  <c r="Y15" i="71"/>
  <c r="Y21" i="71"/>
  <c r="Y20" i="71"/>
  <c r="Y25" i="71"/>
  <c r="Y23" i="71"/>
  <c r="Y24" i="71"/>
  <c r="Y27" i="71"/>
  <c r="Y28" i="71"/>
  <c r="Y26" i="71"/>
  <c r="Y29" i="71"/>
  <c r="Y30" i="71"/>
  <c r="Y31" i="71"/>
  <c r="Y32" i="71"/>
  <c r="Y34" i="71"/>
  <c r="Y35" i="71"/>
  <c r="Y36" i="71"/>
  <c r="Y37" i="71"/>
  <c r="Y38" i="71"/>
  <c r="Y39" i="71"/>
  <c r="Y41" i="71"/>
  <c r="Y42" i="71"/>
  <c r="Y43" i="71"/>
  <c r="Y33" i="71"/>
  <c r="Y44" i="71"/>
  <c r="Y45" i="71"/>
  <c r="Y46" i="71"/>
  <c r="Y47" i="71"/>
  <c r="Y48" i="71"/>
  <c r="Y49" i="71"/>
  <c r="Y50" i="71"/>
  <c r="Y51" i="71"/>
  <c r="Y52" i="71"/>
  <c r="Y53" i="71"/>
  <c r="Y54" i="71"/>
  <c r="Y55" i="71"/>
  <c r="Y56" i="71"/>
  <c r="Y57" i="71"/>
  <c r="Y58" i="71"/>
  <c r="Y59" i="71"/>
  <c r="Y40" i="71"/>
  <c r="Y60" i="71"/>
  <c r="Y61" i="71"/>
  <c r="Y62" i="71"/>
  <c r="Y63" i="71"/>
  <c r="Y64" i="71"/>
  <c r="Y65" i="71"/>
  <c r="Y66" i="71"/>
  <c r="Y67" i="71"/>
  <c r="Y68" i="71"/>
  <c r="Y69" i="71"/>
  <c r="Y70" i="71"/>
  <c r="Y71" i="71"/>
  <c r="Y72" i="71"/>
  <c r="Y73" i="71"/>
  <c r="Y74" i="71"/>
  <c r="Y75" i="71"/>
  <c r="Y77" i="71"/>
  <c r="Y78" i="71"/>
  <c r="Y79" i="71"/>
  <c r="Y80" i="71"/>
  <c r="Y81" i="71"/>
  <c r="Y82" i="71"/>
  <c r="Y83" i="71"/>
  <c r="Y84" i="71"/>
  <c r="Y85" i="71"/>
  <c r="Y86" i="71"/>
  <c r="Y87" i="71"/>
  <c r="Y88" i="71"/>
  <c r="Y89" i="71"/>
  <c r="Y90" i="71"/>
  <c r="Y91" i="71"/>
  <c r="Y92" i="71"/>
  <c r="Y93" i="71"/>
  <c r="Y94" i="71"/>
  <c r="Y95" i="71"/>
  <c r="Y96" i="71"/>
  <c r="Y97" i="71"/>
  <c r="Y98" i="71"/>
  <c r="Y99" i="71"/>
  <c r="Y100" i="71"/>
  <c r="Y101" i="71"/>
  <c r="Y102" i="71"/>
  <c r="Y103" i="71"/>
  <c r="Y104" i="71"/>
  <c r="Y105" i="71"/>
  <c r="Y106" i="71"/>
  <c r="Y107" i="71"/>
  <c r="Y108" i="71"/>
  <c r="Y109" i="71"/>
  <c r="Y110" i="71"/>
  <c r="Y111" i="71"/>
  <c r="Y112" i="71"/>
  <c r="Y113" i="71"/>
  <c r="Y114" i="71"/>
  <c r="Y115" i="71"/>
  <c r="Y116" i="71"/>
  <c r="Y117" i="71"/>
  <c r="Y118" i="71"/>
  <c r="Y119" i="71"/>
  <c r="Y120" i="71"/>
  <c r="Y121" i="71"/>
  <c r="Y122" i="71"/>
  <c r="Y123" i="71"/>
  <c r="Y124" i="71"/>
  <c r="Y125" i="71"/>
  <c r="Y126" i="71"/>
  <c r="Y127" i="71"/>
  <c r="Y128" i="71"/>
  <c r="Y129" i="71"/>
  <c r="Y130" i="71"/>
  <c r="Y131" i="71"/>
  <c r="Y132" i="71"/>
  <c r="Y8" i="71"/>
  <c r="X9" i="71"/>
  <c r="X10" i="71"/>
  <c r="X11" i="71"/>
  <c r="X14" i="71"/>
  <c r="X12" i="71"/>
  <c r="X13" i="71"/>
  <c r="X17" i="71"/>
  <c r="X18" i="71"/>
  <c r="X16" i="71"/>
  <c r="X19" i="71"/>
  <c r="X22" i="71"/>
  <c r="X15" i="71"/>
  <c r="X21" i="71"/>
  <c r="X20" i="71"/>
  <c r="X25" i="71"/>
  <c r="X23" i="71"/>
  <c r="X24" i="71"/>
  <c r="X27" i="71"/>
  <c r="X28" i="71"/>
  <c r="X26" i="71"/>
  <c r="X29" i="71"/>
  <c r="X30" i="71"/>
  <c r="X31" i="71"/>
  <c r="X32" i="71"/>
  <c r="X34" i="71"/>
  <c r="X35" i="71"/>
  <c r="X36" i="71"/>
  <c r="X37" i="71"/>
  <c r="X38" i="71"/>
  <c r="X39" i="71"/>
  <c r="X41" i="71"/>
  <c r="X42" i="71"/>
  <c r="X43" i="71"/>
  <c r="X33" i="71"/>
  <c r="X44" i="71"/>
  <c r="X45" i="71"/>
  <c r="X46" i="71"/>
  <c r="X47" i="71"/>
  <c r="X48" i="71"/>
  <c r="X49" i="71"/>
  <c r="X50" i="71"/>
  <c r="X51" i="71"/>
  <c r="X52" i="71"/>
  <c r="X53" i="71"/>
  <c r="X54" i="71"/>
  <c r="X55" i="71"/>
  <c r="X56" i="71"/>
  <c r="X57" i="71"/>
  <c r="X58" i="71"/>
  <c r="X59" i="71"/>
  <c r="X40" i="71"/>
  <c r="X60" i="71"/>
  <c r="X61" i="71"/>
  <c r="X62" i="71"/>
  <c r="X63" i="71"/>
  <c r="X64" i="71"/>
  <c r="X65" i="71"/>
  <c r="X66" i="71"/>
  <c r="X67" i="71"/>
  <c r="X68" i="71"/>
  <c r="X69" i="71"/>
  <c r="X70" i="71"/>
  <c r="X71" i="71"/>
  <c r="X72" i="71"/>
  <c r="X73" i="71"/>
  <c r="X74" i="71"/>
  <c r="X75" i="71"/>
  <c r="X77" i="71"/>
  <c r="X78" i="71"/>
  <c r="X79" i="71"/>
  <c r="X80" i="71"/>
  <c r="X81" i="71"/>
  <c r="X82" i="71"/>
  <c r="X83" i="71"/>
  <c r="X84" i="71"/>
  <c r="X85" i="71"/>
  <c r="X86" i="71"/>
  <c r="X87" i="71"/>
  <c r="X88" i="71"/>
  <c r="X89" i="71"/>
  <c r="X90" i="71"/>
  <c r="X91" i="71"/>
  <c r="X92" i="71"/>
  <c r="X93" i="71"/>
  <c r="X94" i="71"/>
  <c r="X95" i="71"/>
  <c r="X96" i="71"/>
  <c r="X97" i="71"/>
  <c r="X98" i="71"/>
  <c r="X99" i="71"/>
  <c r="X100" i="71"/>
  <c r="X101" i="71"/>
  <c r="X102" i="71"/>
  <c r="X103" i="71"/>
  <c r="X104" i="71"/>
  <c r="X105" i="71"/>
  <c r="X106" i="71"/>
  <c r="X107" i="71"/>
  <c r="X108" i="71"/>
  <c r="X109" i="71"/>
  <c r="X110" i="71"/>
  <c r="X111" i="71"/>
  <c r="X112" i="71"/>
  <c r="X113" i="71"/>
  <c r="X114" i="71"/>
  <c r="X115" i="71"/>
  <c r="X116" i="71"/>
  <c r="X117" i="71"/>
  <c r="X118" i="71"/>
  <c r="X119" i="71"/>
  <c r="X120" i="71"/>
  <c r="X121" i="71"/>
  <c r="X122" i="71"/>
  <c r="X123" i="71"/>
  <c r="X124" i="71"/>
  <c r="X125" i="71"/>
  <c r="X126" i="71"/>
  <c r="X127" i="71"/>
  <c r="X128" i="71"/>
  <c r="X129" i="71"/>
  <c r="X130" i="71"/>
  <c r="X131" i="71"/>
  <c r="X132" i="71"/>
  <c r="X133" i="71"/>
  <c r="X8" i="71"/>
  <c r="W9" i="71"/>
  <c r="W10" i="71"/>
  <c r="W11" i="71"/>
  <c r="W14" i="71"/>
  <c r="W12" i="71"/>
  <c r="W13" i="71"/>
  <c r="W17" i="71"/>
  <c r="W18" i="71"/>
  <c r="W16" i="71"/>
  <c r="W19" i="71"/>
  <c r="W22" i="71"/>
  <c r="W15" i="71"/>
  <c r="W21" i="71"/>
  <c r="W20" i="71"/>
  <c r="W25" i="71"/>
  <c r="W23" i="71"/>
  <c r="W24" i="71"/>
  <c r="W27" i="71"/>
  <c r="W28" i="71"/>
  <c r="W26" i="71"/>
  <c r="W29" i="71"/>
  <c r="W30" i="71"/>
  <c r="W31" i="71"/>
  <c r="W32" i="71"/>
  <c r="W34" i="71"/>
  <c r="W35" i="71"/>
  <c r="W36" i="71"/>
  <c r="W37" i="71"/>
  <c r="W38" i="71"/>
  <c r="W39" i="71"/>
  <c r="W41" i="71"/>
  <c r="W42" i="71"/>
  <c r="W43" i="71"/>
  <c r="W33" i="71"/>
  <c r="W44" i="71"/>
  <c r="W45" i="71"/>
  <c r="W46" i="71"/>
  <c r="W47" i="71"/>
  <c r="W48" i="71"/>
  <c r="W49" i="71"/>
  <c r="W50" i="71"/>
  <c r="W51" i="71"/>
  <c r="W52" i="71"/>
  <c r="W53" i="71"/>
  <c r="W54" i="71"/>
  <c r="W55" i="71"/>
  <c r="W56" i="71"/>
  <c r="W57" i="71"/>
  <c r="W58" i="71"/>
  <c r="W59" i="71"/>
  <c r="W40" i="71"/>
  <c r="W60" i="71"/>
  <c r="W61" i="71"/>
  <c r="W62" i="71"/>
  <c r="W63" i="71"/>
  <c r="W64" i="71"/>
  <c r="W65" i="71"/>
  <c r="W66" i="71"/>
  <c r="W67" i="71"/>
  <c r="W68" i="71"/>
  <c r="W69" i="71"/>
  <c r="W70" i="71"/>
  <c r="W71" i="71"/>
  <c r="W72" i="71"/>
  <c r="W73" i="71"/>
  <c r="W74" i="71"/>
  <c r="W75" i="71"/>
  <c r="W77" i="71"/>
  <c r="W78" i="71"/>
  <c r="W79" i="71"/>
  <c r="W80" i="71"/>
  <c r="W81" i="71"/>
  <c r="W82" i="71"/>
  <c r="W83" i="71"/>
  <c r="W84" i="71"/>
  <c r="W85" i="71"/>
  <c r="W86" i="71"/>
  <c r="W87" i="71"/>
  <c r="W88" i="71"/>
  <c r="W89" i="71"/>
  <c r="W90" i="71"/>
  <c r="W91" i="71"/>
  <c r="W92" i="71"/>
  <c r="W93" i="71"/>
  <c r="W94" i="71"/>
  <c r="W95" i="71"/>
  <c r="W96" i="71"/>
  <c r="W97" i="71"/>
  <c r="W98" i="71"/>
  <c r="W99" i="71"/>
  <c r="W100" i="71"/>
  <c r="W101" i="71"/>
  <c r="W102" i="71"/>
  <c r="W103" i="71"/>
  <c r="W104" i="71"/>
  <c r="W105" i="71"/>
  <c r="W106" i="71"/>
  <c r="W107" i="71"/>
  <c r="W108" i="71"/>
  <c r="W109" i="71"/>
  <c r="W110" i="71"/>
  <c r="W111" i="71"/>
  <c r="W112" i="71"/>
  <c r="W113" i="71"/>
  <c r="W114" i="71"/>
  <c r="W115" i="71"/>
  <c r="W116" i="71"/>
  <c r="W117" i="71"/>
  <c r="W118" i="71"/>
  <c r="W119" i="71"/>
  <c r="W120" i="71"/>
  <c r="W121" i="71"/>
  <c r="W122" i="71"/>
  <c r="W123" i="71"/>
  <c r="W124" i="71"/>
  <c r="W125" i="71"/>
  <c r="W126" i="71"/>
  <c r="W127" i="71"/>
  <c r="W128" i="71"/>
  <c r="W129" i="71"/>
  <c r="W130" i="71"/>
  <c r="W131" i="71"/>
  <c r="W132" i="71"/>
  <c r="W133" i="71"/>
  <c r="W8" i="71"/>
  <c r="I12" i="71"/>
  <c r="Q8" i="71"/>
  <c r="U10" i="71"/>
  <c r="T13" i="71"/>
  <c r="V8" i="71"/>
  <c r="Y7" i="71"/>
  <c r="X7" i="71"/>
  <c r="W7" i="71"/>
  <c r="V7" i="71"/>
  <c r="U7" i="71"/>
  <c r="T7" i="71"/>
  <c r="S7" i="71"/>
  <c r="V9" i="71"/>
  <c r="V10" i="71"/>
  <c r="V11" i="71"/>
  <c r="V14" i="71"/>
  <c r="V12" i="71"/>
  <c r="V17" i="71"/>
  <c r="V18" i="71"/>
  <c r="V16" i="71"/>
  <c r="V15" i="71"/>
  <c r="V19" i="71"/>
  <c r="V21" i="71"/>
  <c r="V22" i="71"/>
  <c r="V25" i="71"/>
  <c r="V26" i="71"/>
  <c r="V13" i="71"/>
  <c r="V20" i="71"/>
  <c r="V27" i="71"/>
  <c r="V28" i="71"/>
  <c r="V23" i="71"/>
  <c r="V24" i="71"/>
  <c r="V32" i="71"/>
  <c r="V42" i="71"/>
  <c r="V34" i="71"/>
  <c r="V30" i="71"/>
  <c r="V44" i="71"/>
  <c r="V31" i="71"/>
  <c r="V33" i="71"/>
  <c r="V47" i="71"/>
  <c r="V35" i="71"/>
  <c r="V49" i="71"/>
  <c r="V36" i="71"/>
  <c r="V43" i="71"/>
  <c r="V37" i="71"/>
  <c r="V53" i="71"/>
  <c r="V54" i="71"/>
  <c r="V41" i="71"/>
  <c r="V56" i="71"/>
  <c r="V39" i="71"/>
  <c r="V45" i="71"/>
  <c r="V52" i="71"/>
  <c r="V55" i="71"/>
  <c r="V51" i="71"/>
  <c r="V59" i="71"/>
  <c r="V48" i="71"/>
  <c r="V40" i="71"/>
  <c r="V57" i="71"/>
  <c r="V58" i="71"/>
  <c r="V50" i="71"/>
  <c r="V38" i="71"/>
  <c r="V61" i="71"/>
  <c r="V63" i="71"/>
  <c r="V46" i="71"/>
  <c r="V65" i="71"/>
  <c r="V62" i="71"/>
  <c r="V60" i="71"/>
  <c r="V68" i="71"/>
  <c r="V71" i="71"/>
  <c r="V73" i="71"/>
  <c r="V74" i="71"/>
  <c r="V75" i="71"/>
  <c r="V78" i="71"/>
  <c r="V79" i="71"/>
  <c r="V80" i="71"/>
  <c r="V81" i="71"/>
  <c r="V82" i="71"/>
  <c r="V83" i="71"/>
  <c r="V84" i="71"/>
  <c r="V85" i="71"/>
  <c r="V86" i="71"/>
  <c r="V87" i="71"/>
  <c r="V88" i="71"/>
  <c r="V89" i="71"/>
  <c r="V90" i="71"/>
  <c r="V66" i="71"/>
  <c r="V91" i="71"/>
  <c r="V77" i="71"/>
  <c r="V72" i="71"/>
  <c r="V92" i="71"/>
  <c r="V93" i="71"/>
  <c r="V94" i="71"/>
  <c r="V95" i="71"/>
  <c r="V96" i="71"/>
  <c r="V97" i="71"/>
  <c r="V98" i="71"/>
  <c r="V99" i="71"/>
  <c r="V100" i="71"/>
  <c r="V101" i="71"/>
  <c r="V102" i="71"/>
  <c r="V103" i="71"/>
  <c r="V104" i="71"/>
  <c r="V105" i="71"/>
  <c r="V106" i="71"/>
  <c r="V69" i="71"/>
  <c r="V64" i="71"/>
  <c r="V107" i="71"/>
  <c r="V108" i="71"/>
  <c r="V109" i="71"/>
  <c r="V110" i="71"/>
  <c r="V111" i="71"/>
  <c r="V112" i="71"/>
  <c r="V113" i="71"/>
  <c r="V114" i="71"/>
  <c r="V115" i="71"/>
  <c r="V70" i="71"/>
  <c r="V116" i="71"/>
  <c r="V117" i="71"/>
  <c r="V118" i="71"/>
  <c r="V119" i="71"/>
  <c r="V120" i="71"/>
  <c r="V121" i="71"/>
  <c r="V122" i="71"/>
  <c r="V123" i="71"/>
  <c r="V124" i="71"/>
  <c r="V67" i="71"/>
  <c r="V125" i="71"/>
  <c r="V126" i="71"/>
  <c r="V127" i="71"/>
  <c r="V128" i="71"/>
  <c r="V129" i="71"/>
  <c r="V130" i="71"/>
  <c r="V131" i="71"/>
  <c r="V132" i="71"/>
  <c r="V133" i="71"/>
  <c r="V29" i="71"/>
  <c r="E76" i="1"/>
  <c r="C69" i="103"/>
  <c r="E69" i="103"/>
  <c r="G69" i="103"/>
  <c r="H69" i="103"/>
  <c r="C68" i="103"/>
  <c r="E68" i="103"/>
  <c r="G68" i="103"/>
  <c r="H68" i="103"/>
  <c r="C67" i="103"/>
  <c r="E67" i="103"/>
  <c r="G67" i="103"/>
  <c r="H67" i="103"/>
  <c r="C66" i="103"/>
  <c r="E66" i="103"/>
  <c r="G66" i="103"/>
  <c r="H66" i="103"/>
  <c r="C65" i="103"/>
  <c r="E65" i="103"/>
  <c r="G65" i="103"/>
  <c r="H65" i="103"/>
  <c r="C64" i="103"/>
  <c r="E64" i="103"/>
  <c r="G64" i="103"/>
  <c r="H64" i="103"/>
  <c r="C63" i="103"/>
  <c r="E63" i="103"/>
  <c r="G63" i="103"/>
  <c r="H63" i="103"/>
  <c r="U9" i="71"/>
  <c r="U11" i="71"/>
  <c r="U14" i="71"/>
  <c r="U12" i="71"/>
  <c r="U17" i="71"/>
  <c r="U18" i="71"/>
  <c r="U16" i="71"/>
  <c r="U15" i="71"/>
  <c r="U19" i="71"/>
  <c r="U21" i="71"/>
  <c r="U22" i="71"/>
  <c r="U25" i="71"/>
  <c r="U26" i="71"/>
  <c r="U13" i="71"/>
  <c r="U20" i="71"/>
  <c r="U27" i="71"/>
  <c r="U28" i="71"/>
  <c r="U23" i="71"/>
  <c r="U24" i="71"/>
  <c r="U32" i="71"/>
  <c r="U42" i="71"/>
  <c r="U34" i="71"/>
  <c r="U30" i="71"/>
  <c r="U44" i="71"/>
  <c r="U31" i="71"/>
  <c r="U33" i="71"/>
  <c r="U47" i="71"/>
  <c r="U35" i="71"/>
  <c r="U49" i="71"/>
  <c r="U36" i="71"/>
  <c r="U43" i="71"/>
  <c r="U37" i="71"/>
  <c r="U53" i="71"/>
  <c r="U54" i="71"/>
  <c r="U41" i="71"/>
  <c r="U56" i="71"/>
  <c r="U39" i="71"/>
  <c r="U45" i="71"/>
  <c r="U52" i="71"/>
  <c r="U55" i="71"/>
  <c r="U51" i="71"/>
  <c r="U59" i="71"/>
  <c r="U48" i="71"/>
  <c r="U40" i="71"/>
  <c r="U57" i="71"/>
  <c r="U58" i="71"/>
  <c r="U50" i="71"/>
  <c r="U38" i="71"/>
  <c r="U61" i="71"/>
  <c r="U63" i="71"/>
  <c r="U46" i="71"/>
  <c r="U65" i="71"/>
  <c r="U62" i="71"/>
  <c r="U60" i="71"/>
  <c r="U68" i="71"/>
  <c r="U71" i="71"/>
  <c r="U73" i="71"/>
  <c r="U74" i="71"/>
  <c r="U75" i="71"/>
  <c r="U78" i="71"/>
  <c r="U79" i="71"/>
  <c r="U80" i="71"/>
  <c r="U81" i="71"/>
  <c r="U82" i="71"/>
  <c r="U83" i="71"/>
  <c r="U84" i="71"/>
  <c r="U85" i="71"/>
  <c r="U86" i="71"/>
  <c r="U87" i="71"/>
  <c r="U88" i="71"/>
  <c r="U89" i="71"/>
  <c r="U90" i="71"/>
  <c r="U66" i="71"/>
  <c r="U91" i="71"/>
  <c r="U77" i="71"/>
  <c r="U72" i="71"/>
  <c r="U92" i="71"/>
  <c r="U93" i="71"/>
  <c r="U94" i="71"/>
  <c r="U95" i="71"/>
  <c r="U96" i="71"/>
  <c r="U97" i="71"/>
  <c r="U98" i="71"/>
  <c r="U99" i="71"/>
  <c r="U100" i="71"/>
  <c r="U101" i="71"/>
  <c r="U102" i="71"/>
  <c r="U103" i="71"/>
  <c r="U104" i="71"/>
  <c r="U105" i="71"/>
  <c r="U106" i="71"/>
  <c r="U69" i="71"/>
  <c r="U64" i="71"/>
  <c r="U107" i="71"/>
  <c r="U108" i="71"/>
  <c r="U109" i="71"/>
  <c r="U110" i="71"/>
  <c r="U111" i="71"/>
  <c r="U112" i="71"/>
  <c r="U113" i="71"/>
  <c r="U114" i="71"/>
  <c r="U115" i="71"/>
  <c r="U70" i="71"/>
  <c r="U116" i="71"/>
  <c r="U117" i="71"/>
  <c r="U118" i="71"/>
  <c r="U119" i="71"/>
  <c r="U120" i="71"/>
  <c r="U121" i="71"/>
  <c r="U122" i="71"/>
  <c r="U123" i="71"/>
  <c r="U124" i="71"/>
  <c r="U67" i="71"/>
  <c r="U125" i="71"/>
  <c r="U126" i="71"/>
  <c r="U127" i="71"/>
  <c r="U128" i="71"/>
  <c r="U129" i="71"/>
  <c r="U130" i="71"/>
  <c r="U131" i="71"/>
  <c r="U132" i="71"/>
  <c r="U133" i="71"/>
  <c r="U29" i="71"/>
  <c r="U8" i="71"/>
  <c r="T8" i="71"/>
  <c r="C47" i="102"/>
  <c r="E47" i="102"/>
  <c r="G47" i="102"/>
  <c r="H47" i="102"/>
  <c r="C46" i="102"/>
  <c r="E46" i="102"/>
  <c r="G46" i="102"/>
  <c r="H46" i="102"/>
  <c r="C45" i="102"/>
  <c r="E45" i="102"/>
  <c r="G45" i="102"/>
  <c r="H45" i="102"/>
  <c r="C44" i="102"/>
  <c r="E44" i="102"/>
  <c r="G44" i="102"/>
  <c r="H44" i="102"/>
  <c r="C43" i="102"/>
  <c r="E43" i="102"/>
  <c r="G43" i="102"/>
  <c r="H43" i="102"/>
  <c r="C42" i="102"/>
  <c r="E42" i="102"/>
  <c r="G42" i="102"/>
  <c r="H42" i="102"/>
  <c r="C41" i="102"/>
  <c r="E41" i="102"/>
  <c r="G41" i="102"/>
  <c r="H41" i="102"/>
  <c r="C40" i="102"/>
  <c r="E40" i="102"/>
  <c r="G40" i="102"/>
  <c r="H40" i="102"/>
  <c r="C39" i="102"/>
  <c r="E39" i="102"/>
  <c r="G39" i="102"/>
  <c r="H39" i="102"/>
  <c r="C38" i="102"/>
  <c r="E38" i="102"/>
  <c r="G38" i="102"/>
  <c r="H38" i="102"/>
  <c r="C37" i="102"/>
  <c r="E37" i="102"/>
  <c r="G37" i="102"/>
  <c r="H37" i="102"/>
  <c r="C36" i="102"/>
  <c r="E36" i="102"/>
  <c r="G36" i="102"/>
  <c r="H36" i="102"/>
  <c r="C35" i="102"/>
  <c r="E35" i="102"/>
  <c r="G35" i="102"/>
  <c r="H35" i="102"/>
  <c r="C34" i="102"/>
  <c r="E34" i="102"/>
  <c r="G34" i="102"/>
  <c r="H34" i="102"/>
  <c r="C33" i="102"/>
  <c r="E33" i="102"/>
  <c r="G33" i="102"/>
  <c r="H33" i="102"/>
  <c r="C32" i="102"/>
  <c r="E32" i="102"/>
  <c r="G32" i="102"/>
  <c r="H32" i="102"/>
  <c r="C31" i="102"/>
  <c r="E31" i="102"/>
  <c r="G31" i="102"/>
  <c r="H31" i="102"/>
  <c r="C30" i="102"/>
  <c r="E30" i="102"/>
  <c r="G30" i="102"/>
  <c r="H30" i="102"/>
  <c r="C29" i="102"/>
  <c r="E29" i="102"/>
  <c r="G29" i="102"/>
  <c r="H29" i="102"/>
  <c r="C28" i="102"/>
  <c r="E28" i="102"/>
  <c r="G28" i="102"/>
  <c r="H28" i="102"/>
  <c r="C27" i="102"/>
  <c r="E27" i="102"/>
  <c r="G27" i="102"/>
  <c r="H27" i="102"/>
  <c r="C26" i="102"/>
  <c r="E26" i="102"/>
  <c r="G26" i="102"/>
  <c r="H26" i="102"/>
  <c r="C25" i="102"/>
  <c r="E25" i="102"/>
  <c r="G25" i="102"/>
  <c r="H25" i="102"/>
  <c r="C24" i="102"/>
  <c r="E24" i="102"/>
  <c r="G24" i="102"/>
  <c r="H24" i="102"/>
  <c r="C23" i="102"/>
  <c r="E23" i="102"/>
  <c r="G23" i="102"/>
  <c r="H23" i="102"/>
  <c r="C22" i="102"/>
  <c r="E22" i="102"/>
  <c r="G22" i="102"/>
  <c r="H22" i="102"/>
  <c r="C21" i="102"/>
  <c r="E21" i="102"/>
  <c r="G21" i="102"/>
  <c r="H21" i="102"/>
  <c r="E27" i="1"/>
  <c r="D29" i="71"/>
  <c r="E29" i="71"/>
  <c r="H29" i="71"/>
  <c r="I29" i="71"/>
  <c r="J29" i="71"/>
  <c r="K29" i="71"/>
  <c r="L29" i="71"/>
  <c r="M29" i="71"/>
  <c r="N29" i="71"/>
  <c r="O29" i="71"/>
  <c r="P29" i="71"/>
  <c r="Q29" i="71"/>
  <c r="R29" i="71"/>
  <c r="S29" i="71"/>
  <c r="T29" i="71"/>
  <c r="S8" i="71"/>
  <c r="S9" i="71"/>
  <c r="T9" i="71"/>
  <c r="S10" i="71"/>
  <c r="T10" i="71"/>
  <c r="S11" i="71"/>
  <c r="T11" i="71"/>
  <c r="S14" i="71"/>
  <c r="T14" i="71"/>
  <c r="S12" i="71"/>
  <c r="T12" i="71"/>
  <c r="S17" i="71"/>
  <c r="T17" i="71"/>
  <c r="S18" i="71"/>
  <c r="T18" i="71"/>
  <c r="S16" i="71"/>
  <c r="T16" i="71"/>
  <c r="S15" i="71"/>
  <c r="T15" i="71"/>
  <c r="S19" i="71"/>
  <c r="T19" i="71"/>
  <c r="S21" i="71"/>
  <c r="T21" i="71"/>
  <c r="S22" i="71"/>
  <c r="T22" i="71"/>
  <c r="S25" i="71"/>
  <c r="T25" i="71"/>
  <c r="S26" i="71"/>
  <c r="T26" i="71"/>
  <c r="S13" i="71"/>
  <c r="S20" i="71"/>
  <c r="T20" i="71"/>
  <c r="S27" i="71"/>
  <c r="T27" i="71"/>
  <c r="S28" i="71"/>
  <c r="T28" i="71"/>
  <c r="S23" i="71"/>
  <c r="T23" i="71"/>
  <c r="S24" i="71"/>
  <c r="T24" i="71"/>
  <c r="S32" i="71"/>
  <c r="T32" i="71"/>
  <c r="S42" i="71"/>
  <c r="T42" i="71"/>
  <c r="S34" i="71"/>
  <c r="T34" i="71"/>
  <c r="S30" i="71"/>
  <c r="T30" i="71"/>
  <c r="S44" i="71"/>
  <c r="T44" i="71"/>
  <c r="S31" i="71"/>
  <c r="T31" i="71"/>
  <c r="S33" i="71"/>
  <c r="T33" i="71"/>
  <c r="S47" i="71"/>
  <c r="T47" i="71"/>
  <c r="S35" i="71"/>
  <c r="T35" i="71"/>
  <c r="S49" i="71"/>
  <c r="T49" i="71"/>
  <c r="S36" i="71"/>
  <c r="T36" i="71"/>
  <c r="S43" i="71"/>
  <c r="T43" i="71"/>
  <c r="S37" i="71"/>
  <c r="T37" i="71"/>
  <c r="S53" i="71"/>
  <c r="T53" i="71"/>
  <c r="S54" i="71"/>
  <c r="T54" i="71"/>
  <c r="S41" i="71"/>
  <c r="T41" i="71"/>
  <c r="S56" i="71"/>
  <c r="T56" i="71"/>
  <c r="S39" i="71"/>
  <c r="T39" i="71"/>
  <c r="S45" i="71"/>
  <c r="T45" i="71"/>
  <c r="S52" i="71"/>
  <c r="T52" i="71"/>
  <c r="S55" i="71"/>
  <c r="T55" i="71"/>
  <c r="S51" i="71"/>
  <c r="T51" i="71"/>
  <c r="S59" i="71"/>
  <c r="T59" i="71"/>
  <c r="S48" i="71"/>
  <c r="T48" i="71"/>
  <c r="S40" i="71"/>
  <c r="T40" i="71"/>
  <c r="S57" i="71"/>
  <c r="T57" i="71"/>
  <c r="S58" i="71"/>
  <c r="T58" i="71"/>
  <c r="S50" i="71"/>
  <c r="T50" i="71"/>
  <c r="S38" i="71"/>
  <c r="T38" i="71"/>
  <c r="S61" i="71"/>
  <c r="T61" i="71"/>
  <c r="S63" i="71"/>
  <c r="T63" i="71"/>
  <c r="S46" i="71"/>
  <c r="T46" i="71"/>
  <c r="S65" i="71"/>
  <c r="T65" i="71"/>
  <c r="S62" i="71"/>
  <c r="T62" i="71"/>
  <c r="S60" i="71"/>
  <c r="T60" i="71"/>
  <c r="S68" i="71"/>
  <c r="T68" i="71"/>
  <c r="S71" i="71"/>
  <c r="T71" i="71"/>
  <c r="S73" i="71"/>
  <c r="T73" i="71"/>
  <c r="S74" i="71"/>
  <c r="T74" i="71"/>
  <c r="S75" i="71"/>
  <c r="T75" i="71"/>
  <c r="S78" i="71"/>
  <c r="T78" i="71"/>
  <c r="S79" i="71"/>
  <c r="T79" i="71"/>
  <c r="S80" i="71"/>
  <c r="T80" i="71"/>
  <c r="S81" i="71"/>
  <c r="T81" i="71"/>
  <c r="S82" i="71"/>
  <c r="T82" i="71"/>
  <c r="S83" i="71"/>
  <c r="T83" i="71"/>
  <c r="S84" i="71"/>
  <c r="T84" i="71"/>
  <c r="S85" i="71"/>
  <c r="T85" i="71"/>
  <c r="S86" i="71"/>
  <c r="T86" i="71"/>
  <c r="S87" i="71"/>
  <c r="T87" i="71"/>
  <c r="S88" i="71"/>
  <c r="T88" i="71"/>
  <c r="S89" i="71"/>
  <c r="T89" i="71"/>
  <c r="S90" i="71"/>
  <c r="T90" i="71"/>
  <c r="S66" i="71"/>
  <c r="T66" i="71"/>
  <c r="S91" i="71"/>
  <c r="T91" i="71"/>
  <c r="S77" i="71"/>
  <c r="T77" i="71"/>
  <c r="S72" i="71"/>
  <c r="T72" i="71"/>
  <c r="S92" i="71"/>
  <c r="T92" i="71"/>
  <c r="S93" i="71"/>
  <c r="T93" i="71"/>
  <c r="S94" i="71"/>
  <c r="T94" i="71"/>
  <c r="S95" i="71"/>
  <c r="T95" i="71"/>
  <c r="S96" i="71"/>
  <c r="T96" i="71"/>
  <c r="S97" i="71"/>
  <c r="T97" i="71"/>
  <c r="S98" i="71"/>
  <c r="T98" i="71"/>
  <c r="S99" i="71"/>
  <c r="T99" i="71"/>
  <c r="S100" i="71"/>
  <c r="T100" i="71"/>
  <c r="S101" i="71"/>
  <c r="T101" i="71"/>
  <c r="S102" i="71"/>
  <c r="T102" i="71"/>
  <c r="S103" i="71"/>
  <c r="T103" i="71"/>
  <c r="S104" i="71"/>
  <c r="T104" i="71"/>
  <c r="S105" i="71"/>
  <c r="T105" i="71"/>
  <c r="S106" i="71"/>
  <c r="T106" i="71"/>
  <c r="S69" i="71"/>
  <c r="T69" i="71"/>
  <c r="S64" i="71"/>
  <c r="T64" i="71"/>
  <c r="S107" i="71"/>
  <c r="T107" i="71"/>
  <c r="S108" i="71"/>
  <c r="T108" i="71"/>
  <c r="S109" i="71"/>
  <c r="T109" i="71"/>
  <c r="S110" i="71"/>
  <c r="T110" i="71"/>
  <c r="S111" i="71"/>
  <c r="T111" i="71"/>
  <c r="S112" i="71"/>
  <c r="T112" i="71"/>
  <c r="S113" i="71"/>
  <c r="T113" i="71"/>
  <c r="S114" i="71"/>
  <c r="T114" i="71"/>
  <c r="S115" i="71"/>
  <c r="T115" i="71"/>
  <c r="S70" i="71"/>
  <c r="T70" i="71"/>
  <c r="S116" i="71"/>
  <c r="T116" i="71"/>
  <c r="S117" i="71"/>
  <c r="T117" i="71"/>
  <c r="S118" i="71"/>
  <c r="T118" i="71"/>
  <c r="S119" i="71"/>
  <c r="T119" i="71"/>
  <c r="S120" i="71"/>
  <c r="T120" i="71"/>
  <c r="S121" i="71"/>
  <c r="T121" i="71"/>
  <c r="S122" i="71"/>
  <c r="T122" i="71"/>
  <c r="S123" i="71"/>
  <c r="T123" i="71"/>
  <c r="S124" i="71"/>
  <c r="T124" i="71"/>
  <c r="S67" i="71"/>
  <c r="T67" i="71"/>
  <c r="S125" i="71"/>
  <c r="T125" i="71"/>
  <c r="S126" i="71"/>
  <c r="T126" i="71"/>
  <c r="S127" i="71"/>
  <c r="T127" i="71"/>
  <c r="S128" i="71"/>
  <c r="T128" i="71"/>
  <c r="S129" i="71"/>
  <c r="T129" i="71"/>
  <c r="S130" i="71"/>
  <c r="T130" i="71"/>
  <c r="S131" i="71"/>
  <c r="T131" i="71"/>
  <c r="S132" i="71"/>
  <c r="T132" i="71"/>
  <c r="S133" i="71"/>
  <c r="T133" i="71"/>
  <c r="C47" i="101"/>
  <c r="E47" i="101"/>
  <c r="G47" i="101"/>
  <c r="H47" i="101"/>
  <c r="C46" i="101"/>
  <c r="E46" i="101"/>
  <c r="G46" i="101"/>
  <c r="H46" i="101"/>
  <c r="C45" i="101"/>
  <c r="E45" i="101"/>
  <c r="G45" i="101"/>
  <c r="H45" i="101"/>
  <c r="C44" i="101"/>
  <c r="E44" i="101"/>
  <c r="G44" i="101"/>
  <c r="H44" i="101"/>
  <c r="C43" i="101"/>
  <c r="E43" i="101"/>
  <c r="G43" i="101"/>
  <c r="H43" i="101"/>
  <c r="C42" i="101"/>
  <c r="E42" i="101"/>
  <c r="G42" i="101"/>
  <c r="H42" i="101"/>
  <c r="C41" i="101"/>
  <c r="E41" i="101"/>
  <c r="G41" i="101"/>
  <c r="H41" i="101"/>
  <c r="C40" i="101"/>
  <c r="E40" i="101"/>
  <c r="G40" i="101"/>
  <c r="H40" i="101"/>
  <c r="C39" i="101"/>
  <c r="E39" i="101"/>
  <c r="G39" i="101"/>
  <c r="H39" i="101"/>
  <c r="C38" i="101"/>
  <c r="E38" i="101"/>
  <c r="G38" i="101"/>
  <c r="H38" i="101"/>
  <c r="C37" i="101"/>
  <c r="E37" i="101"/>
  <c r="G37" i="101"/>
  <c r="H37" i="101"/>
  <c r="C36" i="101"/>
  <c r="E36" i="101"/>
  <c r="G36" i="101"/>
  <c r="H36" i="101"/>
  <c r="C35" i="101"/>
  <c r="E35" i="101"/>
  <c r="G35" i="101"/>
  <c r="H35" i="101"/>
  <c r="C34" i="101"/>
  <c r="E34" i="101"/>
  <c r="G34" i="101"/>
  <c r="H34" i="101"/>
  <c r="C33" i="101"/>
  <c r="E33" i="101"/>
  <c r="G33" i="101"/>
  <c r="H33" i="101"/>
  <c r="C32" i="101"/>
  <c r="E32" i="101"/>
  <c r="G32" i="101"/>
  <c r="H32" i="101"/>
  <c r="C31" i="101"/>
  <c r="E31" i="101"/>
  <c r="G31" i="101"/>
  <c r="H31" i="101"/>
  <c r="C30" i="101"/>
  <c r="E30" i="101"/>
  <c r="G30" i="101"/>
  <c r="H30" i="101"/>
  <c r="C29" i="101"/>
  <c r="E29" i="101"/>
  <c r="G29" i="101"/>
  <c r="H29" i="101"/>
  <c r="C28" i="101"/>
  <c r="E28" i="101"/>
  <c r="G28" i="101"/>
  <c r="H28" i="101"/>
  <c r="C27" i="101"/>
  <c r="E27" i="101"/>
  <c r="G27" i="101"/>
  <c r="H27" i="101"/>
  <c r="C26" i="101"/>
  <c r="E26" i="101"/>
  <c r="G26" i="101"/>
  <c r="H26" i="101"/>
  <c r="C25" i="101"/>
  <c r="E25" i="101"/>
  <c r="G25" i="101"/>
  <c r="H25" i="101"/>
  <c r="C24" i="101"/>
  <c r="E24" i="101"/>
  <c r="G24" i="101"/>
  <c r="H24" i="101"/>
  <c r="C23" i="101"/>
  <c r="E23" i="101"/>
  <c r="G23" i="101"/>
  <c r="H23" i="101"/>
  <c r="C22" i="101"/>
  <c r="E22" i="101"/>
  <c r="G22" i="101"/>
  <c r="H22" i="101"/>
  <c r="C21" i="101"/>
  <c r="E21" i="101"/>
  <c r="G21" i="101"/>
  <c r="H21" i="101"/>
  <c r="C47" i="100"/>
  <c r="E47" i="100"/>
  <c r="G47" i="100"/>
  <c r="H47" i="100"/>
  <c r="C46" i="100"/>
  <c r="E46" i="100"/>
  <c r="G46" i="100"/>
  <c r="H46" i="100"/>
  <c r="C45" i="100"/>
  <c r="E45" i="100"/>
  <c r="G45" i="100"/>
  <c r="H45" i="100"/>
  <c r="C44" i="100"/>
  <c r="E44" i="100"/>
  <c r="G44" i="100"/>
  <c r="H44" i="100"/>
  <c r="C43" i="100"/>
  <c r="E43" i="100"/>
  <c r="G43" i="100"/>
  <c r="H43" i="100"/>
  <c r="C42" i="100"/>
  <c r="E42" i="100"/>
  <c r="G42" i="100"/>
  <c r="H42" i="100"/>
  <c r="C41" i="100"/>
  <c r="E41" i="100"/>
  <c r="G41" i="100"/>
  <c r="H41" i="100"/>
  <c r="C40" i="100"/>
  <c r="E40" i="100"/>
  <c r="G40" i="100"/>
  <c r="H40" i="100"/>
  <c r="C39" i="100"/>
  <c r="E39" i="100"/>
  <c r="G39" i="100"/>
  <c r="H39" i="100"/>
  <c r="C38" i="100"/>
  <c r="E38" i="100"/>
  <c r="G38" i="100"/>
  <c r="H38" i="100"/>
  <c r="C37" i="100"/>
  <c r="E37" i="100"/>
  <c r="G37" i="100"/>
  <c r="H37" i="100"/>
  <c r="C36" i="100"/>
  <c r="E36" i="100"/>
  <c r="G36" i="100"/>
  <c r="H36" i="100"/>
  <c r="C35" i="100"/>
  <c r="E35" i="100"/>
  <c r="G35" i="100"/>
  <c r="H35" i="100"/>
  <c r="C34" i="100"/>
  <c r="E34" i="100"/>
  <c r="G34" i="100"/>
  <c r="H34" i="100"/>
  <c r="C33" i="100"/>
  <c r="E33" i="100"/>
  <c r="G33" i="100"/>
  <c r="H33" i="100"/>
  <c r="C32" i="100"/>
  <c r="E32" i="100"/>
  <c r="G32" i="100"/>
  <c r="H32" i="100"/>
  <c r="C31" i="100"/>
  <c r="E31" i="100"/>
  <c r="G31" i="100"/>
  <c r="H31" i="100"/>
  <c r="C30" i="100"/>
  <c r="E30" i="100"/>
  <c r="G30" i="100"/>
  <c r="H30" i="100"/>
  <c r="C29" i="100"/>
  <c r="E29" i="100"/>
  <c r="G29" i="100"/>
  <c r="H29" i="100"/>
  <c r="C28" i="100"/>
  <c r="E28" i="100"/>
  <c r="G28" i="100"/>
  <c r="H28" i="100"/>
  <c r="C27" i="100"/>
  <c r="E27" i="100"/>
  <c r="G27" i="100"/>
  <c r="H27" i="100"/>
  <c r="C26" i="100"/>
  <c r="E26" i="100"/>
  <c r="G26" i="100"/>
  <c r="H26" i="100"/>
  <c r="C25" i="100"/>
  <c r="E25" i="100"/>
  <c r="G25" i="100"/>
  <c r="H25" i="100"/>
  <c r="C24" i="100"/>
  <c r="E24" i="100"/>
  <c r="G24" i="100"/>
  <c r="H24" i="100"/>
  <c r="C23" i="100"/>
  <c r="E23" i="100"/>
  <c r="G23" i="100"/>
  <c r="H23" i="100"/>
  <c r="C22" i="100"/>
  <c r="E22" i="100"/>
  <c r="G22" i="100"/>
  <c r="H22" i="100"/>
  <c r="C21" i="100"/>
  <c r="E21" i="100"/>
  <c r="G21" i="100"/>
  <c r="H21" i="100"/>
  <c r="J44" i="71"/>
  <c r="H9" i="71"/>
  <c r="H10" i="71"/>
  <c r="H11" i="71"/>
  <c r="H14" i="71"/>
  <c r="H12" i="71"/>
  <c r="H17" i="71"/>
  <c r="H18" i="71"/>
  <c r="H16" i="71"/>
  <c r="H15" i="71"/>
  <c r="H19" i="71"/>
  <c r="H21" i="71"/>
  <c r="H22" i="71"/>
  <c r="H25" i="71"/>
  <c r="H26" i="71"/>
  <c r="H13" i="71"/>
  <c r="H20" i="71"/>
  <c r="H27" i="71"/>
  <c r="H28" i="71"/>
  <c r="H23" i="71"/>
  <c r="H24" i="71"/>
  <c r="H32" i="71"/>
  <c r="H42" i="71"/>
  <c r="H34" i="71"/>
  <c r="H30" i="71"/>
  <c r="H44" i="71"/>
  <c r="H31" i="71"/>
  <c r="H33" i="71"/>
  <c r="H47" i="71"/>
  <c r="H35" i="71"/>
  <c r="H49" i="71"/>
  <c r="H36" i="71"/>
  <c r="H43" i="71"/>
  <c r="H37" i="71"/>
  <c r="H53" i="71"/>
  <c r="H54" i="71"/>
  <c r="H41" i="71"/>
  <c r="H56" i="71"/>
  <c r="H39" i="71"/>
  <c r="H45" i="71"/>
  <c r="H52" i="71"/>
  <c r="H55" i="71"/>
  <c r="H51" i="71"/>
  <c r="H59" i="71"/>
  <c r="H48" i="71"/>
  <c r="H40" i="71"/>
  <c r="H57" i="71"/>
  <c r="H58" i="71"/>
  <c r="H50" i="71"/>
  <c r="H38" i="71"/>
  <c r="H61" i="71"/>
  <c r="H63" i="71"/>
  <c r="H46" i="71"/>
  <c r="H65" i="71"/>
  <c r="H62" i="71"/>
  <c r="H60" i="71"/>
  <c r="H68" i="71"/>
  <c r="H71" i="71"/>
  <c r="H73" i="71"/>
  <c r="H74" i="71"/>
  <c r="H75" i="71"/>
  <c r="H78" i="71"/>
  <c r="H79" i="71"/>
  <c r="H80" i="71"/>
  <c r="H81" i="71"/>
  <c r="H82" i="71"/>
  <c r="H83" i="71"/>
  <c r="H84" i="71"/>
  <c r="H85" i="71"/>
  <c r="H86" i="71"/>
  <c r="H87" i="71"/>
  <c r="H88" i="71"/>
  <c r="H89" i="71"/>
  <c r="H90" i="71"/>
  <c r="H66" i="71"/>
  <c r="H91" i="71"/>
  <c r="H77" i="71"/>
  <c r="H72" i="71"/>
  <c r="H92" i="71"/>
  <c r="H93" i="71"/>
  <c r="H94" i="71"/>
  <c r="H95" i="71"/>
  <c r="H96" i="71"/>
  <c r="H97" i="71"/>
  <c r="H98" i="71"/>
  <c r="H99" i="71"/>
  <c r="H100" i="71"/>
  <c r="H101" i="71"/>
  <c r="H102" i="71"/>
  <c r="H103" i="71"/>
  <c r="H104" i="71"/>
  <c r="H105" i="71"/>
  <c r="H106" i="71"/>
  <c r="H69" i="71"/>
  <c r="H64" i="71"/>
  <c r="H107" i="71"/>
  <c r="H108" i="71"/>
  <c r="H109" i="71"/>
  <c r="H110" i="71"/>
  <c r="H111" i="71"/>
  <c r="H112" i="71"/>
  <c r="H113" i="71"/>
  <c r="H114" i="71"/>
  <c r="H115" i="71"/>
  <c r="H70" i="71"/>
  <c r="H116" i="71"/>
  <c r="H117" i="71"/>
  <c r="H118" i="71"/>
  <c r="H119" i="71"/>
  <c r="H120" i="71"/>
  <c r="H121" i="71"/>
  <c r="H122" i="71"/>
  <c r="H123" i="71"/>
  <c r="H124" i="71"/>
  <c r="H67" i="71"/>
  <c r="H125" i="71"/>
  <c r="H126" i="71"/>
  <c r="H127" i="71"/>
  <c r="H128" i="71"/>
  <c r="H129" i="71"/>
  <c r="H130" i="71"/>
  <c r="H131" i="71"/>
  <c r="H132" i="71"/>
  <c r="H133" i="71"/>
  <c r="H8" i="71"/>
  <c r="G8" i="71"/>
  <c r="F133" i="71"/>
  <c r="F8" i="71"/>
  <c r="E8" i="71"/>
  <c r="M9" i="71"/>
  <c r="M10" i="71"/>
  <c r="M11" i="71"/>
  <c r="M14" i="71"/>
  <c r="M12" i="71"/>
  <c r="M17" i="71"/>
  <c r="M18" i="71"/>
  <c r="M16" i="71"/>
  <c r="M15" i="71"/>
  <c r="M19" i="71"/>
  <c r="M21" i="71"/>
  <c r="M22" i="71"/>
  <c r="M25" i="71"/>
  <c r="M26" i="71"/>
  <c r="M13" i="71"/>
  <c r="M20" i="71"/>
  <c r="M27" i="71"/>
  <c r="M28" i="71"/>
  <c r="M23" i="71"/>
  <c r="M24" i="71"/>
  <c r="M32" i="71"/>
  <c r="M42" i="71"/>
  <c r="M34" i="71"/>
  <c r="M30" i="71"/>
  <c r="M44" i="71"/>
  <c r="M31" i="71"/>
  <c r="M33" i="71"/>
  <c r="M47" i="71"/>
  <c r="M35" i="71"/>
  <c r="M49" i="71"/>
  <c r="M36" i="71"/>
  <c r="M43" i="71"/>
  <c r="M37" i="71"/>
  <c r="M53" i="71"/>
  <c r="M54" i="71"/>
  <c r="M41" i="71"/>
  <c r="M56" i="71"/>
  <c r="M39" i="71"/>
  <c r="M45" i="71"/>
  <c r="M52" i="71"/>
  <c r="M55" i="71"/>
  <c r="M51" i="71"/>
  <c r="M59" i="71"/>
  <c r="M48" i="71"/>
  <c r="M40" i="71"/>
  <c r="M57" i="71"/>
  <c r="M58" i="71"/>
  <c r="M50" i="71"/>
  <c r="M38" i="71"/>
  <c r="M61" i="71"/>
  <c r="M63" i="71"/>
  <c r="M46" i="71"/>
  <c r="M65" i="71"/>
  <c r="M62" i="71"/>
  <c r="M60" i="71"/>
  <c r="M68" i="71"/>
  <c r="M71" i="71"/>
  <c r="M73" i="71"/>
  <c r="M74" i="71"/>
  <c r="M75" i="71"/>
  <c r="M78" i="71"/>
  <c r="M79" i="71"/>
  <c r="M80" i="71"/>
  <c r="M81" i="71"/>
  <c r="M82" i="71"/>
  <c r="M83" i="71"/>
  <c r="M84" i="71"/>
  <c r="M85" i="71"/>
  <c r="M86" i="71"/>
  <c r="M87" i="71"/>
  <c r="M88" i="71"/>
  <c r="M89" i="71"/>
  <c r="M90" i="71"/>
  <c r="M66" i="71"/>
  <c r="M91" i="71"/>
  <c r="M77" i="71"/>
  <c r="M72" i="71"/>
  <c r="M92" i="71"/>
  <c r="M93" i="71"/>
  <c r="M94" i="71"/>
  <c r="M95" i="71"/>
  <c r="M96" i="71"/>
  <c r="M97" i="71"/>
  <c r="M98" i="71"/>
  <c r="M99" i="71"/>
  <c r="M100" i="71"/>
  <c r="M101" i="71"/>
  <c r="M102" i="71"/>
  <c r="M103" i="71"/>
  <c r="M104" i="71"/>
  <c r="M105" i="71"/>
  <c r="M106" i="71"/>
  <c r="M69" i="71"/>
  <c r="M64" i="71"/>
  <c r="M107" i="71"/>
  <c r="M108" i="71"/>
  <c r="M109" i="71"/>
  <c r="M110" i="71"/>
  <c r="M111" i="71"/>
  <c r="M112" i="71"/>
  <c r="M113" i="71"/>
  <c r="M114" i="71"/>
  <c r="M115" i="71"/>
  <c r="M70" i="71"/>
  <c r="M116" i="71"/>
  <c r="M117" i="71"/>
  <c r="M118" i="71"/>
  <c r="M119" i="71"/>
  <c r="M120" i="71"/>
  <c r="M121" i="71"/>
  <c r="M122" i="71"/>
  <c r="M123" i="71"/>
  <c r="M124" i="71"/>
  <c r="M67" i="71"/>
  <c r="M125" i="71"/>
  <c r="M126" i="71"/>
  <c r="M127" i="71"/>
  <c r="M128" i="71"/>
  <c r="M129" i="71"/>
  <c r="M130" i="71"/>
  <c r="M131" i="71"/>
  <c r="M132" i="71"/>
  <c r="M133" i="71"/>
  <c r="M8" i="71"/>
  <c r="L8" i="71"/>
  <c r="J9" i="71"/>
  <c r="J10" i="71"/>
  <c r="J11" i="71"/>
  <c r="J14" i="71"/>
  <c r="J12" i="71"/>
  <c r="J17" i="71"/>
  <c r="J18" i="71"/>
  <c r="J16" i="71"/>
  <c r="J15" i="71"/>
  <c r="J19" i="71"/>
  <c r="J21" i="71"/>
  <c r="J22" i="71"/>
  <c r="J25" i="71"/>
  <c r="J26" i="71"/>
  <c r="J13" i="71"/>
  <c r="J20" i="71"/>
  <c r="J27" i="71"/>
  <c r="J28" i="71"/>
  <c r="J23" i="71"/>
  <c r="J24" i="71"/>
  <c r="J32" i="71"/>
  <c r="J42" i="71"/>
  <c r="J34" i="71"/>
  <c r="J30" i="71"/>
  <c r="J31" i="71"/>
  <c r="J33" i="71"/>
  <c r="J47" i="71"/>
  <c r="J35" i="71"/>
  <c r="J49" i="71"/>
  <c r="J36" i="71"/>
  <c r="J43" i="71"/>
  <c r="J37" i="71"/>
  <c r="J53" i="71"/>
  <c r="J54" i="71"/>
  <c r="J41" i="71"/>
  <c r="J56" i="71"/>
  <c r="J39" i="71"/>
  <c r="J45" i="71"/>
  <c r="J52" i="71"/>
  <c r="J55" i="71"/>
  <c r="J51" i="71"/>
  <c r="J59" i="71"/>
  <c r="J48" i="71"/>
  <c r="J40" i="71"/>
  <c r="J57" i="71"/>
  <c r="J58" i="71"/>
  <c r="J50" i="71"/>
  <c r="J38" i="71"/>
  <c r="J61" i="71"/>
  <c r="J63" i="71"/>
  <c r="J46" i="71"/>
  <c r="J65" i="71"/>
  <c r="J62" i="71"/>
  <c r="J60" i="71"/>
  <c r="J68" i="71"/>
  <c r="J71" i="71"/>
  <c r="J73" i="71"/>
  <c r="J74" i="71"/>
  <c r="J75" i="71"/>
  <c r="J78" i="71"/>
  <c r="J79" i="71"/>
  <c r="J80" i="71"/>
  <c r="J81" i="71"/>
  <c r="J82" i="71"/>
  <c r="J83" i="71"/>
  <c r="J84" i="71"/>
  <c r="J85" i="71"/>
  <c r="J86" i="71"/>
  <c r="J87" i="71"/>
  <c r="J88" i="71"/>
  <c r="J89" i="71"/>
  <c r="J90" i="71"/>
  <c r="J66" i="71"/>
  <c r="J91" i="71"/>
  <c r="J77" i="71"/>
  <c r="J72" i="71"/>
  <c r="J92" i="71"/>
  <c r="J93" i="71"/>
  <c r="J94" i="71"/>
  <c r="J95" i="71"/>
  <c r="J96" i="71"/>
  <c r="J97" i="71"/>
  <c r="J98" i="71"/>
  <c r="J99" i="71"/>
  <c r="J100" i="71"/>
  <c r="J101" i="71"/>
  <c r="J102" i="71"/>
  <c r="J103" i="71"/>
  <c r="J104" i="71"/>
  <c r="J105" i="71"/>
  <c r="J106" i="71"/>
  <c r="J69" i="71"/>
  <c r="J64" i="71"/>
  <c r="J107" i="71"/>
  <c r="J108" i="71"/>
  <c r="J109" i="71"/>
  <c r="J110" i="71"/>
  <c r="J111" i="71"/>
  <c r="J112" i="71"/>
  <c r="J113" i="71"/>
  <c r="J114" i="71"/>
  <c r="J115" i="71"/>
  <c r="J70" i="71"/>
  <c r="J116" i="71"/>
  <c r="J117" i="71"/>
  <c r="J118" i="71"/>
  <c r="J119" i="71"/>
  <c r="J120" i="71"/>
  <c r="J121" i="71"/>
  <c r="J122" i="71"/>
  <c r="J123" i="71"/>
  <c r="J124" i="71"/>
  <c r="J67" i="71"/>
  <c r="J125" i="71"/>
  <c r="J126" i="71"/>
  <c r="J127" i="71"/>
  <c r="J128" i="71"/>
  <c r="J129" i="71"/>
  <c r="J130" i="71"/>
  <c r="J131" i="71"/>
  <c r="J132" i="71"/>
  <c r="J133" i="71"/>
  <c r="J8" i="71"/>
  <c r="I8" i="71"/>
  <c r="R130" i="71"/>
  <c r="R8" i="71"/>
  <c r="R9" i="71"/>
  <c r="R11" i="71"/>
  <c r="R12" i="71"/>
  <c r="R14" i="71"/>
  <c r="R16" i="71"/>
  <c r="R17" i="71"/>
  <c r="R15" i="71"/>
  <c r="R19" i="71"/>
  <c r="R18" i="71"/>
  <c r="R21" i="71"/>
  <c r="R22" i="71"/>
  <c r="R25" i="71"/>
  <c r="R26" i="71"/>
  <c r="R13" i="71"/>
  <c r="R20" i="71"/>
  <c r="R27" i="71"/>
  <c r="R28" i="71"/>
  <c r="R23" i="71"/>
  <c r="R24" i="71"/>
  <c r="R32" i="71"/>
  <c r="R42" i="71"/>
  <c r="R34" i="71"/>
  <c r="R30" i="71"/>
  <c r="R44" i="71"/>
  <c r="R31" i="71"/>
  <c r="R33" i="71"/>
  <c r="R47" i="71"/>
  <c r="R35" i="71"/>
  <c r="R49" i="71"/>
  <c r="R36" i="71"/>
  <c r="R43" i="71"/>
  <c r="R37" i="71"/>
  <c r="R53" i="71"/>
  <c r="R54" i="71"/>
  <c r="R41" i="71"/>
  <c r="R56" i="71"/>
  <c r="R39" i="71"/>
  <c r="R45" i="71"/>
  <c r="R52" i="71"/>
  <c r="R55" i="71"/>
  <c r="R51" i="71"/>
  <c r="R59" i="71"/>
  <c r="R48" i="71"/>
  <c r="R40" i="71"/>
  <c r="R57" i="71"/>
  <c r="R58" i="71"/>
  <c r="R50" i="71"/>
  <c r="R38" i="71"/>
  <c r="R61" i="71"/>
  <c r="R63" i="71"/>
  <c r="R46" i="71"/>
  <c r="R65" i="71"/>
  <c r="R62" i="71"/>
  <c r="R60" i="71"/>
  <c r="R68" i="71"/>
  <c r="R71" i="71"/>
  <c r="R73" i="71"/>
  <c r="R74" i="71"/>
  <c r="R75" i="71"/>
  <c r="R78" i="71"/>
  <c r="R79" i="71"/>
  <c r="R80" i="71"/>
  <c r="R81" i="71"/>
  <c r="R82" i="71"/>
  <c r="R83" i="71"/>
  <c r="R84" i="71"/>
  <c r="R85" i="71"/>
  <c r="R86" i="71"/>
  <c r="R87" i="71"/>
  <c r="R88" i="71"/>
  <c r="R89" i="71"/>
  <c r="R90" i="71"/>
  <c r="R66" i="71"/>
  <c r="R91" i="71"/>
  <c r="R77" i="71"/>
  <c r="R72" i="71"/>
  <c r="R92" i="71"/>
  <c r="R93" i="71"/>
  <c r="R94" i="71"/>
  <c r="R95" i="71"/>
  <c r="R96" i="71"/>
  <c r="R97" i="71"/>
  <c r="R98" i="71"/>
  <c r="R99" i="71"/>
  <c r="R100" i="71"/>
  <c r="R101" i="71"/>
  <c r="R102" i="71"/>
  <c r="R103" i="71"/>
  <c r="R104" i="71"/>
  <c r="R105" i="71"/>
  <c r="R106" i="71"/>
  <c r="R69" i="71"/>
  <c r="R64" i="71"/>
  <c r="R107" i="71"/>
  <c r="R108" i="71"/>
  <c r="R109" i="71"/>
  <c r="R110" i="71"/>
  <c r="R111" i="71"/>
  <c r="R112" i="71"/>
  <c r="R113" i="71"/>
  <c r="R114" i="71"/>
  <c r="R115" i="71"/>
  <c r="R70" i="71"/>
  <c r="R116" i="71"/>
  <c r="R117" i="71"/>
  <c r="R118" i="71"/>
  <c r="R119" i="71"/>
  <c r="R120" i="71"/>
  <c r="R121" i="71"/>
  <c r="R122" i="71"/>
  <c r="R123" i="71"/>
  <c r="R124" i="71"/>
  <c r="R67" i="71"/>
  <c r="R125" i="71"/>
  <c r="R126" i="71"/>
  <c r="R127" i="71"/>
  <c r="R128" i="71"/>
  <c r="R129" i="71"/>
  <c r="R131" i="71"/>
  <c r="R132" i="71"/>
  <c r="R133" i="71"/>
  <c r="R10" i="71"/>
  <c r="R7" i="71"/>
  <c r="C30" i="99"/>
  <c r="E30" i="99"/>
  <c r="G30" i="99"/>
  <c r="H30" i="99"/>
  <c r="C47" i="99"/>
  <c r="E47" i="99"/>
  <c r="G47" i="99"/>
  <c r="H47" i="99"/>
  <c r="C46" i="99"/>
  <c r="E46" i="99"/>
  <c r="G46" i="99"/>
  <c r="H46" i="99"/>
  <c r="C45" i="99"/>
  <c r="E45" i="99"/>
  <c r="G45" i="99"/>
  <c r="H45" i="99"/>
  <c r="C44" i="99"/>
  <c r="E44" i="99"/>
  <c r="G44" i="99"/>
  <c r="H44" i="99"/>
  <c r="C43" i="99"/>
  <c r="E43" i="99"/>
  <c r="G43" i="99"/>
  <c r="H43" i="99"/>
  <c r="C42" i="99"/>
  <c r="E42" i="99"/>
  <c r="G42" i="99"/>
  <c r="H42" i="99"/>
  <c r="C41" i="99"/>
  <c r="E41" i="99"/>
  <c r="G41" i="99"/>
  <c r="H41" i="99"/>
  <c r="C40" i="99"/>
  <c r="E40" i="99"/>
  <c r="G40" i="99"/>
  <c r="H40" i="99"/>
  <c r="C39" i="99"/>
  <c r="E39" i="99"/>
  <c r="G39" i="99"/>
  <c r="H39" i="99"/>
  <c r="C38" i="99"/>
  <c r="E38" i="99"/>
  <c r="G38" i="99"/>
  <c r="H38" i="99"/>
  <c r="C37" i="99"/>
  <c r="E37" i="99"/>
  <c r="G37" i="99"/>
  <c r="H37" i="99"/>
  <c r="C36" i="99"/>
  <c r="E36" i="99"/>
  <c r="G36" i="99"/>
  <c r="H36" i="99"/>
  <c r="C35" i="99"/>
  <c r="E35" i="99"/>
  <c r="G35" i="99"/>
  <c r="H35" i="99"/>
  <c r="C34" i="99"/>
  <c r="E34" i="99"/>
  <c r="G34" i="99"/>
  <c r="H34" i="99"/>
  <c r="C33" i="99"/>
  <c r="E33" i="99"/>
  <c r="G33" i="99"/>
  <c r="H33" i="99"/>
  <c r="C32" i="99"/>
  <c r="E32" i="99"/>
  <c r="G32" i="99"/>
  <c r="H32" i="99"/>
  <c r="C31" i="99"/>
  <c r="E31" i="99"/>
  <c r="G31" i="99"/>
  <c r="H31" i="99"/>
  <c r="C29" i="99"/>
  <c r="E29" i="99"/>
  <c r="G29" i="99"/>
  <c r="H29" i="99"/>
  <c r="C28" i="99"/>
  <c r="E28" i="99"/>
  <c r="G28" i="99"/>
  <c r="H28" i="99"/>
  <c r="C27" i="99"/>
  <c r="E27" i="99"/>
  <c r="G27" i="99"/>
  <c r="H27" i="99"/>
  <c r="C26" i="99"/>
  <c r="E26" i="99"/>
  <c r="G26" i="99"/>
  <c r="H26" i="99"/>
  <c r="E132" i="1"/>
  <c r="Q9" i="71"/>
  <c r="Q11" i="71"/>
  <c r="Q12" i="71"/>
  <c r="Q14" i="71"/>
  <c r="Q16" i="71"/>
  <c r="Q17" i="71"/>
  <c r="Q15" i="71"/>
  <c r="Q19" i="71"/>
  <c r="Q18" i="71"/>
  <c r="Q21" i="71"/>
  <c r="Q22" i="71"/>
  <c r="Q25" i="71"/>
  <c r="Q26" i="71"/>
  <c r="Q13" i="71"/>
  <c r="Q20" i="71"/>
  <c r="Q27" i="71"/>
  <c r="Q28" i="71"/>
  <c r="Q23" i="71"/>
  <c r="Q24" i="71"/>
  <c r="Q32" i="71"/>
  <c r="Q42" i="71"/>
  <c r="Q34" i="71"/>
  <c r="Q30" i="71"/>
  <c r="Q44" i="71"/>
  <c r="Q31" i="71"/>
  <c r="Q33" i="71"/>
  <c r="Q47" i="71"/>
  <c r="Q35" i="71"/>
  <c r="Q49" i="71"/>
  <c r="Q36" i="71"/>
  <c r="Q43" i="71"/>
  <c r="Q37" i="71"/>
  <c r="Q53" i="71"/>
  <c r="Q54" i="71"/>
  <c r="Q41" i="71"/>
  <c r="Q56" i="71"/>
  <c r="Q39" i="71"/>
  <c r="Q45" i="71"/>
  <c r="Q52" i="71"/>
  <c r="Q55" i="71"/>
  <c r="Q51" i="71"/>
  <c r="Q59" i="71"/>
  <c r="Q48" i="71"/>
  <c r="Q40" i="71"/>
  <c r="Q57" i="71"/>
  <c r="Q58" i="71"/>
  <c r="Q50" i="71"/>
  <c r="Q38" i="71"/>
  <c r="Q61" i="71"/>
  <c r="Q63" i="71"/>
  <c r="Q46" i="71"/>
  <c r="Q65" i="71"/>
  <c r="Q62" i="71"/>
  <c r="Q60" i="71"/>
  <c r="Q68" i="71"/>
  <c r="Q71" i="71"/>
  <c r="Q73" i="71"/>
  <c r="Q74" i="71"/>
  <c r="Q75" i="71"/>
  <c r="Q78" i="71"/>
  <c r="Q79" i="71"/>
  <c r="Q80" i="71"/>
  <c r="Q81" i="71"/>
  <c r="Q82" i="71"/>
  <c r="Q83" i="71"/>
  <c r="Q84" i="71"/>
  <c r="Q85" i="71"/>
  <c r="Q86" i="71"/>
  <c r="Q87" i="71"/>
  <c r="Q88" i="71"/>
  <c r="Q89" i="71"/>
  <c r="Q90" i="71"/>
  <c r="Q66" i="71"/>
  <c r="Q91" i="71"/>
  <c r="Q77" i="71"/>
  <c r="Q72" i="71"/>
  <c r="Q92" i="71"/>
  <c r="Q93" i="71"/>
  <c r="Q94" i="71"/>
  <c r="Q95" i="71"/>
  <c r="Q96" i="71"/>
  <c r="Q97" i="71"/>
  <c r="Q98" i="71"/>
  <c r="Q99" i="71"/>
  <c r="Q100" i="71"/>
  <c r="Q101" i="71"/>
  <c r="Q102" i="71"/>
  <c r="Q103" i="71"/>
  <c r="Q104" i="71"/>
  <c r="Q105" i="71"/>
  <c r="Q106" i="71"/>
  <c r="Q69" i="71"/>
  <c r="Q64" i="71"/>
  <c r="Q107" i="71"/>
  <c r="Q108" i="71"/>
  <c r="Q109" i="71"/>
  <c r="Q110" i="71"/>
  <c r="Q111" i="71"/>
  <c r="Q112" i="71"/>
  <c r="Q113" i="71"/>
  <c r="Q114" i="71"/>
  <c r="Q115" i="71"/>
  <c r="Q70" i="71"/>
  <c r="Q116" i="71"/>
  <c r="Q117" i="71"/>
  <c r="Q118" i="71"/>
  <c r="Q119" i="71"/>
  <c r="Q120" i="71"/>
  <c r="Q121" i="71"/>
  <c r="Q122" i="71"/>
  <c r="Q123" i="71"/>
  <c r="Q124" i="71"/>
  <c r="Q67" i="71"/>
  <c r="Q125" i="71"/>
  <c r="Q126" i="71"/>
  <c r="Q127" i="71"/>
  <c r="Q128" i="71"/>
  <c r="Q129" i="71"/>
  <c r="Q130" i="71"/>
  <c r="Q131" i="71"/>
  <c r="Q132" i="71"/>
  <c r="Q133" i="71"/>
  <c r="Q10" i="71"/>
  <c r="Q7" i="71"/>
  <c r="C47" i="98"/>
  <c r="E47" i="98"/>
  <c r="G47" i="98"/>
  <c r="H47" i="98"/>
  <c r="C46" i="98"/>
  <c r="E46" i="98"/>
  <c r="G46" i="98"/>
  <c r="H46" i="98"/>
  <c r="C45" i="98"/>
  <c r="E45" i="98"/>
  <c r="G45" i="98"/>
  <c r="H45" i="98"/>
  <c r="C44" i="98"/>
  <c r="E44" i="98"/>
  <c r="G44" i="98"/>
  <c r="H44" i="98"/>
  <c r="C43" i="98"/>
  <c r="E43" i="98"/>
  <c r="G43" i="98"/>
  <c r="H43" i="98"/>
  <c r="C42" i="98"/>
  <c r="E42" i="98"/>
  <c r="G42" i="98"/>
  <c r="H42" i="98"/>
  <c r="C41" i="98"/>
  <c r="E41" i="98"/>
  <c r="G41" i="98"/>
  <c r="H41" i="98"/>
  <c r="C40" i="98"/>
  <c r="E40" i="98"/>
  <c r="G40" i="98"/>
  <c r="H40" i="98"/>
  <c r="C39" i="98"/>
  <c r="E39" i="98"/>
  <c r="G39" i="98"/>
  <c r="H39" i="98"/>
  <c r="C38" i="98"/>
  <c r="E38" i="98"/>
  <c r="G38" i="98"/>
  <c r="H38" i="98"/>
  <c r="C37" i="98"/>
  <c r="E37" i="98"/>
  <c r="G37" i="98"/>
  <c r="H37" i="98"/>
  <c r="C36" i="98"/>
  <c r="E36" i="98"/>
  <c r="G36" i="98"/>
  <c r="H36" i="98"/>
  <c r="C35" i="98"/>
  <c r="E35" i="98"/>
  <c r="G35" i="98"/>
  <c r="H35" i="98"/>
  <c r="C34" i="98"/>
  <c r="E34" i="98"/>
  <c r="G34" i="98"/>
  <c r="H34" i="98"/>
  <c r="C33" i="98"/>
  <c r="E33" i="98"/>
  <c r="G33" i="98"/>
  <c r="H33" i="98"/>
  <c r="C32" i="98"/>
  <c r="E32" i="98"/>
  <c r="G32" i="98"/>
  <c r="H32" i="98"/>
  <c r="C31" i="98"/>
  <c r="E31" i="98"/>
  <c r="G31" i="98"/>
  <c r="H31" i="98"/>
  <c r="C30" i="98"/>
  <c r="E30" i="98"/>
  <c r="G30" i="98"/>
  <c r="H30" i="98"/>
  <c r="C29" i="98"/>
  <c r="E29" i="98"/>
  <c r="G29" i="98"/>
  <c r="H29" i="98"/>
  <c r="C28" i="98"/>
  <c r="E28" i="98"/>
  <c r="G28" i="98"/>
  <c r="H28" i="98"/>
  <c r="C27" i="98"/>
  <c r="E27" i="98"/>
  <c r="G27" i="98"/>
  <c r="H27" i="98"/>
  <c r="C26" i="98"/>
  <c r="E26" i="98"/>
  <c r="G26" i="98"/>
  <c r="H26" i="98"/>
  <c r="P10" i="71"/>
  <c r="K9" i="71"/>
  <c r="P8" i="71"/>
  <c r="P9" i="71"/>
  <c r="P11" i="71"/>
  <c r="P12" i="71"/>
  <c r="P14" i="71"/>
  <c r="P16" i="71"/>
  <c r="P17" i="71"/>
  <c r="P15" i="71"/>
  <c r="P19" i="71"/>
  <c r="P18" i="71"/>
  <c r="P21" i="71"/>
  <c r="P22" i="71"/>
  <c r="P25" i="71"/>
  <c r="P26" i="71"/>
  <c r="P13" i="71"/>
  <c r="P20" i="71"/>
  <c r="P27" i="71"/>
  <c r="P28" i="71"/>
  <c r="P23" i="71"/>
  <c r="P24" i="71"/>
  <c r="P32" i="71"/>
  <c r="P42" i="71"/>
  <c r="P34" i="71"/>
  <c r="P30" i="71"/>
  <c r="P44" i="71"/>
  <c r="P31" i="71"/>
  <c r="P33" i="71"/>
  <c r="P47" i="71"/>
  <c r="P35" i="71"/>
  <c r="P49" i="71"/>
  <c r="P36" i="71"/>
  <c r="P43" i="71"/>
  <c r="P37" i="71"/>
  <c r="P53" i="71"/>
  <c r="P54" i="71"/>
  <c r="P41" i="71"/>
  <c r="P56" i="71"/>
  <c r="P39" i="71"/>
  <c r="P45" i="71"/>
  <c r="P52" i="71"/>
  <c r="P55" i="71"/>
  <c r="P51" i="71"/>
  <c r="P59" i="71"/>
  <c r="P48" i="71"/>
  <c r="P40" i="71"/>
  <c r="P57" i="71"/>
  <c r="P58" i="71"/>
  <c r="P50" i="71"/>
  <c r="P38" i="71"/>
  <c r="P61" i="71"/>
  <c r="P63" i="71"/>
  <c r="P46" i="71"/>
  <c r="P65" i="71"/>
  <c r="P62" i="71"/>
  <c r="P60" i="71"/>
  <c r="P68" i="71"/>
  <c r="P71" i="71"/>
  <c r="P73" i="71"/>
  <c r="P74" i="71"/>
  <c r="P75" i="71"/>
  <c r="P78" i="71"/>
  <c r="P79" i="71"/>
  <c r="P80" i="71"/>
  <c r="P81" i="71"/>
  <c r="P82" i="71"/>
  <c r="P83" i="71"/>
  <c r="P84" i="71"/>
  <c r="P85" i="71"/>
  <c r="P86" i="71"/>
  <c r="P87" i="71"/>
  <c r="P88" i="71"/>
  <c r="P89" i="71"/>
  <c r="P90" i="71"/>
  <c r="P66" i="71"/>
  <c r="P91" i="71"/>
  <c r="P77" i="71"/>
  <c r="P72" i="71"/>
  <c r="P92" i="71"/>
  <c r="P93" i="71"/>
  <c r="P94" i="71"/>
  <c r="P95" i="71"/>
  <c r="P96" i="71"/>
  <c r="P97" i="71"/>
  <c r="P98" i="71"/>
  <c r="P99" i="71"/>
  <c r="P100" i="71"/>
  <c r="P101" i="71"/>
  <c r="P102" i="71"/>
  <c r="P103" i="71"/>
  <c r="P104" i="71"/>
  <c r="P105" i="71"/>
  <c r="P106" i="71"/>
  <c r="P69" i="71"/>
  <c r="P64" i="71"/>
  <c r="P107" i="71"/>
  <c r="P108" i="71"/>
  <c r="P109" i="71"/>
  <c r="P110" i="71"/>
  <c r="P111" i="71"/>
  <c r="P112" i="71"/>
  <c r="P113" i="71"/>
  <c r="P114" i="71"/>
  <c r="P115" i="71"/>
  <c r="P70" i="71"/>
  <c r="P116" i="71"/>
  <c r="P117" i="71"/>
  <c r="P118" i="71"/>
  <c r="P119" i="71"/>
  <c r="P120" i="71"/>
  <c r="P121" i="71"/>
  <c r="P122" i="71"/>
  <c r="P123" i="71"/>
  <c r="P124" i="71"/>
  <c r="P67" i="71"/>
  <c r="P125" i="71"/>
  <c r="P126" i="71"/>
  <c r="P127" i="71"/>
  <c r="P128" i="71"/>
  <c r="P129" i="71"/>
  <c r="P130" i="71"/>
  <c r="P131" i="71"/>
  <c r="P132" i="71"/>
  <c r="P133" i="71"/>
  <c r="P7" i="71"/>
  <c r="K8" i="71"/>
  <c r="K11" i="71"/>
  <c r="K12" i="71"/>
  <c r="K14" i="71"/>
  <c r="K16" i="71"/>
  <c r="K17" i="71"/>
  <c r="K15" i="71"/>
  <c r="K19" i="71"/>
  <c r="K18" i="71"/>
  <c r="K21" i="71"/>
  <c r="K22" i="71"/>
  <c r="K25" i="71"/>
  <c r="K26" i="71"/>
  <c r="K13" i="71"/>
  <c r="K20" i="71"/>
  <c r="K27" i="71"/>
  <c r="K28" i="71"/>
  <c r="K23" i="71"/>
  <c r="K24" i="71"/>
  <c r="K32" i="71"/>
  <c r="K42" i="71"/>
  <c r="K34" i="71"/>
  <c r="K30" i="71"/>
  <c r="K44" i="71"/>
  <c r="K31" i="71"/>
  <c r="K33" i="71"/>
  <c r="K47" i="71"/>
  <c r="K35" i="71"/>
  <c r="K49" i="71"/>
  <c r="K36" i="71"/>
  <c r="K43" i="71"/>
  <c r="K37" i="71"/>
  <c r="K53" i="71"/>
  <c r="K54" i="71"/>
  <c r="K41" i="71"/>
  <c r="K56" i="71"/>
  <c r="K39" i="71"/>
  <c r="K45" i="71"/>
  <c r="K52" i="71"/>
  <c r="K55" i="71"/>
  <c r="K51" i="71"/>
  <c r="K59" i="71"/>
  <c r="K48" i="71"/>
  <c r="K40" i="71"/>
  <c r="K57" i="71"/>
  <c r="K58" i="71"/>
  <c r="K50" i="71"/>
  <c r="K38" i="71"/>
  <c r="K61" i="71"/>
  <c r="K63" i="71"/>
  <c r="K46" i="71"/>
  <c r="K65" i="71"/>
  <c r="K62" i="71"/>
  <c r="K60" i="71"/>
  <c r="K68" i="71"/>
  <c r="K71" i="71"/>
  <c r="K73" i="71"/>
  <c r="K74" i="71"/>
  <c r="K75" i="71"/>
  <c r="K78" i="71"/>
  <c r="K79" i="71"/>
  <c r="K80" i="71"/>
  <c r="K81" i="71"/>
  <c r="K82" i="71"/>
  <c r="K83" i="71"/>
  <c r="K84" i="71"/>
  <c r="K85" i="71"/>
  <c r="K86" i="71"/>
  <c r="K87" i="71"/>
  <c r="K88" i="71"/>
  <c r="K89" i="71"/>
  <c r="K90" i="71"/>
  <c r="K66" i="71"/>
  <c r="K91" i="71"/>
  <c r="K77" i="71"/>
  <c r="K72" i="71"/>
  <c r="K92" i="71"/>
  <c r="K93" i="71"/>
  <c r="K94" i="71"/>
  <c r="K95" i="71"/>
  <c r="K96" i="71"/>
  <c r="K97" i="71"/>
  <c r="K98" i="71"/>
  <c r="K99" i="71"/>
  <c r="K100" i="71"/>
  <c r="K101" i="71"/>
  <c r="K102" i="71"/>
  <c r="K103" i="71"/>
  <c r="K104" i="71"/>
  <c r="K105" i="71"/>
  <c r="K106" i="71"/>
  <c r="K69" i="71"/>
  <c r="K64" i="71"/>
  <c r="K107" i="71"/>
  <c r="K108" i="71"/>
  <c r="K109" i="71"/>
  <c r="K110" i="71"/>
  <c r="K111" i="71"/>
  <c r="K112" i="71"/>
  <c r="K113" i="71"/>
  <c r="K114" i="71"/>
  <c r="K115" i="71"/>
  <c r="K70" i="71"/>
  <c r="K116" i="71"/>
  <c r="K117" i="71"/>
  <c r="K118" i="71"/>
  <c r="K119" i="71"/>
  <c r="K120" i="71"/>
  <c r="K121" i="71"/>
  <c r="K122" i="71"/>
  <c r="K123" i="71"/>
  <c r="K124" i="71"/>
  <c r="K67" i="71"/>
  <c r="K125" i="71"/>
  <c r="K126" i="71"/>
  <c r="K127" i="71"/>
  <c r="K128" i="71"/>
  <c r="K129" i="71"/>
  <c r="K130" i="71"/>
  <c r="K131" i="71"/>
  <c r="K132" i="71"/>
  <c r="K133" i="71"/>
  <c r="K10" i="71"/>
  <c r="K7" i="71"/>
  <c r="O8" i="71"/>
  <c r="O9" i="71"/>
  <c r="O11" i="71"/>
  <c r="O12" i="71"/>
  <c r="O14" i="71"/>
  <c r="O16" i="71"/>
  <c r="O17" i="71"/>
  <c r="O15" i="71"/>
  <c r="O19" i="71"/>
  <c r="O18" i="71"/>
  <c r="O21" i="71"/>
  <c r="O22" i="71"/>
  <c r="O25" i="71"/>
  <c r="O26" i="71"/>
  <c r="O13" i="71"/>
  <c r="O20" i="71"/>
  <c r="O27" i="71"/>
  <c r="O28" i="71"/>
  <c r="O23" i="71"/>
  <c r="O24" i="71"/>
  <c r="O32" i="71"/>
  <c r="O42" i="71"/>
  <c r="O34" i="71"/>
  <c r="O30" i="71"/>
  <c r="O44" i="71"/>
  <c r="O31" i="71"/>
  <c r="O33" i="71"/>
  <c r="O47" i="71"/>
  <c r="O35" i="71"/>
  <c r="O49" i="71"/>
  <c r="O36" i="71"/>
  <c r="O43" i="71"/>
  <c r="O37" i="71"/>
  <c r="O53" i="71"/>
  <c r="O54" i="71"/>
  <c r="O41" i="71"/>
  <c r="O56" i="71"/>
  <c r="O39" i="71"/>
  <c r="O45" i="71"/>
  <c r="O52" i="71"/>
  <c r="O55" i="71"/>
  <c r="O51" i="71"/>
  <c r="O59" i="71"/>
  <c r="O48" i="71"/>
  <c r="O40" i="71"/>
  <c r="O57" i="71"/>
  <c r="O58" i="71"/>
  <c r="O50" i="71"/>
  <c r="O38" i="71"/>
  <c r="O61" i="71"/>
  <c r="O63" i="71"/>
  <c r="O46" i="71"/>
  <c r="O65" i="71"/>
  <c r="O62" i="71"/>
  <c r="O60" i="71"/>
  <c r="O68" i="71"/>
  <c r="O71" i="71"/>
  <c r="O73" i="71"/>
  <c r="O74" i="71"/>
  <c r="O75" i="71"/>
  <c r="O78" i="71"/>
  <c r="O79" i="71"/>
  <c r="O80" i="71"/>
  <c r="O81" i="71"/>
  <c r="O82" i="71"/>
  <c r="O83" i="71"/>
  <c r="O84" i="71"/>
  <c r="O85" i="71"/>
  <c r="O86" i="71"/>
  <c r="O87" i="71"/>
  <c r="O88" i="71"/>
  <c r="O89" i="71"/>
  <c r="O90" i="71"/>
  <c r="O66" i="71"/>
  <c r="O91" i="71"/>
  <c r="O77" i="71"/>
  <c r="O72" i="71"/>
  <c r="O92" i="71"/>
  <c r="O93" i="71"/>
  <c r="O94" i="71"/>
  <c r="O95" i="71"/>
  <c r="O96" i="71"/>
  <c r="O97" i="71"/>
  <c r="O98" i="71"/>
  <c r="O99" i="71"/>
  <c r="O100" i="71"/>
  <c r="O101" i="71"/>
  <c r="O102" i="71"/>
  <c r="O103" i="71"/>
  <c r="O104" i="71"/>
  <c r="O105" i="71"/>
  <c r="O106" i="71"/>
  <c r="O69" i="71"/>
  <c r="O64" i="71"/>
  <c r="O107" i="71"/>
  <c r="O108" i="71"/>
  <c r="O109" i="71"/>
  <c r="O110" i="71"/>
  <c r="O111" i="71"/>
  <c r="O112" i="71"/>
  <c r="O113" i="71"/>
  <c r="O114" i="71"/>
  <c r="O115" i="71"/>
  <c r="O70" i="71"/>
  <c r="O116" i="71"/>
  <c r="O117" i="71"/>
  <c r="O118" i="71"/>
  <c r="O119" i="71"/>
  <c r="O120" i="71"/>
  <c r="O121" i="71"/>
  <c r="O122" i="71"/>
  <c r="O123" i="71"/>
  <c r="O124" i="71"/>
  <c r="O67" i="71"/>
  <c r="O125" i="71"/>
  <c r="O126" i="71"/>
  <c r="O127" i="71"/>
  <c r="O128" i="71"/>
  <c r="O129" i="71"/>
  <c r="O130" i="71"/>
  <c r="O131" i="71"/>
  <c r="O132" i="71"/>
  <c r="O133" i="71"/>
  <c r="O10" i="71"/>
  <c r="N8" i="71"/>
  <c r="N9" i="71"/>
  <c r="N11" i="71"/>
  <c r="N12" i="71"/>
  <c r="N14" i="71"/>
  <c r="N16" i="71"/>
  <c r="N17" i="71"/>
  <c r="N15" i="71"/>
  <c r="N19" i="71"/>
  <c r="N18" i="71"/>
  <c r="N21" i="71"/>
  <c r="N22" i="71"/>
  <c r="N25" i="71"/>
  <c r="N26" i="71"/>
  <c r="N13" i="71"/>
  <c r="N20" i="71"/>
  <c r="N27" i="71"/>
  <c r="N28" i="71"/>
  <c r="N23" i="71"/>
  <c r="N24" i="71"/>
  <c r="N32" i="71"/>
  <c r="N42" i="71"/>
  <c r="N34" i="71"/>
  <c r="N30" i="71"/>
  <c r="N44" i="71"/>
  <c r="N31" i="71"/>
  <c r="N33" i="71"/>
  <c r="N47" i="71"/>
  <c r="N35" i="71"/>
  <c r="N49" i="71"/>
  <c r="N36" i="71"/>
  <c r="N43" i="71"/>
  <c r="N37" i="71"/>
  <c r="N53" i="71"/>
  <c r="N54" i="71"/>
  <c r="N41" i="71"/>
  <c r="N56" i="71"/>
  <c r="N39" i="71"/>
  <c r="N45" i="71"/>
  <c r="N52" i="71"/>
  <c r="N55" i="71"/>
  <c r="N51" i="71"/>
  <c r="N59" i="71"/>
  <c r="N48" i="71"/>
  <c r="N40" i="71"/>
  <c r="N57" i="71"/>
  <c r="N58" i="71"/>
  <c r="N50" i="71"/>
  <c r="N38" i="71"/>
  <c r="N61" i="71"/>
  <c r="N63" i="71"/>
  <c r="N46" i="71"/>
  <c r="N65" i="71"/>
  <c r="N62" i="71"/>
  <c r="N60" i="71"/>
  <c r="N68" i="71"/>
  <c r="N71" i="71"/>
  <c r="N73" i="71"/>
  <c r="N74" i="71"/>
  <c r="N75" i="71"/>
  <c r="N78" i="71"/>
  <c r="N79" i="71"/>
  <c r="N80" i="71"/>
  <c r="N81" i="71"/>
  <c r="N82" i="71"/>
  <c r="N83" i="71"/>
  <c r="N84" i="71"/>
  <c r="N85" i="71"/>
  <c r="N86" i="71"/>
  <c r="N87" i="71"/>
  <c r="N88" i="71"/>
  <c r="N89" i="71"/>
  <c r="N90" i="71"/>
  <c r="N66" i="71"/>
  <c r="N91" i="71"/>
  <c r="N77" i="71"/>
  <c r="N72" i="71"/>
  <c r="N92" i="71"/>
  <c r="N93" i="71"/>
  <c r="N94" i="71"/>
  <c r="N95" i="71"/>
  <c r="N96" i="71"/>
  <c r="N97" i="71"/>
  <c r="N98" i="71"/>
  <c r="N99" i="71"/>
  <c r="N100" i="71"/>
  <c r="N101" i="71"/>
  <c r="N102" i="71"/>
  <c r="N103" i="71"/>
  <c r="N104" i="71"/>
  <c r="N105" i="71"/>
  <c r="N106" i="71"/>
  <c r="N69" i="71"/>
  <c r="N64" i="71"/>
  <c r="N107" i="71"/>
  <c r="N108" i="71"/>
  <c r="N109" i="71"/>
  <c r="N110" i="71"/>
  <c r="N111" i="71"/>
  <c r="N112" i="71"/>
  <c r="N113" i="71"/>
  <c r="N114" i="71"/>
  <c r="N115" i="71"/>
  <c r="N70" i="71"/>
  <c r="N116" i="71"/>
  <c r="N117" i="71"/>
  <c r="N118" i="71"/>
  <c r="N119" i="71"/>
  <c r="N120" i="71"/>
  <c r="N121" i="71"/>
  <c r="N122" i="71"/>
  <c r="N123" i="71"/>
  <c r="N124" i="71"/>
  <c r="N67" i="71"/>
  <c r="N125" i="71"/>
  <c r="N126" i="71"/>
  <c r="N127" i="71"/>
  <c r="N128" i="71"/>
  <c r="N129" i="71"/>
  <c r="N130" i="71"/>
  <c r="N131" i="71"/>
  <c r="N132" i="71"/>
  <c r="N133" i="71"/>
  <c r="N10" i="71"/>
  <c r="O7" i="71"/>
  <c r="N7" i="71"/>
  <c r="E65" i="71"/>
  <c r="I65" i="71"/>
  <c r="L65" i="71"/>
  <c r="E62" i="71"/>
  <c r="I62" i="71"/>
  <c r="L62" i="71"/>
  <c r="E60" i="71"/>
  <c r="I60" i="71"/>
  <c r="L60" i="71"/>
  <c r="E68" i="71"/>
  <c r="I68" i="71"/>
  <c r="L68" i="71"/>
  <c r="E71" i="71"/>
  <c r="I71" i="71"/>
  <c r="L71" i="71"/>
  <c r="E73" i="71"/>
  <c r="I73" i="71"/>
  <c r="L73" i="71"/>
  <c r="E74" i="71"/>
  <c r="I74" i="71"/>
  <c r="L74" i="71"/>
  <c r="E75" i="71"/>
  <c r="I75" i="71"/>
  <c r="L75" i="71"/>
  <c r="E78" i="71"/>
  <c r="I78" i="71"/>
  <c r="L78" i="71"/>
  <c r="E79" i="71"/>
  <c r="I79" i="71"/>
  <c r="L79" i="71"/>
  <c r="E80" i="71"/>
  <c r="I80" i="71"/>
  <c r="L80" i="71"/>
  <c r="E81" i="71"/>
  <c r="I81" i="71"/>
  <c r="L81" i="71"/>
  <c r="E82" i="71"/>
  <c r="I82" i="71"/>
  <c r="L82" i="71"/>
  <c r="E83" i="71"/>
  <c r="I83" i="71"/>
  <c r="L83" i="71"/>
  <c r="E84" i="71"/>
  <c r="I84" i="71"/>
  <c r="L84" i="71"/>
  <c r="E85" i="71"/>
  <c r="I85" i="71"/>
  <c r="L85" i="71"/>
  <c r="E86" i="71"/>
  <c r="I86" i="71"/>
  <c r="L86" i="71"/>
  <c r="E87" i="71"/>
  <c r="I87" i="71"/>
  <c r="L87" i="71"/>
  <c r="E88" i="71"/>
  <c r="I88" i="71"/>
  <c r="L88" i="71"/>
  <c r="E89" i="71"/>
  <c r="I89" i="71"/>
  <c r="L89" i="71"/>
  <c r="E90" i="71"/>
  <c r="I90" i="71"/>
  <c r="L90" i="71"/>
  <c r="E66" i="71"/>
  <c r="I66" i="71"/>
  <c r="L66" i="71"/>
  <c r="E91" i="71"/>
  <c r="I91" i="71"/>
  <c r="L91" i="71"/>
  <c r="E77" i="71"/>
  <c r="I77" i="71"/>
  <c r="L77" i="71"/>
  <c r="E72" i="71"/>
  <c r="I72" i="71"/>
  <c r="L72" i="71"/>
  <c r="E92" i="71"/>
  <c r="I92" i="71"/>
  <c r="L92" i="71"/>
  <c r="E93" i="71"/>
  <c r="I93" i="71"/>
  <c r="L93" i="71"/>
  <c r="E94" i="71"/>
  <c r="I94" i="71"/>
  <c r="L94" i="71"/>
  <c r="E95" i="71"/>
  <c r="I95" i="71"/>
  <c r="L95" i="71"/>
  <c r="E96" i="71"/>
  <c r="I96" i="71"/>
  <c r="L96" i="71"/>
  <c r="E97" i="71"/>
  <c r="I97" i="71"/>
  <c r="L97" i="71"/>
  <c r="E98" i="71"/>
  <c r="I98" i="71"/>
  <c r="L98" i="71"/>
  <c r="E99" i="71"/>
  <c r="I99" i="71"/>
  <c r="L99" i="71"/>
  <c r="E100" i="71"/>
  <c r="I100" i="71"/>
  <c r="L100" i="71"/>
  <c r="E101" i="71"/>
  <c r="I101" i="71"/>
  <c r="L101" i="71"/>
  <c r="E102" i="71"/>
  <c r="I102" i="71"/>
  <c r="L102" i="71"/>
  <c r="E103" i="71"/>
  <c r="I103" i="71"/>
  <c r="L103" i="71"/>
  <c r="E104" i="71"/>
  <c r="I104" i="71"/>
  <c r="L104" i="71"/>
  <c r="E105" i="71"/>
  <c r="I105" i="71"/>
  <c r="L105" i="71"/>
  <c r="E106" i="71"/>
  <c r="I106" i="71"/>
  <c r="L106" i="71"/>
  <c r="E69" i="71"/>
  <c r="I69" i="71"/>
  <c r="L69" i="71"/>
  <c r="E64" i="71"/>
  <c r="I64" i="71"/>
  <c r="L64" i="71"/>
  <c r="E107" i="71"/>
  <c r="I107" i="71"/>
  <c r="L107" i="71"/>
  <c r="E108" i="71"/>
  <c r="I108" i="71"/>
  <c r="L108" i="71"/>
  <c r="E109" i="71"/>
  <c r="I109" i="71"/>
  <c r="L109" i="71"/>
  <c r="E110" i="71"/>
  <c r="I110" i="71"/>
  <c r="L110" i="71"/>
  <c r="E111" i="71"/>
  <c r="I111" i="71"/>
  <c r="L111" i="71"/>
  <c r="E112" i="71"/>
  <c r="I112" i="71"/>
  <c r="L112" i="71"/>
  <c r="E113" i="71"/>
  <c r="I113" i="71"/>
  <c r="L113" i="71"/>
  <c r="E114" i="71"/>
  <c r="I114" i="71"/>
  <c r="L114" i="71"/>
  <c r="E115" i="71"/>
  <c r="I115" i="71"/>
  <c r="L115" i="71"/>
  <c r="E70" i="71"/>
  <c r="I70" i="71"/>
  <c r="L70" i="71"/>
  <c r="E116" i="71"/>
  <c r="I116" i="71"/>
  <c r="L116" i="71"/>
  <c r="E117" i="71"/>
  <c r="I117" i="71"/>
  <c r="L117" i="71"/>
  <c r="E118" i="71"/>
  <c r="I118" i="71"/>
  <c r="L118" i="71"/>
  <c r="E119" i="71"/>
  <c r="I119" i="71"/>
  <c r="L119" i="71"/>
  <c r="E120" i="71"/>
  <c r="I120" i="71"/>
  <c r="L120" i="71"/>
  <c r="E121" i="71"/>
  <c r="I121" i="71"/>
  <c r="L121" i="71"/>
  <c r="E122" i="71"/>
  <c r="I122" i="71"/>
  <c r="L122" i="71"/>
  <c r="E123" i="71"/>
  <c r="I123" i="71"/>
  <c r="L123" i="71"/>
  <c r="E124" i="71"/>
  <c r="I124" i="71"/>
  <c r="L124" i="71"/>
  <c r="E67" i="71"/>
  <c r="I67" i="71"/>
  <c r="L67" i="71"/>
  <c r="E125" i="71"/>
  <c r="I125" i="71"/>
  <c r="L125" i="71"/>
  <c r="E126" i="71"/>
  <c r="I126" i="71"/>
  <c r="L126" i="71"/>
  <c r="E127" i="71"/>
  <c r="I127" i="71"/>
  <c r="L127" i="71"/>
  <c r="E128" i="71"/>
  <c r="I128" i="71"/>
  <c r="L128" i="71"/>
  <c r="E129" i="71"/>
  <c r="I129" i="71"/>
  <c r="L129" i="71"/>
  <c r="E130" i="71"/>
  <c r="I130" i="71"/>
  <c r="L130" i="71"/>
  <c r="E131" i="71"/>
  <c r="I131" i="71"/>
  <c r="L131" i="71"/>
  <c r="E132" i="71"/>
  <c r="I132" i="71"/>
  <c r="L132" i="71"/>
  <c r="E133" i="71"/>
  <c r="I133" i="71"/>
  <c r="L133" i="71"/>
  <c r="E6" i="1"/>
  <c r="D8" i="71"/>
  <c r="E7" i="1"/>
  <c r="D9" i="71"/>
  <c r="E9" i="1"/>
  <c r="D11" i="71"/>
  <c r="E10" i="1"/>
  <c r="D12" i="71"/>
  <c r="E12" i="1"/>
  <c r="D14" i="71"/>
  <c r="E14" i="1"/>
  <c r="D16" i="71"/>
  <c r="E15" i="1"/>
  <c r="D17" i="71"/>
  <c r="E13" i="1"/>
  <c r="D15" i="71"/>
  <c r="E17" i="1"/>
  <c r="D19" i="71"/>
  <c r="E16" i="1"/>
  <c r="D18" i="71"/>
  <c r="E19" i="1"/>
  <c r="D21" i="71"/>
  <c r="E20" i="1"/>
  <c r="D22" i="71"/>
  <c r="E23" i="1"/>
  <c r="D25" i="71"/>
  <c r="E24" i="1"/>
  <c r="D26" i="71"/>
  <c r="E11" i="1"/>
  <c r="D13" i="71"/>
  <c r="E18" i="1"/>
  <c r="D20" i="71"/>
  <c r="E25" i="1"/>
  <c r="D27" i="71"/>
  <c r="E26" i="1"/>
  <c r="D28" i="71"/>
  <c r="E21" i="1"/>
  <c r="D23" i="71"/>
  <c r="E22" i="1"/>
  <c r="D24" i="71"/>
  <c r="E30" i="1"/>
  <c r="D32" i="71"/>
  <c r="E40" i="1"/>
  <c r="D42" i="71"/>
  <c r="E32" i="1"/>
  <c r="D34" i="71"/>
  <c r="E28" i="1"/>
  <c r="D30" i="71"/>
  <c r="E42" i="1"/>
  <c r="D44" i="71"/>
  <c r="E29" i="1"/>
  <c r="D31" i="71"/>
  <c r="E31" i="1"/>
  <c r="D33" i="71"/>
  <c r="E45" i="1"/>
  <c r="D47" i="71"/>
  <c r="E33" i="1"/>
  <c r="D35" i="71"/>
  <c r="E47" i="1"/>
  <c r="D49" i="71"/>
  <c r="E34" i="1"/>
  <c r="D36" i="71"/>
  <c r="E41" i="1"/>
  <c r="D43" i="71"/>
  <c r="E35" i="1"/>
  <c r="D37" i="71"/>
  <c r="E51" i="1"/>
  <c r="D53" i="71"/>
  <c r="E52" i="1"/>
  <c r="D54" i="71"/>
  <c r="E39" i="1"/>
  <c r="D41" i="71"/>
  <c r="E54" i="1"/>
  <c r="D56" i="71"/>
  <c r="E37" i="1"/>
  <c r="D39" i="71"/>
  <c r="E43" i="1"/>
  <c r="D45" i="71"/>
  <c r="E50" i="1"/>
  <c r="D52" i="71"/>
  <c r="E53" i="1"/>
  <c r="D55" i="71"/>
  <c r="E49" i="1"/>
  <c r="D51" i="71"/>
  <c r="E57" i="1"/>
  <c r="D59" i="71"/>
  <c r="E46" i="1"/>
  <c r="D48" i="71"/>
  <c r="E38" i="1"/>
  <c r="D40" i="71"/>
  <c r="E55" i="1"/>
  <c r="D57" i="71"/>
  <c r="E56" i="1"/>
  <c r="D58" i="71"/>
  <c r="E48" i="1"/>
  <c r="D50" i="71"/>
  <c r="E36" i="1"/>
  <c r="D38" i="71"/>
  <c r="E59" i="1"/>
  <c r="D61" i="71"/>
  <c r="E61" i="1"/>
  <c r="D63" i="71"/>
  <c r="E44" i="1"/>
  <c r="D46" i="71"/>
  <c r="E63" i="1"/>
  <c r="D65" i="71"/>
  <c r="E60" i="1"/>
  <c r="D62" i="71"/>
  <c r="E58" i="1"/>
  <c r="D60" i="71"/>
  <c r="E66" i="1"/>
  <c r="D68" i="71"/>
  <c r="E69" i="1"/>
  <c r="D71" i="71"/>
  <c r="E71" i="1"/>
  <c r="D73" i="71"/>
  <c r="E72" i="1"/>
  <c r="D74" i="71"/>
  <c r="E73" i="1"/>
  <c r="D75" i="71"/>
  <c r="E77" i="1"/>
  <c r="D78" i="71"/>
  <c r="E78" i="1"/>
  <c r="D79" i="71"/>
  <c r="E79" i="1"/>
  <c r="D80" i="71"/>
  <c r="E80" i="1"/>
  <c r="D81" i="71"/>
  <c r="E81" i="1"/>
  <c r="D82" i="71"/>
  <c r="E82" i="1"/>
  <c r="D83" i="71"/>
  <c r="E83" i="1"/>
  <c r="D84" i="71"/>
  <c r="E84" i="1"/>
  <c r="D85" i="71"/>
  <c r="E85" i="1"/>
  <c r="D86" i="71"/>
  <c r="E86" i="1"/>
  <c r="D87" i="71"/>
  <c r="E87" i="1"/>
  <c r="D88" i="71"/>
  <c r="E88" i="1"/>
  <c r="D89" i="71"/>
  <c r="E90" i="1"/>
  <c r="D90" i="71"/>
  <c r="E67" i="1"/>
  <c r="E64" i="1"/>
  <c r="D66" i="71"/>
  <c r="E94" i="1"/>
  <c r="D91" i="71"/>
  <c r="E91" i="1"/>
  <c r="E75" i="1"/>
  <c r="D77" i="71"/>
  <c r="E92" i="1"/>
  <c r="E70" i="1"/>
  <c r="D72" i="71"/>
  <c r="E93" i="1"/>
  <c r="E97" i="1"/>
  <c r="D92" i="71"/>
  <c r="E102" i="1"/>
  <c r="D93" i="71"/>
  <c r="E65" i="1"/>
  <c r="E110" i="1"/>
  <c r="D94" i="71"/>
  <c r="D95" i="71"/>
  <c r="E95" i="1"/>
  <c r="E111" i="1"/>
  <c r="D96" i="71"/>
  <c r="E96" i="1"/>
  <c r="E117" i="1"/>
  <c r="D97" i="71"/>
  <c r="E105" i="1"/>
  <c r="D98" i="71"/>
  <c r="E98" i="1"/>
  <c r="D99" i="71"/>
  <c r="E99" i="1"/>
  <c r="E103" i="1"/>
  <c r="D100" i="71"/>
  <c r="E62" i="1"/>
  <c r="E115" i="1"/>
  <c r="E100" i="1"/>
  <c r="D101" i="71"/>
  <c r="E108" i="1"/>
  <c r="E101" i="1"/>
  <c r="D102" i="71"/>
  <c r="E109" i="1"/>
  <c r="D103" i="71"/>
  <c r="E116" i="1"/>
  <c r="D104" i="71"/>
  <c r="E112" i="1"/>
  <c r="E104" i="1"/>
  <c r="D105" i="71"/>
  <c r="E113" i="1"/>
  <c r="D106" i="71"/>
  <c r="D69" i="71"/>
  <c r="E106" i="1"/>
  <c r="D64" i="71"/>
  <c r="E107" i="1"/>
  <c r="D107" i="71"/>
  <c r="E129" i="1"/>
  <c r="D108" i="71"/>
  <c r="E114" i="1"/>
  <c r="D109" i="71"/>
  <c r="D110" i="71"/>
  <c r="E126" i="1"/>
  <c r="D111" i="71"/>
  <c r="E130" i="1"/>
  <c r="D112" i="71"/>
  <c r="E124" i="1"/>
  <c r="D113" i="71"/>
  <c r="D114" i="71"/>
  <c r="D115" i="71"/>
  <c r="E68" i="1"/>
  <c r="D70" i="71"/>
  <c r="D116" i="71"/>
  <c r="E125" i="1"/>
  <c r="D117" i="71"/>
  <c r="E118" i="1"/>
  <c r="E121" i="1"/>
  <c r="D118" i="71"/>
  <c r="E119" i="1"/>
  <c r="E123" i="1"/>
  <c r="D119" i="71"/>
  <c r="E120" i="1"/>
  <c r="E131" i="1"/>
  <c r="D120" i="71"/>
  <c r="E128" i="1"/>
  <c r="D121" i="71"/>
  <c r="E122" i="1"/>
  <c r="D122" i="71"/>
  <c r="E127" i="1"/>
  <c r="D123" i="71"/>
  <c r="D124" i="71"/>
  <c r="D67" i="71"/>
  <c r="D125" i="71"/>
  <c r="D126" i="71"/>
  <c r="D127" i="71"/>
  <c r="D128" i="71"/>
  <c r="D129" i="71"/>
  <c r="D130" i="71"/>
  <c r="D131" i="71"/>
  <c r="D132" i="71"/>
  <c r="D133" i="71"/>
  <c r="E8" i="1"/>
  <c r="D10" i="71"/>
  <c r="E10" i="71"/>
  <c r="C47" i="97"/>
  <c r="E47" i="97"/>
  <c r="G47" i="97"/>
  <c r="H47" i="97"/>
  <c r="C46" i="97"/>
  <c r="E46" i="97"/>
  <c r="G46" i="97"/>
  <c r="H46" i="97"/>
  <c r="C45" i="97"/>
  <c r="E45" i="97"/>
  <c r="G45" i="97"/>
  <c r="H45" i="97"/>
  <c r="C44" i="97"/>
  <c r="E44" i="97"/>
  <c r="G44" i="97"/>
  <c r="H44" i="97"/>
  <c r="C43" i="97"/>
  <c r="E43" i="97"/>
  <c r="G43" i="97"/>
  <c r="H43" i="97"/>
  <c r="C42" i="97"/>
  <c r="E42" i="97"/>
  <c r="G42" i="97"/>
  <c r="H42" i="97"/>
  <c r="C41" i="97"/>
  <c r="E41" i="97"/>
  <c r="G41" i="97"/>
  <c r="H41" i="97"/>
  <c r="C40" i="97"/>
  <c r="E40" i="97"/>
  <c r="G40" i="97"/>
  <c r="H40" i="97"/>
  <c r="C39" i="97"/>
  <c r="E39" i="97"/>
  <c r="G39" i="97"/>
  <c r="H39" i="97"/>
  <c r="C38" i="97"/>
  <c r="E38" i="97"/>
  <c r="G38" i="97"/>
  <c r="H38" i="97"/>
  <c r="C37" i="97"/>
  <c r="E37" i="97"/>
  <c r="G37" i="97"/>
  <c r="H37" i="97"/>
  <c r="C36" i="97"/>
  <c r="E36" i="97"/>
  <c r="G36" i="97"/>
  <c r="H36" i="97"/>
  <c r="C35" i="97"/>
  <c r="E35" i="97"/>
  <c r="G35" i="97"/>
  <c r="H35" i="97"/>
  <c r="C34" i="97"/>
  <c r="E34" i="97"/>
  <c r="G34" i="97"/>
  <c r="H34" i="97"/>
  <c r="C33" i="97"/>
  <c r="E33" i="97"/>
  <c r="G33" i="97"/>
  <c r="H33" i="97"/>
  <c r="C32" i="97"/>
  <c r="E32" i="97"/>
  <c r="G32" i="97"/>
  <c r="H32" i="97"/>
  <c r="M7" i="71"/>
  <c r="L10" i="71"/>
  <c r="L9" i="71"/>
  <c r="L11" i="71"/>
  <c r="L26" i="71"/>
  <c r="L16" i="71"/>
  <c r="L12" i="71"/>
  <c r="L17" i="71"/>
  <c r="L19" i="71"/>
  <c r="L14" i="71"/>
  <c r="L15" i="71"/>
  <c r="L21" i="71"/>
  <c r="L13" i="71"/>
  <c r="L27" i="71"/>
  <c r="L44" i="71"/>
  <c r="L42" i="71"/>
  <c r="L22" i="71"/>
  <c r="L34" i="71"/>
  <c r="L28" i="71"/>
  <c r="L24" i="71"/>
  <c r="L25" i="71"/>
  <c r="L32" i="71"/>
  <c r="L58" i="71"/>
  <c r="L31" i="71"/>
  <c r="L23" i="71"/>
  <c r="L43" i="71"/>
  <c r="L33" i="71"/>
  <c r="L49" i="71"/>
  <c r="L18" i="71"/>
  <c r="L48" i="71"/>
  <c r="L40" i="71"/>
  <c r="L59" i="71"/>
  <c r="L41" i="71"/>
  <c r="L61" i="71"/>
  <c r="L53" i="71"/>
  <c r="L47" i="71"/>
  <c r="L35" i="71"/>
  <c r="L46" i="71"/>
  <c r="L45" i="71"/>
  <c r="L20" i="71"/>
  <c r="L54" i="71"/>
  <c r="L50" i="71"/>
  <c r="L55" i="71"/>
  <c r="L37" i="71"/>
  <c r="L56" i="71"/>
  <c r="L30" i="71"/>
  <c r="L57" i="71"/>
  <c r="L39" i="71"/>
  <c r="L36" i="71"/>
  <c r="L52" i="71"/>
  <c r="L51" i="71"/>
  <c r="L38" i="71"/>
  <c r="L63" i="71"/>
  <c r="L7" i="71"/>
  <c r="J7" i="71"/>
  <c r="C27" i="4"/>
  <c r="E27" i="4"/>
  <c r="G27" i="4"/>
  <c r="H27" i="4"/>
  <c r="C59" i="90"/>
  <c r="E59" i="90"/>
  <c r="G59" i="90"/>
  <c r="H59" i="90"/>
  <c r="C58" i="90"/>
  <c r="E58" i="90"/>
  <c r="G58" i="90"/>
  <c r="H58" i="90"/>
  <c r="I10" i="71"/>
  <c r="I9" i="71"/>
  <c r="I11" i="71"/>
  <c r="I26" i="71"/>
  <c r="I16" i="71"/>
  <c r="I17" i="71"/>
  <c r="I19" i="71"/>
  <c r="I14" i="71"/>
  <c r="I15" i="71"/>
  <c r="I21" i="71"/>
  <c r="I13" i="71"/>
  <c r="I27" i="71"/>
  <c r="I44" i="71"/>
  <c r="I42" i="71"/>
  <c r="I22" i="71"/>
  <c r="I34" i="71"/>
  <c r="I28" i="71"/>
  <c r="I24" i="71"/>
  <c r="I25" i="71"/>
  <c r="I32" i="71"/>
  <c r="I58" i="71"/>
  <c r="I31" i="71"/>
  <c r="I23" i="71"/>
  <c r="I43" i="71"/>
  <c r="I33" i="71"/>
  <c r="I49" i="71"/>
  <c r="I18" i="71"/>
  <c r="I48" i="71"/>
  <c r="I40" i="71"/>
  <c r="I59" i="71"/>
  <c r="I41" i="71"/>
  <c r="I61" i="71"/>
  <c r="I53" i="71"/>
  <c r="I47" i="71"/>
  <c r="I35" i="71"/>
  <c r="I46" i="71"/>
  <c r="I45" i="71"/>
  <c r="I20" i="71"/>
  <c r="I54" i="71"/>
  <c r="I50" i="71"/>
  <c r="I55" i="71"/>
  <c r="I37" i="71"/>
  <c r="I56" i="71"/>
  <c r="I30" i="71"/>
  <c r="I57" i="71"/>
  <c r="I39" i="71"/>
  <c r="I36" i="71"/>
  <c r="I52" i="71"/>
  <c r="I51" i="71"/>
  <c r="I38" i="71"/>
  <c r="I63" i="71"/>
  <c r="I7" i="71"/>
  <c r="H7" i="71"/>
  <c r="G7" i="71"/>
  <c r="C26" i="88"/>
  <c r="E26" i="88"/>
  <c r="G26" i="88"/>
  <c r="H26" i="88"/>
  <c r="C25" i="88"/>
  <c r="E25" i="88"/>
  <c r="G25" i="88"/>
  <c r="H25" i="88"/>
  <c r="C24" i="88"/>
  <c r="E24" i="88"/>
  <c r="G24" i="88"/>
  <c r="H24" i="88"/>
  <c r="C23" i="88"/>
  <c r="E23" i="88"/>
  <c r="G23" i="88"/>
  <c r="H23" i="88"/>
  <c r="C22" i="88"/>
  <c r="E22" i="88"/>
  <c r="G22" i="88"/>
  <c r="H22" i="88"/>
  <c r="C26" i="87"/>
  <c r="E26" i="87"/>
  <c r="G26" i="87"/>
  <c r="H26" i="87"/>
  <c r="C25" i="87"/>
  <c r="E25" i="87"/>
  <c r="G25" i="87"/>
  <c r="H25" i="87"/>
  <c r="C24" i="87"/>
  <c r="E24" i="87"/>
  <c r="G24" i="87"/>
  <c r="H24" i="87"/>
  <c r="C23" i="87"/>
  <c r="E23" i="87"/>
  <c r="G23" i="87"/>
  <c r="H23" i="87"/>
  <c r="C22" i="87"/>
  <c r="E22" i="87"/>
  <c r="G22" i="87"/>
  <c r="H22" i="87"/>
  <c r="F7" i="71"/>
  <c r="C58" i="85"/>
  <c r="E58" i="85"/>
  <c r="G58" i="85"/>
  <c r="H58" i="85"/>
  <c r="C57" i="85"/>
  <c r="E57" i="85"/>
  <c r="G57" i="85"/>
  <c r="H57" i="85"/>
  <c r="C56" i="85"/>
  <c r="E56" i="85"/>
  <c r="G56" i="85"/>
  <c r="H56" i="85"/>
  <c r="C55" i="85"/>
  <c r="E55" i="85"/>
  <c r="G55" i="85"/>
  <c r="H55" i="85"/>
  <c r="C54" i="85"/>
  <c r="E54" i="85"/>
  <c r="G54" i="85"/>
  <c r="H54" i="85"/>
  <c r="C53" i="85"/>
  <c r="E53" i="85"/>
  <c r="G53" i="85"/>
  <c r="H53" i="85"/>
  <c r="C52" i="85"/>
  <c r="E52" i="85"/>
  <c r="G52" i="85"/>
  <c r="H52" i="85"/>
  <c r="C51" i="85"/>
  <c r="E51" i="85"/>
  <c r="G51" i="85"/>
  <c r="H51" i="85"/>
  <c r="C50" i="85"/>
  <c r="E50" i="85"/>
  <c r="G50" i="85"/>
  <c r="H50" i="85"/>
  <c r="C49" i="85"/>
  <c r="E49" i="85"/>
  <c r="G49" i="85"/>
  <c r="H49" i="85"/>
  <c r="C48" i="85"/>
  <c r="E48" i="85"/>
  <c r="G48" i="85"/>
  <c r="H48" i="85"/>
  <c r="C47" i="85"/>
  <c r="E47" i="85"/>
  <c r="G47" i="85"/>
  <c r="H47" i="85"/>
  <c r="C46" i="85"/>
  <c r="E46" i="85"/>
  <c r="G46" i="85"/>
  <c r="H46" i="85"/>
  <c r="C45" i="85"/>
  <c r="E45" i="85"/>
  <c r="G45" i="85"/>
  <c r="H45" i="85"/>
  <c r="C44" i="85"/>
  <c r="E44" i="85"/>
  <c r="G44" i="85"/>
  <c r="H44" i="85"/>
  <c r="C43" i="85"/>
  <c r="E43" i="85"/>
  <c r="G43" i="85"/>
  <c r="H43" i="85"/>
  <c r="C42" i="85"/>
  <c r="E42" i="85"/>
  <c r="G42" i="85"/>
  <c r="H42" i="85"/>
  <c r="C41" i="85"/>
  <c r="E41" i="85"/>
  <c r="G41" i="85"/>
  <c r="H41" i="85"/>
  <c r="C40" i="85"/>
  <c r="E40" i="85"/>
  <c r="G40" i="85"/>
  <c r="H40" i="85"/>
  <c r="C39" i="85"/>
  <c r="E39" i="85"/>
  <c r="G39" i="85"/>
  <c r="H39" i="85"/>
  <c r="C38" i="85"/>
  <c r="E38" i="85"/>
  <c r="G38" i="85"/>
  <c r="H38" i="85"/>
  <c r="C37" i="85"/>
  <c r="E37" i="85"/>
  <c r="G37" i="85"/>
  <c r="H37" i="85"/>
  <c r="C36" i="85"/>
  <c r="E36" i="85"/>
  <c r="G36" i="85"/>
  <c r="H36" i="85"/>
  <c r="C35" i="85"/>
  <c r="E35" i="85"/>
  <c r="G35" i="85"/>
  <c r="H35" i="85"/>
  <c r="C34" i="85"/>
  <c r="E34" i="85"/>
  <c r="G34" i="85"/>
  <c r="H34" i="85"/>
  <c r="C33" i="85"/>
  <c r="E33" i="85"/>
  <c r="G33" i="85"/>
  <c r="H33" i="85"/>
  <c r="C32" i="85"/>
  <c r="E32" i="85"/>
  <c r="G32" i="85"/>
  <c r="H32" i="85"/>
  <c r="C31" i="85"/>
  <c r="E31" i="85"/>
  <c r="G31" i="85"/>
  <c r="H31" i="85"/>
  <c r="C30" i="85"/>
  <c r="E30" i="85"/>
  <c r="G30" i="85"/>
  <c r="H30" i="85"/>
  <c r="C29" i="85"/>
  <c r="E29" i="85"/>
  <c r="G29" i="85"/>
  <c r="H29" i="85"/>
  <c r="C28" i="85"/>
  <c r="E28" i="85"/>
  <c r="G28" i="85"/>
  <c r="H28" i="85"/>
  <c r="C27" i="85"/>
  <c r="E27" i="85"/>
  <c r="G27" i="85"/>
  <c r="H27" i="85"/>
  <c r="E15" i="71"/>
  <c r="E21" i="71"/>
  <c r="E13" i="71"/>
  <c r="E27" i="71"/>
  <c r="E44" i="71"/>
  <c r="E42" i="71"/>
  <c r="E22" i="71"/>
  <c r="E34" i="71"/>
  <c r="E28" i="71"/>
  <c r="E24" i="71"/>
  <c r="E25" i="71"/>
  <c r="E32" i="71"/>
  <c r="E58" i="71"/>
  <c r="E31" i="71"/>
  <c r="E23" i="71"/>
  <c r="E43" i="71"/>
  <c r="E33" i="71"/>
  <c r="E49" i="71"/>
  <c r="E18" i="71"/>
  <c r="E48" i="71"/>
  <c r="E40" i="71"/>
  <c r="E59" i="71"/>
  <c r="E41" i="71"/>
  <c r="E61" i="71"/>
  <c r="E53" i="71"/>
  <c r="E47" i="71"/>
  <c r="E35" i="71"/>
  <c r="E46" i="71"/>
  <c r="E45" i="71"/>
  <c r="E20" i="71"/>
  <c r="E54" i="71"/>
  <c r="E50" i="71"/>
  <c r="E55" i="71"/>
  <c r="E37" i="71"/>
  <c r="E56" i="71"/>
  <c r="E30" i="71"/>
  <c r="E57" i="71"/>
  <c r="E39" i="71"/>
  <c r="E36" i="71"/>
  <c r="E52" i="71"/>
  <c r="E51" i="71"/>
  <c r="E38" i="71"/>
  <c r="E63" i="71"/>
  <c r="E17" i="71"/>
  <c r="E26" i="71"/>
  <c r="E14" i="71"/>
  <c r="E19" i="71"/>
  <c r="E12" i="71"/>
  <c r="E9" i="71"/>
  <c r="E11" i="71"/>
  <c r="E16" i="71"/>
  <c r="E7" i="71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C58" i="4"/>
  <c r="C57" i="4"/>
  <c r="H57" i="4"/>
  <c r="C56" i="4"/>
  <c r="H56" i="4"/>
  <c r="C55" i="4"/>
  <c r="C54" i="4"/>
  <c r="C53" i="4"/>
  <c r="H53" i="4"/>
  <c r="C52" i="4"/>
  <c r="H52" i="4"/>
  <c r="C51" i="4"/>
  <c r="C50" i="4"/>
  <c r="C49" i="4"/>
  <c r="H49" i="4"/>
  <c r="C48" i="4"/>
  <c r="H48" i="4"/>
  <c r="C47" i="4"/>
  <c r="C46" i="4"/>
  <c r="C45" i="4"/>
  <c r="H45" i="4"/>
  <c r="C44" i="4"/>
  <c r="H44" i="4"/>
  <c r="C43" i="4"/>
  <c r="C42" i="4"/>
  <c r="C41" i="4"/>
  <c r="H41" i="4"/>
  <c r="C40" i="4"/>
  <c r="H40" i="4"/>
  <c r="C39" i="4"/>
  <c r="C38" i="4"/>
  <c r="C37" i="4"/>
  <c r="H37" i="4"/>
  <c r="C36" i="4"/>
  <c r="H36" i="4"/>
  <c r="C35" i="4"/>
  <c r="C34" i="4"/>
  <c r="C33" i="4"/>
  <c r="H33" i="4"/>
  <c r="C32" i="4"/>
  <c r="H32" i="4"/>
  <c r="C31" i="4"/>
  <c r="C30" i="4"/>
  <c r="C29" i="4"/>
  <c r="H29" i="4"/>
  <c r="C28" i="4"/>
  <c r="H28" i="4"/>
  <c r="H58" i="4"/>
  <c r="H55" i="4"/>
  <c r="H54" i="4"/>
  <c r="H51" i="4"/>
  <c r="H50" i="4"/>
  <c r="H47" i="4"/>
  <c r="H46" i="4"/>
  <c r="H43" i="4"/>
  <c r="H42" i="4"/>
  <c r="H39" i="4"/>
  <c r="H38" i="4"/>
  <c r="H35" i="4"/>
  <c r="H34" i="4"/>
  <c r="H31" i="4"/>
  <c r="H30" i="4"/>
</calcChain>
</file>

<file path=xl/sharedStrings.xml><?xml version="1.0" encoding="utf-8"?>
<sst xmlns="http://schemas.openxmlformats.org/spreadsheetml/2006/main" count="2234" uniqueCount="270">
  <si>
    <t>Location:</t>
  </si>
  <si>
    <t>Finals</t>
  </si>
  <si>
    <t>Qualifiers</t>
  </si>
  <si>
    <t>Rank</t>
  </si>
  <si>
    <t>RPA</t>
  </si>
  <si>
    <t>Score</t>
  </si>
  <si>
    <t>RPA 2</t>
  </si>
  <si>
    <t>RPA 1</t>
  </si>
  <si>
    <t xml:space="preserve">SUM OF </t>
  </si>
  <si>
    <t>TOP 3 RPA</t>
  </si>
  <si>
    <t>ATHLETE</t>
  </si>
  <si>
    <t>Competition:</t>
  </si>
  <si>
    <t>Round:</t>
  </si>
  <si>
    <t>Date:</t>
  </si>
  <si>
    <t>Hi Score:</t>
  </si>
  <si>
    <t>Weighting:</t>
  </si>
  <si>
    <t>Gender:</t>
  </si>
  <si>
    <t>Semi-Finals</t>
  </si>
  <si>
    <t>BEST</t>
  </si>
  <si>
    <t>EVENT</t>
  </si>
  <si>
    <t>TOP</t>
  </si>
  <si>
    <t>RPA 3</t>
  </si>
  <si>
    <t>FINISH ORDER</t>
  </si>
  <si>
    <t xml:space="preserve"> # skiers</t>
  </si>
  <si>
    <t>Finish Order</t>
  </si>
  <si>
    <t xml:space="preserve">Overall # </t>
  </si>
  <si>
    <t>Competitors</t>
  </si>
  <si>
    <t>Order</t>
  </si>
  <si>
    <t>RANK</t>
  </si>
  <si>
    <t>Event Name</t>
  </si>
  <si>
    <t>Location</t>
  </si>
  <si>
    <t>Date</t>
  </si>
  <si>
    <t>Discipline</t>
  </si>
  <si>
    <t>Event/Discipline:</t>
  </si>
  <si>
    <t xml:space="preserve">EVENT RATING POINT AVERAGE (RPA) </t>
  </si>
  <si>
    <t>GENDER</t>
  </si>
  <si>
    <t>Age Category</t>
  </si>
  <si>
    <t>Club/Team</t>
  </si>
  <si>
    <t>Yukon</t>
  </si>
  <si>
    <t>SS</t>
  </si>
  <si>
    <t>FREESTYLE  ONTARIO</t>
  </si>
  <si>
    <t xml:space="preserve">FREESTYLE ONTARIO </t>
  </si>
  <si>
    <t>2018 RPA RANKINGS</t>
  </si>
  <si>
    <t>Female</t>
  </si>
  <si>
    <t>MT SIAMA</t>
  </si>
  <si>
    <t>U18</t>
  </si>
  <si>
    <t>AGENDA</t>
  </si>
  <si>
    <t>U20</t>
  </si>
  <si>
    <t>MSLM</t>
  </si>
  <si>
    <t>BA</t>
  </si>
  <si>
    <t>Canada Cup</t>
  </si>
  <si>
    <t>2019 FO Park &amp; Pipe RPA Rankings</t>
  </si>
  <si>
    <t>M</t>
  </si>
  <si>
    <t>STORMGAARD Christian</t>
  </si>
  <si>
    <t>EVANS Rylan</t>
  </si>
  <si>
    <t>OLDHAM Bruce</t>
  </si>
  <si>
    <t>MACLEAN Spencer</t>
  </si>
  <si>
    <t>GROSS Jesse</t>
  </si>
  <si>
    <t>PRITCHARD Jack</t>
  </si>
  <si>
    <t>WILLMOTT Brayden</t>
  </si>
  <si>
    <t>FOSSUM William</t>
  </si>
  <si>
    <t>U22</t>
  </si>
  <si>
    <t>MONTEITH Robbie</t>
  </si>
  <si>
    <t>BELANGER Scott</t>
  </si>
  <si>
    <t>u18</t>
  </si>
  <si>
    <t>U16</t>
  </si>
  <si>
    <t>Waterville New Hampshire</t>
  </si>
  <si>
    <t>Waterville Rev Tour NorAm</t>
  </si>
  <si>
    <t>DRAPER Mark</t>
  </si>
  <si>
    <t>Waterville RevTour NorAm</t>
  </si>
  <si>
    <t>Waterville</t>
  </si>
  <si>
    <t>Muskoka Ski Club</t>
  </si>
  <si>
    <t>BEATTY Charlie</t>
  </si>
  <si>
    <t>MCEWEN Thomas</t>
  </si>
  <si>
    <t>U12</t>
  </si>
  <si>
    <t>U14</t>
  </si>
  <si>
    <t>KOCH Tyler</t>
  </si>
  <si>
    <t>DARNLEY Caleb</t>
  </si>
  <si>
    <t>SELBY Connor</t>
  </si>
  <si>
    <t>RYCZKO Carter</t>
  </si>
  <si>
    <t>FORTUNE</t>
  </si>
  <si>
    <t>MALLON Finnegan</t>
  </si>
  <si>
    <t>HEMPHILL James</t>
  </si>
  <si>
    <t>LEPINE Matthew</t>
  </si>
  <si>
    <t>MOORE Maxwell</t>
  </si>
  <si>
    <t>PELLEGRINI Joey</t>
  </si>
  <si>
    <t>MACDONALD Graham</t>
  </si>
  <si>
    <t>SETTERINGTON Trent</t>
  </si>
  <si>
    <t>LITVINENKO Misha</t>
  </si>
  <si>
    <t>PELLEGRINI David</t>
  </si>
  <si>
    <t>EDWARDS Sacha</t>
  </si>
  <si>
    <t>MCKAY Hunter</t>
  </si>
  <si>
    <t>MCMANUS Quinlan</t>
  </si>
  <si>
    <t>BREEDON Scott</t>
  </si>
  <si>
    <t>ESCARPMENT</t>
  </si>
  <si>
    <t>SMITH Rowan</t>
  </si>
  <si>
    <t>MCKAY Racer</t>
  </si>
  <si>
    <t>U10</t>
  </si>
  <si>
    <t>JEDREJ Timothy</t>
  </si>
  <si>
    <t>KEZMAN Mark</t>
  </si>
  <si>
    <t>TREMBLAY Lucas</t>
  </si>
  <si>
    <t>OLDHAM Cody</t>
  </si>
  <si>
    <t>DUREPOS Jacob</t>
  </si>
  <si>
    <t>THOMPSON Owen</t>
  </si>
  <si>
    <t>HUTER Lukas</t>
  </si>
  <si>
    <t>PELLETIER Charlie</t>
  </si>
  <si>
    <t>HAIRE Marcus</t>
  </si>
  <si>
    <t>CULLIGAN Grant</t>
  </si>
  <si>
    <t>SCOTT hunter</t>
  </si>
  <si>
    <t>SCHLEYER Camden</t>
  </si>
  <si>
    <t>MARTIN Aidan</t>
  </si>
  <si>
    <t>HARLEY Jacob</t>
  </si>
  <si>
    <t>WEIS Graydon</t>
  </si>
  <si>
    <t>BIES Patrick</t>
  </si>
  <si>
    <t>CALLAGHAN Luke</t>
  </si>
  <si>
    <t>SOLURSH Kale</t>
  </si>
  <si>
    <t>DAVIES-KING Kieran</t>
  </si>
  <si>
    <t>FARANO Julian</t>
  </si>
  <si>
    <t>CARDILLO Briden</t>
  </si>
  <si>
    <t>SINN Dylan</t>
  </si>
  <si>
    <t>MSLM TT DAY 1</t>
  </si>
  <si>
    <t>January 26 2018</t>
  </si>
  <si>
    <t>January 27 2018</t>
  </si>
  <si>
    <t>MSLM TT DAY 2</t>
  </si>
  <si>
    <t>Silverstar Canada Cup</t>
  </si>
  <si>
    <t>Silverstart Mountain Resort</t>
  </si>
  <si>
    <t>January 26-27</t>
  </si>
  <si>
    <t>MSLM TT Day 1</t>
  </si>
  <si>
    <t>MSLM TT Day 2</t>
  </si>
  <si>
    <t>Silverstar</t>
  </si>
  <si>
    <t>MATTICE Kyle</t>
  </si>
  <si>
    <t>Silverataer</t>
  </si>
  <si>
    <t>Craigleith Groms</t>
  </si>
  <si>
    <t>Craigleith</t>
  </si>
  <si>
    <t>Graigleith</t>
  </si>
  <si>
    <t>N/A</t>
  </si>
  <si>
    <t>CAMPBELL Tanner</t>
  </si>
  <si>
    <t>u10</t>
  </si>
  <si>
    <t>BOLER</t>
  </si>
  <si>
    <t>ADAM Keith</t>
  </si>
  <si>
    <t>u12</t>
  </si>
  <si>
    <t>MCGREGOR Aiden</t>
  </si>
  <si>
    <t>BEAVER</t>
  </si>
  <si>
    <t>VINCENT Brayden</t>
  </si>
  <si>
    <t>BIES Finnian</t>
  </si>
  <si>
    <t>GEORGIAN</t>
  </si>
  <si>
    <t>NAUDIE Kieran</t>
  </si>
  <si>
    <t>DEVILS GLEN</t>
  </si>
  <si>
    <t>REAUME Luc</t>
  </si>
  <si>
    <t>RAYBURN Aidan</t>
  </si>
  <si>
    <t>BRACKSTONE Nathan</t>
  </si>
  <si>
    <t>u16</t>
  </si>
  <si>
    <t>UBLANKSY Ari</t>
  </si>
  <si>
    <t>RIHIAO Niall</t>
  </si>
  <si>
    <t>CRAIGLEITH</t>
  </si>
  <si>
    <t>Beaver Valley TT</t>
  </si>
  <si>
    <t>Beaver Valley</t>
  </si>
  <si>
    <t>Feb 10 2019</t>
  </si>
  <si>
    <t>BISCHOFF Lukas</t>
  </si>
  <si>
    <t>HILL Spencer</t>
  </si>
  <si>
    <t>MELCHERS Stanley</t>
  </si>
  <si>
    <t>PRINGLE Noam</t>
  </si>
  <si>
    <t>u14</t>
  </si>
  <si>
    <t>CUMMING Henry</t>
  </si>
  <si>
    <t>CLOWATER Nathan</t>
  </si>
  <si>
    <t>NORTH BAY</t>
  </si>
  <si>
    <t>COLFER Callum</t>
  </si>
  <si>
    <t>DUFFY Oliver</t>
  </si>
  <si>
    <t>Calgary Nor Am</t>
  </si>
  <si>
    <t>COP</t>
  </si>
  <si>
    <t>Camp Fortune</t>
  </si>
  <si>
    <t>Feb 2-3 2019</t>
  </si>
  <si>
    <t>Fortune Fz</t>
  </si>
  <si>
    <t>MO</t>
  </si>
  <si>
    <t>Ashton LaFleur</t>
  </si>
  <si>
    <t>Jonathon Mead</t>
  </si>
  <si>
    <t>Natan Garcia</t>
  </si>
  <si>
    <t>Nate Sinclair</t>
  </si>
  <si>
    <t>Ayrton Meier</t>
  </si>
  <si>
    <t>Gavin Atikin Morrow</t>
  </si>
  <si>
    <t>Konrad Ruszczynski</t>
  </si>
  <si>
    <t>Olivier Guimond</t>
  </si>
  <si>
    <t>Quinn Gruner</t>
  </si>
  <si>
    <t>Colin O'Connor</t>
  </si>
  <si>
    <t>Vincent Gareau</t>
  </si>
  <si>
    <t>Colin Miller</t>
  </si>
  <si>
    <t>Finn Girvan</t>
  </si>
  <si>
    <t>Alex Brancatelli</t>
  </si>
  <si>
    <t>Nick Wren</t>
  </si>
  <si>
    <t>Anthony Winlow</t>
  </si>
  <si>
    <t>Cardiff Tremblay</t>
  </si>
  <si>
    <t>Maxim Gareau</t>
  </si>
  <si>
    <t>Reid Ingram</t>
  </si>
  <si>
    <t>Simon Lemieux-Latulippe</t>
  </si>
  <si>
    <t>Tao Durepos</t>
  </si>
  <si>
    <t>Tristan Gagnon</t>
  </si>
  <si>
    <t>Antoine Thibault</t>
  </si>
  <si>
    <t>Evan Rudnicki</t>
  </si>
  <si>
    <t>Joshua Kunsken Arjona</t>
  </si>
  <si>
    <t>Malcom Reilly-Roe</t>
  </si>
  <si>
    <t>Olivier Carrier-Banville</t>
  </si>
  <si>
    <t>Carmen Moraru</t>
  </si>
  <si>
    <t>Charles Carrier</t>
  </si>
  <si>
    <t>Maxime Gosselin</t>
  </si>
  <si>
    <t>Owen Skafel</t>
  </si>
  <si>
    <t>David Storrie</t>
  </si>
  <si>
    <t>Dmitriy Lewis</t>
  </si>
  <si>
    <t>Jacob Boyer Lee</t>
  </si>
  <si>
    <t>Jon Golem</t>
  </si>
  <si>
    <t>Kieran Pugi</t>
  </si>
  <si>
    <t>Luca Frasca</t>
  </si>
  <si>
    <t>Evan Rebane</t>
  </si>
  <si>
    <t>Aidan Reynoso</t>
  </si>
  <si>
    <t>Ashby Young</t>
  </si>
  <si>
    <t>Emmett Skafel</t>
  </si>
  <si>
    <t>Luke Connolly</t>
  </si>
  <si>
    <t>Piotr Ruszczynski</t>
  </si>
  <si>
    <t>Dante Vespa</t>
  </si>
  <si>
    <t>Gabriel Gosselin</t>
  </si>
  <si>
    <t>Ludovik Laurin</t>
  </si>
  <si>
    <t>Manuel Brown</t>
  </si>
  <si>
    <t>Thomas Marchildon</t>
  </si>
  <si>
    <t>FOR</t>
  </si>
  <si>
    <t xml:space="preserve"> </t>
  </si>
  <si>
    <t>GEORGIAN PEAKS Grom Series</t>
  </si>
  <si>
    <t>Feb 3 2019</t>
  </si>
  <si>
    <t>BRYENTON Luke</t>
  </si>
  <si>
    <t>SCOTT Andrew</t>
  </si>
  <si>
    <t>GP Groms</t>
  </si>
  <si>
    <t>Georgain Peaks</t>
  </si>
  <si>
    <t>Calgary Nor AM SS</t>
  </si>
  <si>
    <t>Aspen Open</t>
  </si>
  <si>
    <t>Aspen Snowmass</t>
  </si>
  <si>
    <t>DNS</t>
  </si>
  <si>
    <t>Note: No finals held due to weather. Qualifers counted as finals.</t>
  </si>
  <si>
    <t>3 way tie</t>
  </si>
  <si>
    <t>CWG</t>
  </si>
  <si>
    <t>Red Deer</t>
  </si>
  <si>
    <t>Provincial Champs</t>
  </si>
  <si>
    <t>HP</t>
  </si>
  <si>
    <t>Canada Winter Games</t>
  </si>
  <si>
    <t>JOHNSTON Parker</t>
  </si>
  <si>
    <t>Former OMT</t>
  </si>
  <si>
    <t>Provincial Championships</t>
  </si>
  <si>
    <t>MCMANUS Gavin</t>
  </si>
  <si>
    <t>Jr Nats</t>
  </si>
  <si>
    <t>Winsport</t>
  </si>
  <si>
    <t>AGENDA *OPPA</t>
  </si>
  <si>
    <t>Mammoth Mountain</t>
  </si>
  <si>
    <t>ss</t>
  </si>
  <si>
    <t>Mammorh Mountain</t>
  </si>
  <si>
    <t>Mammoth SS World Cup</t>
  </si>
  <si>
    <t>Mammoth World Cup</t>
  </si>
  <si>
    <t>Canada Cup MSLM</t>
  </si>
  <si>
    <t>MSLM CC SS</t>
  </si>
  <si>
    <t>MSLM CC HP</t>
  </si>
  <si>
    <t>Mammoth NorAM SS</t>
  </si>
  <si>
    <t>Mammoth</t>
  </si>
  <si>
    <t>Mammoth NorAM</t>
  </si>
  <si>
    <t>Mamoth</t>
  </si>
  <si>
    <t>ZAMBRANO Quintin</t>
  </si>
  <si>
    <t>I do not belong to a club</t>
  </si>
  <si>
    <t>Le Relais NorAm</t>
  </si>
  <si>
    <t>Le Relais Ski Centre</t>
  </si>
  <si>
    <t xml:space="preserve">March </t>
  </si>
  <si>
    <t>Le Relais</t>
  </si>
  <si>
    <t>Le Relais NorAM</t>
  </si>
  <si>
    <t>Step Up Tour Pro</t>
  </si>
  <si>
    <t>BRIGGS-CURRER Laurent</t>
  </si>
  <si>
    <t>U24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</si>
</sst>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09]mmmm\ d\,\ yyyy;@"/>
  </numFmts>
  <fonts count="17" x14ac:knownFonts="1">
    <font>
      <sz val="11"/>
      <color indexed="8"/>
      <name val="Helvetica Neue"/>
    </font>
    <font>
      <sz val="8"/>
      <name val="Helvetica Neue"/>
    </font>
    <font>
      <sz val="8"/>
      <color indexed="9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  <font>
      <sz val="8"/>
      <color indexed="14"/>
      <name val="Tahoma"/>
      <family val="2"/>
    </font>
    <font>
      <sz val="6"/>
      <color indexed="9"/>
      <name val="Tahoma"/>
      <family val="2"/>
    </font>
    <font>
      <sz val="8"/>
      <color theme="0"/>
      <name val="Tahoma"/>
      <family val="2"/>
    </font>
    <font>
      <sz val="8"/>
      <color rgb="FF000000"/>
      <name val="Tahoma"/>
      <family val="2"/>
    </font>
    <font>
      <sz val="8"/>
      <color rgb="FF006600"/>
      <name val="Tahoma"/>
      <family val="2"/>
    </font>
    <font>
      <sz val="8"/>
      <color rgb="FFE6E6E6"/>
      <name val="Tahoma"/>
      <family val="2"/>
    </font>
    <font>
      <u/>
      <sz val="11"/>
      <color theme="10"/>
      <name val="Helvetica Neue"/>
    </font>
    <font>
      <u/>
      <sz val="11"/>
      <color theme="11"/>
      <name val="Helvetica Neue"/>
    </font>
    <font>
      <sz val="8"/>
      <color indexed="8"/>
      <name val="Helvetica Neue"/>
    </font>
    <font>
      <sz val="8"/>
      <color indexed="8"/>
      <name val="Helvetica"/>
    </font>
    <font>
      <sz val="8"/>
      <color rgb="FFFF0000"/>
      <name val="Tahoma"/>
      <family val="2"/>
    </font>
    <font>
      <sz val="8"/>
      <color rgb="FF000000"/>
      <name val="Helvetica"/>
    </font>
  </fonts>
  <fills count="20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3B8CD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B8CD8"/>
        <bgColor rgb="FF000000"/>
      </patternFill>
    </fill>
    <fill>
      <patternFill patternType="solid">
        <fgColor rgb="FFC7D5E1"/>
        <bgColor rgb="FF000000"/>
      </patternFill>
    </fill>
    <fill>
      <patternFill patternType="solid">
        <fgColor rgb="FFC7D5E1"/>
        <bgColor indexed="64"/>
      </patternFill>
    </fill>
    <fill>
      <patternFill patternType="solid">
        <fgColor rgb="FFBBCBDA"/>
        <bgColor indexed="64"/>
      </patternFill>
    </fill>
    <fill>
      <patternFill patternType="solid">
        <fgColor rgb="FFBBCBDA"/>
        <bgColor rgb="FF000000"/>
      </patternFill>
    </fill>
    <fill>
      <patternFill patternType="solid">
        <fgColor rgb="FFAFBFD1"/>
        <bgColor indexed="64"/>
      </patternFill>
    </fill>
    <fill>
      <patternFill patternType="solid">
        <fgColor rgb="FFAEBFD1"/>
        <bgColor indexed="64"/>
      </patternFill>
    </fill>
    <fill>
      <patternFill patternType="solid">
        <fgColor rgb="FF2F77CF"/>
        <bgColor rgb="FF000000"/>
      </patternFill>
    </fill>
    <fill>
      <patternFill patternType="solid">
        <fgColor rgb="FF2F77CF"/>
        <bgColor indexed="64"/>
      </patternFill>
    </fill>
    <fill>
      <patternFill patternType="solid">
        <fgColor rgb="FFA0B1C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BABC1"/>
        <bgColor indexed="64"/>
      </patternFill>
    </fill>
    <fill>
      <patternFill patternType="solid">
        <fgColor rgb="FF9BABC1"/>
        <bgColor rgb="FF000000"/>
      </patternFill>
    </fill>
    <fill>
      <patternFill patternType="solid">
        <fgColor rgb="FFA0B1C7"/>
        <bgColor rgb="FF000000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CDCDCD"/>
      </right>
      <top/>
      <bottom style="thin">
        <color rgb="FFCDCDCD"/>
      </bottom>
      <diagonal/>
    </border>
    <border>
      <left/>
      <right style="thin">
        <color auto="1"/>
      </right>
      <top/>
      <bottom style="thin">
        <color rgb="FFCDCDCD"/>
      </bottom>
      <diagonal/>
    </border>
    <border>
      <left/>
      <right style="thin">
        <color rgb="FFCDCDCD"/>
      </right>
      <top/>
      <bottom style="thin">
        <color rgb="FFCDCDCD"/>
      </bottom>
      <diagonal/>
    </border>
    <border>
      <left/>
      <right/>
      <top/>
      <bottom style="thin">
        <color rgb="FFCDCDCD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rgb="FFCDCDCD"/>
      </right>
      <top/>
      <bottom style="thin">
        <color auto="1"/>
      </bottom>
      <diagonal/>
    </border>
    <border>
      <left/>
      <right style="thin">
        <color rgb="FFCDCDCD"/>
      </right>
      <top/>
      <bottom style="thin">
        <color auto="1"/>
      </bottom>
      <diagonal/>
    </border>
    <border>
      <left style="thin">
        <color auto="1"/>
      </left>
      <right style="thin">
        <color rgb="FFCDCDCD"/>
      </right>
      <top style="thin">
        <color auto="1"/>
      </top>
      <bottom style="thin">
        <color rgb="FFCDCDCD"/>
      </bottom>
      <diagonal/>
    </border>
    <border>
      <left/>
      <right style="thin">
        <color auto="1"/>
      </right>
      <top style="thin">
        <color auto="1"/>
      </top>
      <bottom style="thin">
        <color rgb="FFCDCDCD"/>
      </bottom>
      <diagonal/>
    </border>
    <border>
      <left/>
      <right/>
      <top style="thin">
        <color auto="1"/>
      </top>
      <bottom style="thin">
        <color rgb="FFCDCDCD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rgb="FFCDCDCD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179">
    <xf numFmtId="0" fontId="0" fillId="0" borderId="0" applyNumberFormat="0" applyFill="0" applyBorder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1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</cellStyleXfs>
  <cellXfs count="159">
    <xf numFmtId="0" fontId="0" fillId="0" borderId="0" xfId="0" applyAlignment="1"/>
    <xf numFmtId="1" fontId="2" fillId="0" borderId="0" xfId="0" applyNumberFormat="1" applyFont="1" applyAlignment="1"/>
    <xf numFmtId="1" fontId="2" fillId="0" borderId="0" xfId="0" applyNumberFormat="1" applyFont="1" applyAlignment="1">
      <alignment wrapText="1"/>
    </xf>
    <xf numFmtId="1" fontId="3" fillId="2" borderId="0" xfId="0" applyNumberFormat="1" applyFont="1" applyFill="1" applyAlignment="1">
      <alignment horizontal="right" wrapText="1"/>
    </xf>
    <xf numFmtId="1" fontId="7" fillId="4" borderId="1" xfId="0" applyNumberFormat="1" applyFont="1" applyFill="1" applyBorder="1" applyAlignment="1"/>
    <xf numFmtId="1" fontId="7" fillId="4" borderId="3" xfId="0" applyNumberFormat="1" applyFont="1" applyFill="1" applyBorder="1" applyAlignment="1"/>
    <xf numFmtId="1" fontId="7" fillId="4" borderId="2" xfId="0" applyNumberFormat="1" applyFont="1" applyFill="1" applyBorder="1" applyAlignment="1"/>
    <xf numFmtId="1" fontId="7" fillId="4" borderId="5" xfId="0" applyNumberFormat="1" applyFont="1" applyFill="1" applyBorder="1" applyAlignment="1">
      <alignment horizontal="center"/>
    </xf>
    <xf numFmtId="1" fontId="7" fillId="4" borderId="11" xfId="0" applyNumberFormat="1" applyFont="1" applyFill="1" applyBorder="1" applyAlignment="1">
      <alignment horizontal="centerContinuous"/>
    </xf>
    <xf numFmtId="1" fontId="7" fillId="4" borderId="0" xfId="0" applyNumberFormat="1" applyFont="1" applyFill="1" applyAlignment="1">
      <alignment horizontal="centerContinuous"/>
    </xf>
    <xf numFmtId="1" fontId="7" fillId="4" borderId="4" xfId="0" applyNumberFormat="1" applyFont="1" applyFill="1" applyBorder="1" applyAlignment="1">
      <alignment horizontal="center"/>
    </xf>
    <xf numFmtId="1" fontId="7" fillId="4" borderId="4" xfId="0" applyNumberFormat="1" applyFont="1" applyFill="1" applyBorder="1" applyAlignment="1">
      <alignment horizontal="centerContinuous"/>
    </xf>
    <xf numFmtId="1" fontId="7" fillId="4" borderId="1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right"/>
    </xf>
    <xf numFmtId="1" fontId="7" fillId="4" borderId="6" xfId="0" applyNumberFormat="1" applyFont="1" applyFill="1" applyBorder="1" applyAlignment="1"/>
    <xf numFmtId="1" fontId="7" fillId="4" borderId="8" xfId="0" applyNumberFormat="1" applyFont="1" applyFill="1" applyBorder="1" applyAlignment="1"/>
    <xf numFmtId="1" fontId="7" fillId="4" borderId="7" xfId="0" applyNumberFormat="1" applyFont="1" applyFill="1" applyBorder="1" applyAlignment="1"/>
    <xf numFmtId="1" fontId="7" fillId="4" borderId="12" xfId="0" applyNumberFormat="1" applyFont="1" applyFill="1" applyBorder="1" applyAlignment="1">
      <alignment horizontal="center"/>
    </xf>
    <xf numFmtId="1" fontId="7" fillId="4" borderId="0" xfId="0" applyNumberFormat="1" applyFont="1" applyFill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2" fillId="2" borderId="9" xfId="0" applyNumberFormat="1" applyFont="1" applyFill="1" applyBorder="1" applyAlignment="1">
      <alignment horizontal="center"/>
    </xf>
    <xf numFmtId="1" fontId="2" fillId="2" borderId="0" xfId="0" applyNumberFormat="1" applyFont="1" applyFill="1" applyAlignment="1"/>
    <xf numFmtId="1" fontId="2" fillId="0" borderId="9" xfId="0" applyNumberFormat="1" applyFont="1" applyBorder="1" applyAlignment="1">
      <alignment horizontal="right"/>
    </xf>
    <xf numFmtId="1" fontId="2" fillId="0" borderId="0" xfId="0" applyNumberFormat="1" applyFont="1" applyAlignment="1">
      <alignment horizontal="left"/>
    </xf>
    <xf numFmtId="1" fontId="7" fillId="4" borderId="1" xfId="0" applyNumberFormat="1" applyFont="1" applyFill="1" applyBorder="1" applyAlignment="1">
      <alignment horizontal="left" wrapText="1"/>
    </xf>
    <xf numFmtId="1" fontId="7" fillId="4" borderId="3" xfId="0" applyNumberFormat="1" applyFont="1" applyFill="1" applyBorder="1" applyAlignment="1">
      <alignment horizontal="left" wrapText="1"/>
    </xf>
    <xf numFmtId="1" fontId="7" fillId="4" borderId="2" xfId="0" applyNumberFormat="1" applyFont="1" applyFill="1" applyBorder="1" applyAlignment="1">
      <alignment horizontal="left" wrapText="1"/>
    </xf>
    <xf numFmtId="1" fontId="7" fillId="4" borderId="14" xfId="0" applyNumberFormat="1" applyFont="1" applyFill="1" applyBorder="1" applyAlignment="1">
      <alignment horizontal="left" wrapText="1"/>
    </xf>
    <xf numFmtId="1" fontId="2" fillId="5" borderId="0" xfId="0" applyNumberFormat="1" applyFont="1" applyFill="1" applyAlignment="1"/>
    <xf numFmtId="0" fontId="4" fillId="5" borderId="0" xfId="0" applyFont="1" applyFill="1" applyAlignment="1"/>
    <xf numFmtId="1" fontId="2" fillId="5" borderId="0" xfId="0" applyNumberFormat="1" applyFont="1" applyFill="1" applyAlignment="1">
      <alignment wrapText="1"/>
    </xf>
    <xf numFmtId="1" fontId="9" fillId="5" borderId="0" xfId="0" applyNumberFormat="1" applyFont="1" applyFill="1" applyAlignment="1">
      <alignment wrapText="1"/>
    </xf>
    <xf numFmtId="1" fontId="5" fillId="4" borderId="14" xfId="0" applyNumberFormat="1" applyFont="1" applyFill="1" applyBorder="1" applyAlignment="1">
      <alignment horizontal="left" wrapText="1"/>
    </xf>
    <xf numFmtId="1" fontId="5" fillId="4" borderId="10" xfId="0" applyNumberFormat="1" applyFont="1" applyFill="1" applyBorder="1" applyAlignment="1">
      <alignment horizontal="left" wrapText="1"/>
    </xf>
    <xf numFmtId="0" fontId="4" fillId="0" borderId="0" xfId="0" applyFont="1" applyAlignment="1">
      <alignment wrapText="1"/>
    </xf>
    <xf numFmtId="1" fontId="2" fillId="4" borderId="4" xfId="0" applyNumberFormat="1" applyFont="1" applyFill="1" applyBorder="1" applyAlignment="1"/>
    <xf numFmtId="1" fontId="2" fillId="4" borderId="11" xfId="0" applyNumberFormat="1" applyFont="1" applyFill="1" applyBorder="1" applyAlignment="1"/>
    <xf numFmtId="1" fontId="2" fillId="4" borderId="5" xfId="0" applyNumberFormat="1" applyFont="1" applyFill="1" applyBorder="1" applyAlignment="1"/>
    <xf numFmtId="0" fontId="4" fillId="0" borderId="0" xfId="0" applyFont="1" applyAlignment="1"/>
    <xf numFmtId="1" fontId="2" fillId="4" borderId="7" xfId="0" applyNumberFormat="1" applyFont="1" applyFill="1" applyBorder="1" applyAlignment="1"/>
    <xf numFmtId="1" fontId="2" fillId="4" borderId="6" xfId="0" applyNumberFormat="1" applyFont="1" applyFill="1" applyBorder="1" applyAlignment="1"/>
    <xf numFmtId="1" fontId="2" fillId="4" borderId="12" xfId="0" applyNumberFormat="1" applyFont="1" applyFill="1" applyBorder="1" applyAlignment="1"/>
    <xf numFmtId="1" fontId="2" fillId="4" borderId="8" xfId="0" applyNumberFormat="1" applyFont="1" applyFill="1" applyBorder="1" applyAlignment="1"/>
    <xf numFmtId="0" fontId="4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1" fontId="3" fillId="3" borderId="0" xfId="0" applyNumberFormat="1" applyFont="1" applyFill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center"/>
    </xf>
    <xf numFmtId="1" fontId="10" fillId="0" borderId="0" xfId="0" applyNumberFormat="1" applyFont="1" applyAlignment="1">
      <alignment horizontal="left"/>
    </xf>
    <xf numFmtId="1" fontId="8" fillId="0" borderId="1" xfId="0" applyNumberFormat="1" applyFont="1" applyBorder="1" applyAlignment="1">
      <alignment horizontal="left"/>
    </xf>
    <xf numFmtId="1" fontId="8" fillId="0" borderId="2" xfId="0" applyNumberFormat="1" applyFont="1" applyBorder="1" applyAlignment="1">
      <alignment horizontal="left"/>
    </xf>
    <xf numFmtId="1" fontId="8" fillId="0" borderId="3" xfId="0" applyNumberFormat="1" applyFont="1" applyBorder="1" applyAlignment="1">
      <alignment horizontal="left"/>
    </xf>
    <xf numFmtId="49" fontId="8" fillId="6" borderId="2" xfId="0" applyNumberFormat="1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/>
    </xf>
    <xf numFmtId="9" fontId="8" fillId="6" borderId="4" xfId="0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9" fontId="8" fillId="6" borderId="0" xfId="0" applyNumberFormat="1" applyFont="1" applyFill="1" applyAlignment="1">
      <alignment horizontal="center"/>
    </xf>
    <xf numFmtId="49" fontId="8" fillId="6" borderId="5" xfId="0" applyNumberFormat="1" applyFont="1" applyFill="1" applyBorder="1" applyAlignment="1">
      <alignment horizontal="center" wrapText="1"/>
    </xf>
    <xf numFmtId="0" fontId="3" fillId="6" borderId="5" xfId="0" applyFont="1" applyFill="1" applyBorder="1" applyAlignment="1">
      <alignment horizontal="center"/>
    </xf>
    <xf numFmtId="2" fontId="8" fillId="6" borderId="6" xfId="0" applyNumberFormat="1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2" fontId="8" fillId="6" borderId="8" xfId="0" applyNumberFormat="1" applyFont="1" applyFill="1" applyBorder="1" applyAlignment="1">
      <alignment horizontal="center"/>
    </xf>
    <xf numFmtId="1" fontId="8" fillId="6" borderId="12" xfId="0" applyNumberFormat="1" applyFont="1" applyFill="1" applyBorder="1" applyAlignment="1">
      <alignment horizontal="center"/>
    </xf>
    <xf numFmtId="1" fontId="8" fillId="6" borderId="7" xfId="0" applyNumberFormat="1" applyFont="1" applyFill="1" applyBorder="1" applyAlignment="1">
      <alignment horizontal="center"/>
    </xf>
    <xf numFmtId="49" fontId="8" fillId="6" borderId="7" xfId="0" applyNumberFormat="1" applyFont="1" applyFill="1" applyBorder="1" applyAlignment="1">
      <alignment horizontal="center" wrapText="1"/>
    </xf>
    <xf numFmtId="1" fontId="3" fillId="6" borderId="7" xfId="0" applyNumberFormat="1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1" fontId="8" fillId="7" borderId="18" xfId="0" applyNumberFormat="1" applyFont="1" applyFill="1" applyBorder="1" applyAlignment="1">
      <alignment horizontal="center"/>
    </xf>
    <xf numFmtId="1" fontId="2" fillId="8" borderId="9" xfId="0" applyNumberFormat="1" applyFont="1" applyFill="1" applyBorder="1" applyAlignment="1">
      <alignment horizontal="right"/>
    </xf>
    <xf numFmtId="0" fontId="3" fillId="7" borderId="19" xfId="0" applyFont="1" applyFill="1" applyBorder="1" applyAlignment="1">
      <alignment horizontal="left"/>
    </xf>
    <xf numFmtId="0" fontId="8" fillId="7" borderId="12" xfId="0" applyFont="1" applyFill="1" applyBorder="1" applyAlignment="1"/>
    <xf numFmtId="0" fontId="3" fillId="7" borderId="12" xfId="0" applyFont="1" applyFill="1" applyBorder="1" applyAlignment="1">
      <alignment horizontal="left"/>
    </xf>
    <xf numFmtId="0" fontId="4" fillId="8" borderId="12" xfId="0" applyFont="1" applyFill="1" applyBorder="1" applyAlignment="1"/>
    <xf numFmtId="0" fontId="8" fillId="7" borderId="9" xfId="0" applyFont="1" applyFill="1" applyBorder="1" applyAlignment="1"/>
    <xf numFmtId="0" fontId="3" fillId="7" borderId="9" xfId="0" applyFont="1" applyFill="1" applyBorder="1" applyAlignment="1">
      <alignment horizontal="left"/>
    </xf>
    <xf numFmtId="0" fontId="2" fillId="8" borderId="7" xfId="0" applyFont="1" applyFill="1" applyBorder="1" applyAlignment="1">
      <alignment horizontal="center"/>
    </xf>
    <xf numFmtId="0" fontId="3" fillId="10" borderId="9" xfId="0" applyFont="1" applyFill="1" applyBorder="1" applyAlignment="1">
      <alignment horizontal="left"/>
    </xf>
    <xf numFmtId="0" fontId="8" fillId="10" borderId="19" xfId="0" applyFont="1" applyFill="1" applyBorder="1" applyAlignment="1"/>
    <xf numFmtId="2" fontId="8" fillId="3" borderId="15" xfId="0" applyNumberFormat="1" applyFont="1" applyFill="1" applyBorder="1" applyAlignment="1">
      <alignment horizontal="center"/>
    </xf>
    <xf numFmtId="2" fontId="8" fillId="3" borderId="17" xfId="0" applyNumberFormat="1" applyFont="1" applyFill="1" applyBorder="1" applyAlignment="1">
      <alignment horizontal="center"/>
    </xf>
    <xf numFmtId="1" fontId="8" fillId="3" borderId="16" xfId="0" applyNumberFormat="1" applyFont="1" applyFill="1" applyBorder="1" applyAlignment="1">
      <alignment horizontal="center"/>
    </xf>
    <xf numFmtId="1" fontId="2" fillId="9" borderId="9" xfId="0" applyNumberFormat="1" applyFont="1" applyFill="1" applyBorder="1" applyAlignment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13" fillId="0" borderId="0" xfId="0" applyFont="1" applyAlignment="1"/>
    <xf numFmtId="1" fontId="2" fillId="11" borderId="9" xfId="0" applyNumberFormat="1" applyFont="1" applyFill="1" applyBorder="1" applyAlignment="1">
      <alignment horizontal="right"/>
    </xf>
    <xf numFmtId="0" fontId="14" fillId="11" borderId="9" xfId="0" applyFont="1" applyFill="1" applyBorder="1" applyAlignment="1"/>
    <xf numFmtId="0" fontId="14" fillId="11" borderId="0" xfId="0" applyFont="1" applyFill="1" applyAlignment="1"/>
    <xf numFmtId="1" fontId="2" fillId="12" borderId="9" xfId="0" applyNumberFormat="1" applyFont="1" applyFill="1" applyBorder="1" applyAlignment="1"/>
    <xf numFmtId="0" fontId="14" fillId="11" borderId="19" xfId="0" applyFont="1" applyFill="1" applyBorder="1" applyAlignment="1"/>
    <xf numFmtId="0" fontId="8" fillId="10" borderId="9" xfId="0" applyFont="1" applyFill="1" applyBorder="1" applyAlignment="1"/>
    <xf numFmtId="2" fontId="8" fillId="3" borderId="20" xfId="0" applyNumberFormat="1" applyFont="1" applyFill="1" applyBorder="1" applyAlignment="1">
      <alignment horizontal="center"/>
    </xf>
    <xf numFmtId="1" fontId="8" fillId="3" borderId="7" xfId="0" applyNumberFormat="1" applyFont="1" applyFill="1" applyBorder="1" applyAlignment="1">
      <alignment horizontal="center"/>
    </xf>
    <xf numFmtId="2" fontId="8" fillId="3" borderId="21" xfId="0" applyNumberFormat="1" applyFont="1" applyFill="1" applyBorder="1" applyAlignment="1">
      <alignment horizontal="center"/>
    </xf>
    <xf numFmtId="1" fontId="8" fillId="7" borderId="8" xfId="0" applyNumberFormat="1" applyFont="1" applyFill="1" applyBorder="1" applyAlignment="1">
      <alignment horizontal="center"/>
    </xf>
    <xf numFmtId="2" fontId="8" fillId="0" borderId="15" xfId="0" applyNumberFormat="1" applyFont="1" applyBorder="1" applyAlignment="1">
      <alignment horizontal="center"/>
    </xf>
    <xf numFmtId="1" fontId="8" fillId="0" borderId="16" xfId="0" applyNumberFormat="1" applyFont="1" applyBorder="1" applyAlignment="1">
      <alignment horizontal="center"/>
    </xf>
    <xf numFmtId="1" fontId="8" fillId="0" borderId="7" xfId="0" applyNumberFormat="1" applyFont="1" applyBorder="1" applyAlignment="1">
      <alignment horizontal="center"/>
    </xf>
    <xf numFmtId="0" fontId="14" fillId="11" borderId="13" xfId="0" applyFont="1" applyFill="1" applyBorder="1" applyAlignment="1"/>
    <xf numFmtId="1" fontId="2" fillId="0" borderId="12" xfId="0" applyNumberFormat="1" applyFont="1" applyBorder="1" applyAlignment="1">
      <alignment horizontal="right"/>
    </xf>
    <xf numFmtId="0" fontId="6" fillId="0" borderId="9" xfId="0" applyFont="1" applyBorder="1" applyAlignment="1">
      <alignment horizontal="center" wrapText="1"/>
    </xf>
    <xf numFmtId="16" fontId="6" fillId="0" borderId="9" xfId="0" applyNumberFormat="1" applyFont="1" applyBorder="1" applyAlignment="1">
      <alignment horizontal="center"/>
    </xf>
    <xf numFmtId="1" fontId="2" fillId="0" borderId="1" xfId="0" applyNumberFormat="1" applyFont="1" applyBorder="1" applyAlignment="1"/>
    <xf numFmtId="1" fontId="2" fillId="0" borderId="2" xfId="0" applyNumberFormat="1" applyFont="1" applyBorder="1" applyAlignment="1"/>
    <xf numFmtId="9" fontId="8" fillId="13" borderId="4" xfId="0" applyNumberFormat="1" applyFont="1" applyFill="1" applyBorder="1" applyAlignment="1">
      <alignment horizontal="center"/>
    </xf>
    <xf numFmtId="2" fontId="8" fillId="14" borderId="6" xfId="0" applyNumberFormat="1" applyFont="1" applyFill="1" applyBorder="1" applyAlignment="1">
      <alignment horizontal="center"/>
    </xf>
    <xf numFmtId="1" fontId="8" fillId="14" borderId="12" xfId="0" applyNumberFormat="1" applyFont="1" applyFill="1" applyBorder="1" applyAlignment="1">
      <alignment horizontal="center"/>
    </xf>
    <xf numFmtId="0" fontId="14" fillId="15" borderId="9" xfId="0" applyFont="1" applyFill="1" applyBorder="1" applyAlignment="1"/>
    <xf numFmtId="0" fontId="14" fillId="9" borderId="9" xfId="0" applyFont="1" applyFill="1" applyBorder="1" applyAlignment="1"/>
    <xf numFmtId="0" fontId="3" fillId="10" borderId="12" xfId="0" applyFont="1" applyFill="1" applyBorder="1" applyAlignment="1">
      <alignment horizontal="left"/>
    </xf>
    <xf numFmtId="1" fontId="2" fillId="4" borderId="0" xfId="0" applyNumberFormat="1" applyFont="1" applyFill="1" applyAlignment="1"/>
    <xf numFmtId="0" fontId="6" fillId="5" borderId="9" xfId="0" applyFont="1" applyFill="1" applyBorder="1" applyAlignment="1">
      <alignment horizontal="center" wrapText="1"/>
    </xf>
    <xf numFmtId="16" fontId="6" fillId="5" borderId="9" xfId="0" applyNumberFormat="1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 wrapText="1"/>
    </xf>
    <xf numFmtId="1" fontId="2" fillId="5" borderId="14" xfId="0" applyNumberFormat="1" applyFont="1" applyFill="1" applyBorder="1" applyAlignment="1"/>
    <xf numFmtId="1" fontId="2" fillId="5" borderId="13" xfId="0" applyNumberFormat="1" applyFont="1" applyFill="1" applyBorder="1" applyAlignment="1"/>
    <xf numFmtId="2" fontId="8" fillId="3" borderId="22" xfId="0" applyNumberFormat="1" applyFont="1" applyFill="1" applyBorder="1" applyAlignment="1">
      <alignment horizontal="center"/>
    </xf>
    <xf numFmtId="1" fontId="8" fillId="3" borderId="23" xfId="0" applyNumberFormat="1" applyFont="1" applyFill="1" applyBorder="1" applyAlignment="1">
      <alignment horizontal="center"/>
    </xf>
    <xf numFmtId="1" fontId="8" fillId="7" borderId="24" xfId="0" applyNumberFormat="1" applyFont="1" applyFill="1" applyBorder="1" applyAlignment="1">
      <alignment horizontal="center"/>
    </xf>
    <xf numFmtId="1" fontId="3" fillId="6" borderId="5" xfId="0" applyNumberFormat="1" applyFont="1" applyFill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4" fillId="16" borderId="9" xfId="0" applyFont="1" applyFill="1" applyBorder="1" applyAlignment="1"/>
    <xf numFmtId="0" fontId="14" fillId="11" borderId="12" xfId="0" applyFont="1" applyFill="1" applyBorder="1" applyAlignment="1"/>
    <xf numFmtId="0" fontId="0" fillId="0" borderId="9" xfId="0" applyBorder="1" applyAlignment="1"/>
    <xf numFmtId="1" fontId="2" fillId="9" borderId="0" xfId="0" applyNumberFormat="1" applyFont="1" applyFill="1" applyAlignment="1"/>
    <xf numFmtId="1" fontId="15" fillId="2" borderId="9" xfId="0" applyNumberFormat="1" applyFont="1" applyFill="1" applyBorder="1" applyAlignment="1">
      <alignment horizontal="center"/>
    </xf>
    <xf numFmtId="1" fontId="15" fillId="3" borderId="9" xfId="0" applyNumberFormat="1" applyFont="1" applyFill="1" applyBorder="1" applyAlignment="1">
      <alignment horizontal="center"/>
    </xf>
    <xf numFmtId="2" fontId="8" fillId="3" borderId="26" xfId="0" applyNumberFormat="1" applyFont="1" applyFill="1" applyBorder="1" applyAlignment="1">
      <alignment horizontal="center"/>
    </xf>
    <xf numFmtId="1" fontId="8" fillId="3" borderId="13" xfId="0" applyNumberFormat="1" applyFont="1" applyFill="1" applyBorder="1" applyAlignment="1">
      <alignment horizontal="center"/>
    </xf>
    <xf numFmtId="1" fontId="8" fillId="7" borderId="10" xfId="0" applyNumberFormat="1" applyFont="1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16" fillId="18" borderId="9" xfId="0" applyFont="1" applyFill="1" applyBorder="1" applyAlignment="1"/>
    <xf numFmtId="0" fontId="3" fillId="18" borderId="14" xfId="0" applyFont="1" applyFill="1" applyBorder="1" applyAlignment="1">
      <alignment horizontal="left"/>
    </xf>
    <xf numFmtId="0" fontId="14" fillId="17" borderId="14" xfId="0" applyFont="1" applyFill="1" applyBorder="1" applyAlignment="1"/>
    <xf numFmtId="0" fontId="14" fillId="17" borderId="27" xfId="0" applyFont="1" applyFill="1" applyBorder="1" applyAlignment="1"/>
    <xf numFmtId="0" fontId="8" fillId="18" borderId="14" xfId="0" applyFont="1" applyFill="1" applyBorder="1" applyAlignment="1"/>
    <xf numFmtId="0" fontId="14" fillId="11" borderId="14" xfId="0" applyFont="1" applyFill="1" applyBorder="1" applyAlignment="1"/>
    <xf numFmtId="1" fontId="8" fillId="6" borderId="11" xfId="0" applyNumberFormat="1" applyFont="1" applyFill="1" applyBorder="1" applyAlignment="1">
      <alignment horizontal="center"/>
    </xf>
    <xf numFmtId="1" fontId="8" fillId="6" borderId="5" xfId="0" applyNumberFormat="1" applyFont="1" applyFill="1" applyBorder="1" applyAlignment="1">
      <alignment horizontal="center"/>
    </xf>
    <xf numFmtId="1" fontId="8" fillId="3" borderId="0" xfId="0" applyNumberFormat="1" applyFont="1" applyFill="1" applyAlignment="1">
      <alignment horizontal="center"/>
    </xf>
    <xf numFmtId="2" fontId="8" fillId="3" borderId="1" xfId="0" applyNumberFormat="1" applyFont="1" applyFill="1" applyBorder="1" applyAlignment="1">
      <alignment horizontal="center"/>
    </xf>
    <xf numFmtId="2" fontId="8" fillId="3" borderId="4" xfId="0" applyNumberFormat="1" applyFont="1" applyFill="1" applyBorder="1" applyAlignment="1">
      <alignment horizontal="center"/>
    </xf>
    <xf numFmtId="2" fontId="8" fillId="3" borderId="6" xfId="0" applyNumberFormat="1" applyFont="1" applyFill="1" applyBorder="1" applyAlignment="1">
      <alignment horizontal="center"/>
    </xf>
    <xf numFmtId="1" fontId="8" fillId="3" borderId="3" xfId="0" applyNumberFormat="1" applyFont="1" applyFill="1" applyBorder="1" applyAlignment="1">
      <alignment horizontal="center"/>
    </xf>
    <xf numFmtId="1" fontId="8" fillId="3" borderId="8" xfId="0" applyNumberFormat="1" applyFont="1" applyFill="1" applyBorder="1" applyAlignment="1">
      <alignment horizontal="center"/>
    </xf>
    <xf numFmtId="1" fontId="8" fillId="7" borderId="1" xfId="0" applyNumberFormat="1" applyFont="1" applyFill="1" applyBorder="1" applyAlignment="1">
      <alignment horizontal="center"/>
    </xf>
    <xf numFmtId="1" fontId="8" fillId="7" borderId="4" xfId="0" applyNumberFormat="1" applyFont="1" applyFill="1" applyBorder="1" applyAlignment="1">
      <alignment horizontal="center"/>
    </xf>
    <xf numFmtId="1" fontId="8" fillId="7" borderId="6" xfId="0" applyNumberFormat="1" applyFont="1" applyFill="1" applyBorder="1" applyAlignment="1">
      <alignment horizontal="center"/>
    </xf>
    <xf numFmtId="0" fontId="3" fillId="19" borderId="9" xfId="0" applyFont="1" applyFill="1" applyBorder="1" applyAlignment="1">
      <alignment horizontal="left"/>
    </xf>
    <xf numFmtId="0" fontId="14" fillId="15" borderId="19" xfId="0" applyFont="1" applyFill="1" applyBorder="1" applyAlignment="1"/>
    <xf numFmtId="0" fontId="8" fillId="19" borderId="9" xfId="0" applyFont="1" applyFill="1" applyBorder="1" applyAlignment="1"/>
    <xf numFmtId="0" fontId="2" fillId="8" borderId="9" xfId="0" applyFont="1" applyFill="1" applyBorder="1" applyAlignment="1">
      <alignment horizontal="center"/>
    </xf>
    <xf numFmtId="1" fontId="7" fillId="4" borderId="10" xfId="0" applyNumberFormat="1" applyFont="1" applyFill="1" applyBorder="1" applyAlignment="1">
      <alignment horizontal="center" wrapText="1"/>
    </xf>
    <xf numFmtId="1" fontId="7" fillId="4" borderId="13" xfId="0" applyNumberFormat="1" applyFont="1" applyFill="1" applyBorder="1" applyAlignment="1">
      <alignment horizontal="center" wrapText="1"/>
    </xf>
    <xf numFmtId="0" fontId="3" fillId="3" borderId="0" xfId="0" applyFont="1" applyFill="1" applyAlignment="1">
      <alignment horizontal="left"/>
    </xf>
    <xf numFmtId="1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164" fontId="3" fillId="3" borderId="10" xfId="0" applyNumberFormat="1" applyFont="1" applyFill="1" applyBorder="1" applyAlignment="1">
      <alignment horizontal="left"/>
    </xf>
  </cellXfs>
  <cellStyles count="117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8" builtinId="9" hidden="1"/>
    <cellStyle name="Followed Hyperlink" xfId="1060" builtinId="9" hidden="1"/>
    <cellStyle name="Followed Hyperlink" xfId="1062" builtinId="9" hidden="1"/>
    <cellStyle name="Followed Hyperlink" xfId="1064" builtinId="9" hidden="1"/>
    <cellStyle name="Followed Hyperlink" xfId="1066" builtinId="9" hidden="1"/>
    <cellStyle name="Followed Hyperlink" xfId="1068" builtinId="9" hidden="1"/>
    <cellStyle name="Followed Hyperlink" xfId="1070" builtinId="9" hidden="1"/>
    <cellStyle name="Followed Hyperlink" xfId="1072" builtinId="9" hidden="1"/>
    <cellStyle name="Followed Hyperlink" xfId="1074" builtinId="9" hidden="1"/>
    <cellStyle name="Followed Hyperlink" xfId="1076" builtinId="9" hidden="1"/>
    <cellStyle name="Followed Hyperlink" xfId="1078" builtinId="9" hidden="1"/>
    <cellStyle name="Followed Hyperlink" xfId="1080" builtinId="9" hidden="1"/>
    <cellStyle name="Followed Hyperlink" xfId="1082" builtinId="9" hidden="1"/>
    <cellStyle name="Followed Hyperlink" xfId="1084" builtinId="9" hidden="1"/>
    <cellStyle name="Followed Hyperlink" xfId="1086" builtinId="9" hidden="1"/>
    <cellStyle name="Followed Hyperlink" xfId="1088" builtinId="9" hidden="1"/>
    <cellStyle name="Followed Hyperlink" xfId="1090" builtinId="9" hidden="1"/>
    <cellStyle name="Followed Hyperlink" xfId="1092" builtinId="9" hidden="1"/>
    <cellStyle name="Followed Hyperlink" xfId="1094" builtinId="9" hidden="1"/>
    <cellStyle name="Followed Hyperlink" xfId="1096" builtinId="9" hidden="1"/>
    <cellStyle name="Followed Hyperlink" xfId="1098" builtinId="9" hidden="1"/>
    <cellStyle name="Followed Hyperlink" xfId="1100" builtinId="9" hidden="1"/>
    <cellStyle name="Followed Hyperlink" xfId="1102" builtinId="9" hidden="1"/>
    <cellStyle name="Followed Hyperlink" xfId="1104" builtinId="9" hidden="1"/>
    <cellStyle name="Followed Hyperlink" xfId="1106" builtinId="9" hidden="1"/>
    <cellStyle name="Followed Hyperlink" xfId="1108" builtinId="9" hidden="1"/>
    <cellStyle name="Followed Hyperlink" xfId="1110" builtinId="9" hidden="1"/>
    <cellStyle name="Followed Hyperlink" xfId="1112" builtinId="9" hidden="1"/>
    <cellStyle name="Followed Hyperlink" xfId="1114" builtinId="9" hidden="1"/>
    <cellStyle name="Followed Hyperlink" xfId="1116" builtinId="9" hidden="1"/>
    <cellStyle name="Followed Hyperlink" xfId="1118" builtinId="9" hidden="1"/>
    <cellStyle name="Followed Hyperlink" xfId="1120" builtinId="9" hidden="1"/>
    <cellStyle name="Followed Hyperlink" xfId="1122" builtinId="9" hidden="1"/>
    <cellStyle name="Followed Hyperlink" xfId="1124" builtinId="9" hidden="1"/>
    <cellStyle name="Followed Hyperlink" xfId="1126" builtinId="9" hidden="1"/>
    <cellStyle name="Followed Hyperlink" xfId="1128" builtinId="9" hidden="1"/>
    <cellStyle name="Followed Hyperlink" xfId="1130" builtinId="9" hidden="1"/>
    <cellStyle name="Followed Hyperlink" xfId="1132" builtinId="9" hidden="1"/>
    <cellStyle name="Followed Hyperlink" xfId="1134" builtinId="9" hidden="1"/>
    <cellStyle name="Followed Hyperlink" xfId="1136" builtinId="9" hidden="1"/>
    <cellStyle name="Followed Hyperlink" xfId="1138" builtinId="9" hidden="1"/>
    <cellStyle name="Followed Hyperlink" xfId="1140" builtinId="9" hidden="1"/>
    <cellStyle name="Followed Hyperlink" xfId="1142" builtinId="9" hidden="1"/>
    <cellStyle name="Followed Hyperlink" xfId="1144" builtinId="9" hidden="1"/>
    <cellStyle name="Followed Hyperlink" xfId="1146" builtinId="9" hidden="1"/>
    <cellStyle name="Followed Hyperlink" xfId="1148" builtinId="9" hidden="1"/>
    <cellStyle name="Followed Hyperlink" xfId="1150" builtinId="9" hidden="1"/>
    <cellStyle name="Followed Hyperlink" xfId="1152" builtinId="9" hidden="1"/>
    <cellStyle name="Followed Hyperlink" xfId="1154" builtinId="9" hidden="1"/>
    <cellStyle name="Followed Hyperlink" xfId="1156" builtinId="9" hidden="1"/>
    <cellStyle name="Followed Hyperlink" xfId="1158" builtinId="9" hidden="1"/>
    <cellStyle name="Followed Hyperlink" xfId="1160" builtinId="9" hidden="1"/>
    <cellStyle name="Followed Hyperlink" xfId="1162" builtinId="9" hidden="1"/>
    <cellStyle name="Followed Hyperlink" xfId="1164" builtinId="9" hidden="1"/>
    <cellStyle name="Followed Hyperlink" xfId="1166" builtinId="9" hidden="1"/>
    <cellStyle name="Followed Hyperlink" xfId="1168" builtinId="9" hidden="1"/>
    <cellStyle name="Followed Hyperlink" xfId="1170" builtinId="9" hidden="1"/>
    <cellStyle name="Followed Hyperlink" xfId="1172" builtinId="9" hidden="1"/>
    <cellStyle name="Followed Hyperlink" xfId="1174" builtinId="9" hidden="1"/>
    <cellStyle name="Followed Hyperlink" xfId="1176" builtinId="9" hidden="1"/>
    <cellStyle name="Followed Hyperlink" xfId="117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7" builtinId="8" hidden="1"/>
    <cellStyle name="Hyperlink" xfId="1059" builtinId="8" hidden="1"/>
    <cellStyle name="Hyperlink" xfId="1061" builtinId="8" hidden="1"/>
    <cellStyle name="Hyperlink" xfId="1063" builtinId="8" hidden="1"/>
    <cellStyle name="Hyperlink" xfId="1065" builtinId="8" hidden="1"/>
    <cellStyle name="Hyperlink" xfId="1067" builtinId="8" hidden="1"/>
    <cellStyle name="Hyperlink" xfId="1069" builtinId="8" hidden="1"/>
    <cellStyle name="Hyperlink" xfId="1071" builtinId="8" hidden="1"/>
    <cellStyle name="Hyperlink" xfId="1073" builtinId="8" hidden="1"/>
    <cellStyle name="Hyperlink" xfId="1075" builtinId="8" hidden="1"/>
    <cellStyle name="Hyperlink" xfId="1077" builtinId="8" hidden="1"/>
    <cellStyle name="Hyperlink" xfId="1079" builtinId="8" hidden="1"/>
    <cellStyle name="Hyperlink" xfId="1081" builtinId="8" hidden="1"/>
    <cellStyle name="Hyperlink" xfId="1083" builtinId="8" hidden="1"/>
    <cellStyle name="Hyperlink" xfId="1085" builtinId="8" hidden="1"/>
    <cellStyle name="Hyperlink" xfId="1087" builtinId="8" hidden="1"/>
    <cellStyle name="Hyperlink" xfId="1089" builtinId="8" hidden="1"/>
    <cellStyle name="Hyperlink" xfId="1091" builtinId="8" hidden="1"/>
    <cellStyle name="Hyperlink" xfId="1093" builtinId="8" hidden="1"/>
    <cellStyle name="Hyperlink" xfId="1095" builtinId="8" hidden="1"/>
    <cellStyle name="Hyperlink" xfId="1097" builtinId="8" hidden="1"/>
    <cellStyle name="Hyperlink" xfId="1099" builtinId="8" hidden="1"/>
    <cellStyle name="Hyperlink" xfId="1101" builtinId="8" hidden="1"/>
    <cellStyle name="Hyperlink" xfId="1103" builtinId="8" hidden="1"/>
    <cellStyle name="Hyperlink" xfId="1105" builtinId="8" hidden="1"/>
    <cellStyle name="Hyperlink" xfId="1107" builtinId="8" hidden="1"/>
    <cellStyle name="Hyperlink" xfId="1109" builtinId="8" hidden="1"/>
    <cellStyle name="Hyperlink" xfId="1111" builtinId="8" hidden="1"/>
    <cellStyle name="Hyperlink" xfId="1113" builtinId="8" hidden="1"/>
    <cellStyle name="Hyperlink" xfId="1115" builtinId="8" hidden="1"/>
    <cellStyle name="Hyperlink" xfId="1117" builtinId="8" hidden="1"/>
    <cellStyle name="Hyperlink" xfId="1119" builtinId="8" hidden="1"/>
    <cellStyle name="Hyperlink" xfId="1121" builtinId="8" hidden="1"/>
    <cellStyle name="Hyperlink" xfId="1123" builtinId="8" hidden="1"/>
    <cellStyle name="Hyperlink" xfId="1125" builtinId="8" hidden="1"/>
    <cellStyle name="Hyperlink" xfId="1127" builtinId="8" hidden="1"/>
    <cellStyle name="Hyperlink" xfId="1129" builtinId="8" hidden="1"/>
    <cellStyle name="Hyperlink" xfId="1131" builtinId="8" hidden="1"/>
    <cellStyle name="Hyperlink" xfId="1133" builtinId="8" hidden="1"/>
    <cellStyle name="Hyperlink" xfId="1135" builtinId="8" hidden="1"/>
    <cellStyle name="Hyperlink" xfId="1137" builtinId="8" hidden="1"/>
    <cellStyle name="Hyperlink" xfId="1139" builtinId="8" hidden="1"/>
    <cellStyle name="Hyperlink" xfId="1141" builtinId="8" hidden="1"/>
    <cellStyle name="Hyperlink" xfId="1143" builtinId="8" hidden="1"/>
    <cellStyle name="Hyperlink" xfId="1145" builtinId="8" hidden="1"/>
    <cellStyle name="Hyperlink" xfId="1147" builtinId="8" hidden="1"/>
    <cellStyle name="Hyperlink" xfId="1149" builtinId="8" hidden="1"/>
    <cellStyle name="Hyperlink" xfId="1151" builtinId="8" hidden="1"/>
    <cellStyle name="Hyperlink" xfId="1153" builtinId="8" hidden="1"/>
    <cellStyle name="Hyperlink" xfId="1155" builtinId="8" hidden="1"/>
    <cellStyle name="Hyperlink" xfId="1157" builtinId="8" hidden="1"/>
    <cellStyle name="Hyperlink" xfId="1159" builtinId="8" hidden="1"/>
    <cellStyle name="Hyperlink" xfId="1161" builtinId="8" hidden="1"/>
    <cellStyle name="Hyperlink" xfId="1163" builtinId="8" hidden="1"/>
    <cellStyle name="Hyperlink" xfId="1165" builtinId="8" hidden="1"/>
    <cellStyle name="Hyperlink" xfId="1167" builtinId="8" hidden="1"/>
    <cellStyle name="Hyperlink" xfId="1169" builtinId="8" hidden="1"/>
    <cellStyle name="Hyperlink" xfId="1171" builtinId="8" hidden="1"/>
    <cellStyle name="Hyperlink" xfId="1173" builtinId="8" hidden="1"/>
    <cellStyle name="Hyperlink" xfId="1175" builtinId="8" hidden="1"/>
    <cellStyle name="Hyperlink" xfId="1177" builtinId="8" hidden="1"/>
    <cellStyle name="Normal" xfId="0" builtinId="0"/>
  </cellStyles>
  <dxfs count="106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000000"/>
      <rgbColor rgb="00E6E6E6"/>
      <rgbColor rgb="00CDCDCD"/>
      <rgbColor rgb="00339966"/>
      <rgbColor rgb="00DD0806"/>
      <rgbColor rgb="00FFFFFF"/>
      <rgbColor rgb="00CCCCFF"/>
      <rgbColor rgb="00CCFFCC"/>
      <rgbColor rgb="00A3D979"/>
      <rgbColor rgb="00CAEBC7"/>
      <rgbColor rgb="00F3EB00"/>
      <rgbColor rgb="00FCF305"/>
      <rgbColor rgb="00C2E5A6"/>
      <rgbColor rgb="00FFFF3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worksheet" Target="worksheets/sheet25.xml"/><Relationship Id="rId26" Type="http://schemas.openxmlformats.org/officeDocument/2006/relationships/worksheet" Target="worksheets/sheet26.xml"/><Relationship Id="rId27" Type="http://schemas.openxmlformats.org/officeDocument/2006/relationships/worksheet" Target="worksheets/sheet27.xml"/><Relationship Id="rId28" Type="http://schemas.openxmlformats.org/officeDocument/2006/relationships/worksheet" Target="worksheets/sheet28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30" Type="http://schemas.openxmlformats.org/officeDocument/2006/relationships/theme" Target="theme/theme1.xml"/><Relationship Id="rId31" Type="http://schemas.openxmlformats.org/officeDocument/2006/relationships/styles" Target="styles.xml"/><Relationship Id="rId32" Type="http://schemas.openxmlformats.org/officeDocument/2006/relationships/sharedStrings" Target="sharedStrings.xml"/><Relationship Id="rId9" Type="http://schemas.openxmlformats.org/officeDocument/2006/relationships/worksheet" Target="worksheets/sheet9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33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33"/>
  <sheetViews>
    <sheetView showGridLines="0" tabSelected="1" workbookViewId="0">
      <selection activeCell="C52" sqref="C52"/>
    </sheetView>
  </sheetViews>
  <sheetFormatPr baseColWidth="10" defaultColWidth="17.7109375" defaultRowHeight="20" customHeight="1" x14ac:dyDescent="0"/>
  <cols>
    <col min="1" max="1" width="11.7109375" customWidth="1"/>
    <col min="2" max="2" width="10.7109375" customWidth="1"/>
    <col min="3" max="3" width="21.42578125" customWidth="1"/>
    <col min="4" max="4" width="0.85546875" hidden="1" customWidth="1"/>
    <col min="5" max="5" width="4.42578125" bestFit="1" customWidth="1"/>
    <col min="6" max="6" width="5.85546875" customWidth="1"/>
    <col min="7" max="9" width="5.7109375" customWidth="1"/>
    <col min="10" max="10" width="7.28515625" customWidth="1"/>
    <col min="11" max="11" width="5.140625" hidden="1" customWidth="1"/>
    <col min="12" max="38" width="4.85546875" customWidth="1"/>
  </cols>
  <sheetData>
    <row r="1" spans="1:38" ht="33.75" customHeight="1">
      <c r="A1" s="1" t="s">
        <v>51</v>
      </c>
      <c r="B1" s="1"/>
      <c r="C1" s="1"/>
      <c r="D1" s="1"/>
      <c r="E1" s="1"/>
      <c r="F1" s="23" t="s">
        <v>40</v>
      </c>
      <c r="G1" s="1"/>
      <c r="H1" s="1"/>
      <c r="I1" s="1"/>
      <c r="J1" s="1"/>
      <c r="K1" s="1"/>
      <c r="L1" s="102">
        <v>2018</v>
      </c>
      <c r="M1" s="103"/>
      <c r="N1" s="1">
        <v>2019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ht="38" customHeight="1">
      <c r="A2" s="2"/>
      <c r="B2" s="2"/>
      <c r="C2" s="2"/>
      <c r="D2" s="2"/>
      <c r="E2" s="2"/>
      <c r="F2" s="2"/>
      <c r="G2" s="2"/>
      <c r="H2" s="2"/>
      <c r="I2" s="2"/>
      <c r="J2" s="2"/>
      <c r="K2" s="3" t="s">
        <v>29</v>
      </c>
      <c r="L2" s="100" t="s">
        <v>50</v>
      </c>
      <c r="M2" s="100" t="s">
        <v>50</v>
      </c>
      <c r="N2" s="100" t="s">
        <v>69</v>
      </c>
      <c r="O2" s="100" t="s">
        <v>69</v>
      </c>
      <c r="P2" s="100" t="s">
        <v>127</v>
      </c>
      <c r="Q2" s="100" t="s">
        <v>128</v>
      </c>
      <c r="R2" s="100" t="s">
        <v>124</v>
      </c>
      <c r="S2" s="100" t="s">
        <v>132</v>
      </c>
      <c r="T2" s="100" t="s">
        <v>155</v>
      </c>
      <c r="U2" s="100" t="s">
        <v>168</v>
      </c>
      <c r="V2" s="100" t="s">
        <v>172</v>
      </c>
      <c r="W2" s="100" t="s">
        <v>228</v>
      </c>
      <c r="X2" s="100" t="s">
        <v>231</v>
      </c>
      <c r="Y2" s="100" t="s">
        <v>231</v>
      </c>
      <c r="Z2" s="100" t="s">
        <v>236</v>
      </c>
      <c r="AA2" s="100" t="s">
        <v>236</v>
      </c>
      <c r="AB2" s="100" t="s">
        <v>236</v>
      </c>
      <c r="AC2" s="100" t="s">
        <v>238</v>
      </c>
      <c r="AD2" s="100" t="s">
        <v>245</v>
      </c>
      <c r="AE2" s="100" t="s">
        <v>245</v>
      </c>
      <c r="AF2" s="100" t="s">
        <v>245</v>
      </c>
      <c r="AG2" s="100" t="s">
        <v>252</v>
      </c>
      <c r="AH2" s="100" t="s">
        <v>253</v>
      </c>
      <c r="AI2" s="100" t="s">
        <v>253</v>
      </c>
      <c r="AJ2" s="100" t="s">
        <v>258</v>
      </c>
      <c r="AK2" s="100" t="s">
        <v>262</v>
      </c>
      <c r="AL2" s="100" t="s">
        <v>267</v>
      </c>
    </row>
    <row r="3" spans="1:38" ht="36" customHeight="1">
      <c r="A3" s="24" t="s">
        <v>35</v>
      </c>
      <c r="B3" s="25" t="s">
        <v>43</v>
      </c>
      <c r="C3" s="25"/>
      <c r="D3" s="26"/>
      <c r="E3" s="27"/>
      <c r="F3" s="153" t="s">
        <v>42</v>
      </c>
      <c r="G3" s="153"/>
      <c r="H3" s="153"/>
      <c r="I3" s="153"/>
      <c r="J3" s="154"/>
      <c r="K3" s="3" t="s">
        <v>30</v>
      </c>
      <c r="L3" s="100" t="s">
        <v>38</v>
      </c>
      <c r="M3" s="100" t="s">
        <v>38</v>
      </c>
      <c r="N3" s="100" t="s">
        <v>70</v>
      </c>
      <c r="O3" s="100" t="s">
        <v>70</v>
      </c>
      <c r="P3" s="100" t="s">
        <v>48</v>
      </c>
      <c r="Q3" s="100" t="s">
        <v>48</v>
      </c>
      <c r="R3" s="100" t="s">
        <v>129</v>
      </c>
      <c r="S3" s="100" t="s">
        <v>133</v>
      </c>
      <c r="T3" s="100" t="s">
        <v>156</v>
      </c>
      <c r="U3" s="100" t="s">
        <v>169</v>
      </c>
      <c r="V3" s="100" t="s">
        <v>170</v>
      </c>
      <c r="W3" s="100" t="s">
        <v>229</v>
      </c>
      <c r="X3" s="100" t="s">
        <v>232</v>
      </c>
      <c r="Y3" s="100" t="s">
        <v>232</v>
      </c>
      <c r="Z3" s="100" t="s">
        <v>237</v>
      </c>
      <c r="AA3" s="100" t="s">
        <v>237</v>
      </c>
      <c r="AB3" s="100" t="s">
        <v>169</v>
      </c>
      <c r="AC3" s="100" t="s">
        <v>170</v>
      </c>
      <c r="AD3" s="100" t="s">
        <v>246</v>
      </c>
      <c r="AE3" s="100" t="s">
        <v>246</v>
      </c>
      <c r="AF3" s="100" t="s">
        <v>246</v>
      </c>
      <c r="AG3" s="100" t="s">
        <v>248</v>
      </c>
      <c r="AH3" s="100" t="s">
        <v>48</v>
      </c>
      <c r="AI3" s="100" t="s">
        <v>48</v>
      </c>
      <c r="AJ3" s="100" t="s">
        <v>248</v>
      </c>
      <c r="AK3" s="100" t="s">
        <v>265</v>
      </c>
      <c r="AL3" s="100" t="s">
        <v>265</v>
      </c>
    </row>
    <row r="4" spans="1:38" ht="15" customHeight="1">
      <c r="A4" s="4"/>
      <c r="B4" s="5"/>
      <c r="C4" s="5"/>
      <c r="D4" s="6"/>
      <c r="E4" s="7" t="s">
        <v>4</v>
      </c>
      <c r="F4" s="8" t="s">
        <v>3</v>
      </c>
      <c r="G4" s="9" t="s">
        <v>20</v>
      </c>
      <c r="H4" s="10" t="s">
        <v>20</v>
      </c>
      <c r="I4" s="11" t="s">
        <v>20</v>
      </c>
      <c r="J4" s="12" t="s">
        <v>8</v>
      </c>
      <c r="K4" s="13" t="s">
        <v>31</v>
      </c>
      <c r="L4" s="101">
        <v>41973</v>
      </c>
      <c r="M4" s="101">
        <v>41974</v>
      </c>
      <c r="N4" s="101">
        <v>42020</v>
      </c>
      <c r="O4" s="101">
        <v>42021</v>
      </c>
      <c r="P4" s="101">
        <v>42029</v>
      </c>
      <c r="Q4" s="101">
        <v>42030</v>
      </c>
      <c r="R4" s="101">
        <v>42030</v>
      </c>
      <c r="S4" s="101">
        <v>42030</v>
      </c>
      <c r="T4" s="101">
        <v>42043</v>
      </c>
      <c r="U4" s="101">
        <v>42044</v>
      </c>
      <c r="V4" s="101">
        <v>42037</v>
      </c>
      <c r="W4" s="101">
        <v>42037</v>
      </c>
      <c r="X4" s="101">
        <v>42049</v>
      </c>
      <c r="Y4" s="101">
        <v>42050</v>
      </c>
      <c r="Z4" s="101">
        <v>42054</v>
      </c>
      <c r="AA4" s="101"/>
      <c r="AB4" s="101"/>
      <c r="AC4" s="101"/>
      <c r="AD4" s="101">
        <v>42070</v>
      </c>
      <c r="AE4" s="101">
        <v>42071</v>
      </c>
      <c r="AF4" s="101">
        <v>42072</v>
      </c>
      <c r="AG4" s="101">
        <v>42072</v>
      </c>
      <c r="AH4" s="101">
        <v>42077</v>
      </c>
      <c r="AI4" s="101">
        <v>42078</v>
      </c>
      <c r="AJ4" s="101">
        <v>42079</v>
      </c>
      <c r="AK4" s="101">
        <v>42092</v>
      </c>
      <c r="AL4" s="101">
        <v>42093</v>
      </c>
    </row>
    <row r="5" spans="1:38" ht="15" customHeight="1">
      <c r="A5" s="14" t="s">
        <v>37</v>
      </c>
      <c r="B5" s="15" t="s">
        <v>36</v>
      </c>
      <c r="C5" s="15" t="s">
        <v>10</v>
      </c>
      <c r="D5" s="16"/>
      <c r="E5" s="7" t="s">
        <v>3</v>
      </c>
      <c r="F5" s="17" t="s">
        <v>27</v>
      </c>
      <c r="G5" s="18" t="s">
        <v>7</v>
      </c>
      <c r="H5" s="10" t="s">
        <v>6</v>
      </c>
      <c r="I5" s="10" t="s">
        <v>21</v>
      </c>
      <c r="J5" s="12" t="s">
        <v>9</v>
      </c>
      <c r="K5" s="13" t="s">
        <v>32</v>
      </c>
      <c r="L5" s="101" t="s">
        <v>39</v>
      </c>
      <c r="M5" s="101" t="s">
        <v>49</v>
      </c>
      <c r="N5" s="101" t="s">
        <v>39</v>
      </c>
      <c r="O5" s="101" t="s">
        <v>39</v>
      </c>
      <c r="P5" s="101" t="s">
        <v>39</v>
      </c>
      <c r="Q5" s="101" t="s">
        <v>39</v>
      </c>
      <c r="R5" s="101" t="s">
        <v>39</v>
      </c>
      <c r="S5" s="101" t="s">
        <v>39</v>
      </c>
      <c r="T5" s="101" t="s">
        <v>39</v>
      </c>
      <c r="U5" s="101" t="s">
        <v>39</v>
      </c>
      <c r="V5" s="101" t="s">
        <v>39</v>
      </c>
      <c r="W5" s="101" t="s">
        <v>39</v>
      </c>
      <c r="X5" s="101" t="s">
        <v>39</v>
      </c>
      <c r="Y5" s="101" t="s">
        <v>49</v>
      </c>
      <c r="Z5" s="101" t="s">
        <v>39</v>
      </c>
      <c r="AA5" s="101" t="s">
        <v>49</v>
      </c>
      <c r="AB5" s="101" t="s">
        <v>239</v>
      </c>
      <c r="AC5" s="101" t="s">
        <v>39</v>
      </c>
      <c r="AD5" s="101" t="s">
        <v>39</v>
      </c>
      <c r="AE5" s="101" t="s">
        <v>239</v>
      </c>
      <c r="AF5" s="101" t="s">
        <v>49</v>
      </c>
      <c r="AG5" s="101" t="s">
        <v>249</v>
      </c>
      <c r="AH5" s="101" t="s">
        <v>39</v>
      </c>
      <c r="AI5" s="101" t="s">
        <v>239</v>
      </c>
      <c r="AJ5" s="101" t="s">
        <v>249</v>
      </c>
      <c r="AK5" s="101" t="s">
        <v>249</v>
      </c>
      <c r="AL5" s="101" t="s">
        <v>249</v>
      </c>
    </row>
    <row r="6" spans="1:38" ht="15" customHeight="1">
      <c r="A6" s="81" t="s">
        <v>46</v>
      </c>
      <c r="B6" s="81" t="s">
        <v>47</v>
      </c>
      <c r="C6" s="87" t="s">
        <v>54</v>
      </c>
      <c r="D6" s="81"/>
      <c r="E6" s="81">
        <f t="shared" ref="E6:E37" si="0">F6</f>
        <v>1</v>
      </c>
      <c r="F6" s="19">
        <f t="shared" ref="F6:F37" si="1">RANK(J6,$J$6:$J$133,0)</f>
        <v>1</v>
      </c>
      <c r="G6" s="20">
        <f>LARGE(($L6:$AL6),1)</f>
        <v>1000</v>
      </c>
      <c r="H6" s="20">
        <f t="shared" ref="H6:H37" si="2">LARGE(($L6:$AL6),2)</f>
        <v>924.32432432432427</v>
      </c>
      <c r="I6" s="20">
        <f t="shared" ref="I6:I43" si="3">LARGE(($L6:$AL6),3)</f>
        <v>875.27472527472526</v>
      </c>
      <c r="J6" s="19">
        <f t="shared" ref="J6:J37" si="4">SUM(G6+H6+I6)</f>
        <v>2799.5990495990495</v>
      </c>
      <c r="K6" s="21"/>
      <c r="L6" s="99">
        <f>IF(ISNA(VLOOKUP($C6,'Mt. Sima Canada Cup SS'!$A$17:$H$100,8,FALSE))=TRUE,"0",VLOOKUP($C6,'Mt. Sima Canada Cup SS'!$A$17:$H$100,8,FALSE))</f>
        <v>713.41176470588243</v>
      </c>
      <c r="M6" s="99">
        <f>IF(ISNA(VLOOKUP($C6,'Mt. Sima Canada Cup BA'!$A$17:$H$100,8,FALSE))=TRUE,"0",VLOOKUP($C6,'Mt. Sima Canada Cup BA'!$A$17:$H$100,8,FALSE))</f>
        <v>703.18471337579615</v>
      </c>
      <c r="N6" s="99">
        <f>IF(ISNA(VLOOKUP($C6,'Waterville Rev Tour NorAm Day 1'!$A$17:$H$100,8,FALSE))=TRUE,"0",VLOOKUP($C6,'Waterville Rev Tour NorAm Day 1'!$A$17:$H$100,8,FALSE))</f>
        <v>795.2380952380953</v>
      </c>
      <c r="O6" s="99">
        <f>IF(ISNA(VLOOKUP($C6,'Waterville Rev Tour NorAm Day 2'!$A$17:$H$100,8,FALSE))=TRUE,"0",VLOOKUP($C6,'Waterville Rev Tour NorAm Day 2'!$A$17:$H$100,8,FALSE))</f>
        <v>875.27472527472526</v>
      </c>
      <c r="P6" s="99" t="str">
        <f>IF(ISNA(VLOOKUP($C6,'MSLM TT DAY 1'!$A$17:$H$100,8,FALSE))=TRUE,"0",VLOOKUP($C6,'MSLM TT DAY 1'!$A$17:$H$100,8,FALSE))</f>
        <v>0</v>
      </c>
      <c r="Q6" s="99" t="str">
        <f>IF(ISNA(VLOOKUP($C6,'MSLM TT DAY 2'!$A$17:$H$100,8,FALSE))=TRUE,"0",VLOOKUP($C6,'MSLM TT DAY 2'!$A$17:$H$100,8,FALSE))</f>
        <v>0</v>
      </c>
      <c r="R6" s="99" t="str">
        <f>IF(ISNA(VLOOKUP($C6,'Silverstar Canada Cup'!$A$17:$H$65,8,FALSE))=TRUE,"0",VLOOKUP($C6,'Silverstar Canada Cup'!$A$17:$H$65,8,FALSE))</f>
        <v>0</v>
      </c>
      <c r="S6" s="99" t="str">
        <f>IF(ISNA(VLOOKUP($C6,'Craigleith Groms'!$A$17:$H$63,8,FALSE))=TRUE,"0",VLOOKUP($C6,'Craigleith Groms'!$A$17:$H$63,8,FALSE))</f>
        <v>0</v>
      </c>
      <c r="T6" s="22" t="str">
        <f>IF(ISNA(VLOOKUP($C6,'Beaver Valley TT'!$A$17:$H$69,8,FALSE))=TRUE,"0",VLOOKUP($C6,'Beaver Valley TT'!$A$17:$H$69,8,FALSE))</f>
        <v>0</v>
      </c>
      <c r="U6" s="99">
        <f>IF(ISNA(VLOOKUP($C6,'Calgary Nor AM SS'!$A$17:$H$66,8,FALSE))=TRUE,"0",VLOOKUP($C6,'Calgary Nor AM SS'!$A$17:$H$66,8,FALSE))</f>
        <v>834.19629501783459</v>
      </c>
      <c r="V6" s="99" t="str">
        <f>IF(ISNA(VLOOKUP($C6,'Fortune Fz'!$A$17:$H$66,8,FALSE))=TRUE,"0",VLOOKUP($C6,'Fortune Fz'!$A$17:$H$66,8,FALSE))</f>
        <v>0</v>
      </c>
      <c r="W6" s="99" t="str">
        <f>IF(ISNA(VLOOKUP($C6,'GEORGIAN PEAKS Groms'!$A$17:$H$63,8,FALSE))=TRUE,"0",VLOOKUP($C6,'GEORGIAN PEAKS Groms'!$A$17:$H$63,8,FALSE))</f>
        <v>0</v>
      </c>
      <c r="X6" s="99">
        <f>IF(ISNA(VLOOKUP($C6,'Aspen Open SS'!$A$17:$H$63,8,FALSE))=TRUE,"0",VLOOKUP($C6,'Aspen Open SS'!$A$17:$H$63,8,FALSE))</f>
        <v>1000</v>
      </c>
      <c r="Y6" s="99">
        <f>IF(ISNA(VLOOKUP($C6,'Aspen Open BA'!$A$17:$H$63,8,FALSE))=TRUE,"0",VLOOKUP($C6,'Aspen Open BA'!$A$17:$H$63,8,FALSE))</f>
        <v>924.32432432432427</v>
      </c>
      <c r="Z6" s="99" t="str">
        <f>IF(ISNA(VLOOKUP($C6,'CWG SS'!$A$17:$H$63,8,FALSE))=TRUE,"0",VLOOKUP($C6,'CWG SS'!$A$17:$H$63,8,FALSE))</f>
        <v>0</v>
      </c>
      <c r="AA6" s="99" t="str">
        <f>IF(ISNA(VLOOKUP($C6,'CWG BA'!$A$17:$H$63,8,FALSE))=TRUE,"0",VLOOKUP($C6,'CWG BA'!$A$17:$H$63,8,FALSE))</f>
        <v>0</v>
      </c>
      <c r="AB6" s="99" t="str">
        <f>IF(ISNA(VLOOKUP($C6,'CWG HP'!$A$17:$H$63,8,FALSE))=TRUE,"0",VLOOKUP($C6,'CWG HP'!$A$17:$H$63,8,FALSE))</f>
        <v>0</v>
      </c>
      <c r="AC6" s="99" t="str">
        <f>IF(ISNA(VLOOKUP($C6,'Camp Fortune Provincials'!$A$17:$H$63,8,FALSE))=TRUE,"0",VLOOKUP($C6,'Camp Fortune Provincials'!$A$17:$H$63,8,FALSE))</f>
        <v>0</v>
      </c>
      <c r="AD6" s="99" t="str">
        <f>IF(ISNA(VLOOKUP($C6,'Jr Nats SS'!$A$17:$H$63,8,FALSE))=TRUE,"0",VLOOKUP($C6,'Jr Nats SS'!$A$17:$H$63,8,FALSE))</f>
        <v>0</v>
      </c>
      <c r="AE6" s="99" t="str">
        <f>IF(ISNA(VLOOKUP($C6,'Jr Nats HP'!$A$17:$H$63,8,FALSE))=TRUE,"0",VLOOKUP($C6,'Jr Nats HP'!$A$17:$H$63,8,FALSE))</f>
        <v>0</v>
      </c>
      <c r="AF6" s="99" t="str">
        <f>IF(ISNA(VLOOKUP($C6,'Jr Nats BA'!$A$17:$H$63,8,FALSE))=TRUE,"0",VLOOKUP($C6,'Jr Nats BA'!$A$17:$H$63,8,FALSE))</f>
        <v>0</v>
      </c>
      <c r="AG6" s="99">
        <f>IF(ISNA(VLOOKUP($C6,'Mammoth World Cup'!$A$17:$H$63,8,FALSE))=TRUE,"0",VLOOKUP($C6,'Mammoth World Cup'!$A$17:$H$63,8,FALSE))</f>
        <v>771.12299465240631</v>
      </c>
      <c r="AH6" s="99" t="str">
        <f>IF(ISNA(VLOOKUP($C6,'MSLM CC SS'!$A$17:$H$61,8,FALSE))=TRUE,"0",VLOOKUP($C6,'MSLM CC SS'!$A$17:$H$61,8,FALSE))</f>
        <v>0</v>
      </c>
      <c r="AI6" s="99" t="str">
        <f>IF(ISNA(VLOOKUP($C6,'MSLM CC HP'!$A$17:$H$59,8,FALSE))=TRUE,"0",VLOOKUP($C6,'MSLM CC HP'!$A$17:$H$59,8,FALSE))</f>
        <v>0</v>
      </c>
      <c r="AJ6" s="99">
        <f>IF(ISNA(VLOOKUP($C6,'Mammoth NorAM SS'!$A$17:$H$63,8,FALSE))=TRUE,"0",VLOOKUP($C6,'Mammoth NorAM SS'!$A$17:$H$63,8,FALSE))</f>
        <v>785.00000000000011</v>
      </c>
      <c r="AK6" s="99">
        <f>IF(ISNA(VLOOKUP($C6,'Le Relais NorAM SS'!$A$17:$H$63,8,FALSE))=TRUE,"0",VLOOKUP($C6,'Le Relais NorAM SS'!$A$17:$H$63,8,FALSE))</f>
        <v>191.89765458422178</v>
      </c>
      <c r="AL6" s="99">
        <f>IF(ISNA(VLOOKUP($C6,'Step Up Tour Pro SS'!$A$17:$H$63,8,FALSE))=TRUE,"0",VLOOKUP($C6,'Step Up Tour Pro SS'!$A$17:$H$63,8,FALSE))</f>
        <v>761.31868131868134</v>
      </c>
    </row>
    <row r="7" spans="1:38" ht="15" customHeight="1">
      <c r="A7" s="81" t="s">
        <v>71</v>
      </c>
      <c r="B7" s="81" t="s">
        <v>61</v>
      </c>
      <c r="C7" s="86" t="s">
        <v>68</v>
      </c>
      <c r="D7" s="81"/>
      <c r="E7" s="81">
        <f t="shared" si="0"/>
        <v>2</v>
      </c>
      <c r="F7" s="19">
        <f t="shared" si="1"/>
        <v>2</v>
      </c>
      <c r="G7" s="20">
        <f t="shared" ref="G6:G37" si="5">LARGE(($L7:$AL7),1)</f>
        <v>888.8888888888888</v>
      </c>
      <c r="H7" s="20">
        <f t="shared" si="2"/>
        <v>876.45161290322585</v>
      </c>
      <c r="I7" s="20">
        <f t="shared" si="3"/>
        <v>840.65934065934073</v>
      </c>
      <c r="J7" s="19">
        <f t="shared" si="4"/>
        <v>2605.9998424514552</v>
      </c>
      <c r="K7" s="21"/>
      <c r="L7" s="22" t="str">
        <f>IF(ISNA(VLOOKUP($C7,'Mt. Sima Canada Cup SS'!$A$17:$H$100,8,FALSE))=TRUE,"0",VLOOKUP($C7,'Mt. Sima Canada Cup SS'!$A$17:$H$100,8,FALSE))</f>
        <v>0</v>
      </c>
      <c r="M7" s="22" t="str">
        <f>IF(ISNA(VLOOKUP($C7,'Mt. Sima Canada Cup BA'!$A$17:$H$100,8,FALSE))=TRUE,"0",VLOOKUP($C7,'Mt. Sima Canada Cup BA'!$A$17:$H$100,8,FALSE))</f>
        <v>0</v>
      </c>
      <c r="N7" s="22">
        <f>IF(ISNA(VLOOKUP($C7,'Waterville Rev Tour NorAm Day 1'!$A$17:$H$100,8,FALSE))=TRUE,"0",VLOOKUP($C7,'Waterville Rev Tour NorAm Day 1'!$A$17:$H$100,8,FALSE))</f>
        <v>771.42857142857144</v>
      </c>
      <c r="O7" s="22">
        <f>IF(ISNA(VLOOKUP($C7,'Waterville Rev Tour NorAm Day 2'!$A$17:$H$100,8,FALSE))=TRUE,"0",VLOOKUP($C7,'Waterville Rev Tour NorAm Day 2'!$A$17:$H$100,8,FALSE))</f>
        <v>840.65934065934073</v>
      </c>
      <c r="P7" s="22" t="str">
        <f>IF(ISNA(VLOOKUP($C7,'MSLM TT DAY 1'!$A$17:$H$100,8,FALSE))=TRUE,"0",VLOOKUP($C7,'MSLM TT DAY 1'!$A$17:$H$100,8,FALSE))</f>
        <v>0</v>
      </c>
      <c r="Q7" s="22" t="str">
        <f>IF(ISNA(VLOOKUP($C7,'MSLM TT DAY 2'!$A$17:$H$100,8,FALSE))=TRUE,"0",VLOOKUP($C7,'MSLM TT DAY 2'!$A$17:$H$100,8,FALSE))</f>
        <v>0</v>
      </c>
      <c r="R7" s="22" t="str">
        <f>IF(ISNA(VLOOKUP($C7,'Silverstar Canada Cup'!$A$17:$H$65,8,FALSE))=TRUE,"0",VLOOKUP($C7,'Silverstar Canada Cup'!$A$17:$H$65,8,FALSE))</f>
        <v>0</v>
      </c>
      <c r="S7" s="99" t="str">
        <f>IF(ISNA(VLOOKUP($C7,'Craigleith Groms'!$A$17:$H$63,8,FALSE))=TRUE,"0",VLOOKUP($C7,'Craigleith Groms'!$A$17:$H$63,8,FALSE))</f>
        <v>0</v>
      </c>
      <c r="T7" s="22" t="str">
        <f>IF(ISNA(VLOOKUP($C7,'Beaver Valley TT'!$A$17:$H$69,8,FALSE))=TRUE,"0",VLOOKUP($C7,'Beaver Valley TT'!$A$17:$H$69,8,FALSE))</f>
        <v>0</v>
      </c>
      <c r="U7" s="22">
        <f>IF(ISNA(VLOOKUP($C7,'Calgary Nor AM SS'!$A$17:$H$66,8,FALSE))=TRUE,"0",VLOOKUP($C7,'Calgary Nor AM SS'!$A$17:$H$66,8,FALSE))</f>
        <v>876.45161290322585</v>
      </c>
      <c r="V7" s="22" t="str">
        <f>IF(ISNA(VLOOKUP($C7,'Fortune Fz'!$A$17:$H$66,8,FALSE))=TRUE,"0",VLOOKUP($C7,'Fortune Fz'!$A$17:$H$66,8,FALSE))</f>
        <v>0</v>
      </c>
      <c r="W7" s="99" t="str">
        <f>IF(ISNA(VLOOKUP($C7,'GEORGIAN PEAKS Groms'!$A$17:$H$63,8,FALSE))=TRUE,"0",VLOOKUP($C7,'GEORGIAN PEAKS Groms'!$A$17:$H$63,8,FALSE))</f>
        <v>0</v>
      </c>
      <c r="X7" s="99">
        <f>IF(ISNA(VLOOKUP($C7,'Aspen Open SS'!$A$17:$H$63,8,FALSE))=TRUE,"0",VLOOKUP($C7,'Aspen Open SS'!$A$17:$H$63,8,FALSE))</f>
        <v>888.8888888888888</v>
      </c>
      <c r="Y7" s="99">
        <f>IF(ISNA(VLOOKUP($C7,'Aspen Open BA'!$A$17:$H$63,8,FALSE))=TRUE,"0",VLOOKUP($C7,'Aspen Open BA'!$A$17:$H$63,8,FALSE))</f>
        <v>691.89189189189187</v>
      </c>
      <c r="Z7" s="99" t="str">
        <f>IF(ISNA(VLOOKUP($C7,'CWG SS'!$A$17:$H$63,8,FALSE))=TRUE,"0",VLOOKUP($C7,'CWG SS'!$A$17:$H$63,8,FALSE))</f>
        <v>0</v>
      </c>
      <c r="AA7" s="99" t="str">
        <f>IF(ISNA(VLOOKUP($C7,'CWG BA'!$A$17:$H$63,8,FALSE))=TRUE,"0",VLOOKUP($C7,'CWG BA'!$A$17:$H$63,8,FALSE))</f>
        <v>0</v>
      </c>
      <c r="AB7" s="99" t="str">
        <f>IF(ISNA(VLOOKUP($C7,'CWG HP'!$A$17:$H$63,8,FALSE))=TRUE,"0",VLOOKUP($C7,'CWG HP'!$A$17:$H$63,8,FALSE))</f>
        <v>0</v>
      </c>
      <c r="AC7" s="99" t="str">
        <f>IF(ISNA(VLOOKUP($C7,'Camp Fortune Provincials'!$A$17:$H$63,8,FALSE))=TRUE,"0",VLOOKUP($C7,'Camp Fortune Provincials'!$A$17:$H$63,8,FALSE))</f>
        <v>0</v>
      </c>
      <c r="AD7" s="99" t="str">
        <f>IF(ISNA(VLOOKUP($C7,'Jr Nats SS'!$A$17:$H$63,8,FALSE))=TRUE,"0",VLOOKUP($C7,'Jr Nats SS'!$A$17:$H$63,8,FALSE))</f>
        <v>0</v>
      </c>
      <c r="AE7" s="99" t="str">
        <f>IF(ISNA(VLOOKUP($C7,'Jr Nats HP'!$A$17:$H$63,8,FALSE))=TRUE,"0",VLOOKUP($C7,'Jr Nats HP'!$A$17:$H$63,8,FALSE))</f>
        <v>0</v>
      </c>
      <c r="AF7" s="99" t="str">
        <f>IF(ISNA(VLOOKUP($C7,'Jr Nats BA'!$A$17:$H$63,8,FALSE))=TRUE,"0",VLOOKUP($C7,'Jr Nats BA'!$A$17:$H$63,8,FALSE))</f>
        <v>0</v>
      </c>
      <c r="AG7" s="99" t="str">
        <f>IF(ISNA(VLOOKUP($C7,'Mammoth World Cup'!$A$17:$H$63,8,FALSE))=TRUE,"0",VLOOKUP($C7,'Mammoth World Cup'!$A$17:$H$63,8,FALSE))</f>
        <v>0</v>
      </c>
      <c r="AH7" s="99" t="str">
        <f>IF(ISNA(VLOOKUP($C7,'MSLM CC SS'!$A$17:$H$61,8,FALSE))=TRUE,"0",VLOOKUP($C7,'MSLM CC SS'!$A$17:$H$61,8,FALSE))</f>
        <v>0</v>
      </c>
      <c r="AI7" s="99" t="str">
        <f>IF(ISNA(VLOOKUP($C7,'MSLM CC HP'!$A$17:$H$59,8,FALSE))=TRUE,"0",VLOOKUP($C7,'MSLM CC HP'!$A$17:$H$59,8,FALSE))</f>
        <v>0</v>
      </c>
      <c r="AJ7" s="99" t="str">
        <f>IF(ISNA(VLOOKUP($C7,'Mammoth NorAM SS'!$A$17:$H$63,8,FALSE))=TRUE,"0",VLOOKUP($C7,'Mammoth NorAM SS'!$A$17:$H$63,8,FALSE))</f>
        <v>0</v>
      </c>
      <c r="AK7" s="99">
        <f>IF(ISNA(VLOOKUP($C7,'Le Relais NorAM SS'!$A$17:$H$63,8,FALSE))=TRUE,"0",VLOOKUP($C7,'Le Relais NorAM SS'!$A$17:$H$63,8,FALSE))</f>
        <v>827.07889125799579</v>
      </c>
      <c r="AL7" s="99">
        <f>IF(ISNA(VLOOKUP($C7,'Step Up Tour Pro SS'!$A$17:$H$63,8,FALSE))=TRUE,"0",VLOOKUP($C7,'Step Up Tour Pro SS'!$A$17:$H$63,8,FALSE))</f>
        <v>267.61526582836967</v>
      </c>
    </row>
    <row r="8" spans="1:38" ht="15" customHeight="1">
      <c r="A8" s="81" t="s">
        <v>46</v>
      </c>
      <c r="B8" s="81" t="s">
        <v>61</v>
      </c>
      <c r="C8" s="86" t="s">
        <v>53</v>
      </c>
      <c r="D8" s="81"/>
      <c r="E8" s="81">
        <f t="shared" si="0"/>
        <v>3</v>
      </c>
      <c r="F8" s="19">
        <f t="shared" si="1"/>
        <v>3</v>
      </c>
      <c r="G8" s="20">
        <f t="shared" si="5"/>
        <v>894.60361293291908</v>
      </c>
      <c r="H8" s="20">
        <f t="shared" si="2"/>
        <v>876.67560321715825</v>
      </c>
      <c r="I8" s="20">
        <f t="shared" si="3"/>
        <v>766.11764705882365</v>
      </c>
      <c r="J8" s="19">
        <f t="shared" si="4"/>
        <v>2537.3968632089009</v>
      </c>
      <c r="K8" s="21"/>
      <c r="L8" s="22">
        <f>IF(ISNA(VLOOKUP($C8,'Mt. Sima Canada Cup SS'!$A$17:$H$100,8,FALSE))=TRUE,"0",VLOOKUP($C8,'Mt. Sima Canada Cup SS'!$A$17:$H$100,8,FALSE))</f>
        <v>766.11764705882365</v>
      </c>
      <c r="M8" s="22">
        <f>IF(ISNA(VLOOKUP($C8,'Mt. Sima Canada Cup BA'!$A$17:$H$100,8,FALSE))=TRUE,"0",VLOOKUP($C8,'Mt. Sima Canada Cup BA'!$A$17:$H$100,8,FALSE))</f>
        <v>495.89632829373642</v>
      </c>
      <c r="N8" s="22">
        <f>IF(ISNA(VLOOKUP($C8,'Waterville Rev Tour NorAm Day 1'!$A$17:$H$100,8,FALSE))=TRUE,"0",VLOOKUP($C8,'Waterville Rev Tour NorAm Day 1'!$A$17:$H$100,8,FALSE))</f>
        <v>733.33333333333337</v>
      </c>
      <c r="O8" s="22">
        <f>IF(ISNA(VLOOKUP($C8,'Waterville Rev Tour NorAm Day 2'!$A$17:$H$100,8,FALSE))=TRUE,"0",VLOOKUP($C8,'Waterville Rev Tour NorAm Day 2'!$A$17:$H$100,8,FALSE))</f>
        <v>876.67560321715825</v>
      </c>
      <c r="P8" s="22" t="str">
        <f>IF(ISNA(VLOOKUP($C8,'MSLM TT DAY 1'!$A$17:$H$100,8,FALSE))=TRUE,"0",VLOOKUP($C8,'MSLM TT DAY 1'!$A$17:$H$100,8,FALSE))</f>
        <v>0</v>
      </c>
      <c r="Q8" s="22" t="str">
        <f>IF(ISNA(VLOOKUP($C8,'MSLM TT DAY 2'!$A$17:$H$100,8,FALSE))=TRUE,"0",VLOOKUP($C8,'MSLM TT DAY 2'!$A$17:$H$100,8,FALSE))</f>
        <v>0</v>
      </c>
      <c r="R8" s="22" t="str">
        <f>IF(ISNA(VLOOKUP($C8,'Silverstar Canada Cup'!$A$17:$H$65,8,FALSE))=TRUE,"0",VLOOKUP($C8,'Silverstar Canada Cup'!$A$17:$H$65,8,FALSE))</f>
        <v>0</v>
      </c>
      <c r="S8" s="99" t="str">
        <f>IF(ISNA(VLOOKUP($C8,'Craigleith Groms'!$A$17:$H$63,8,FALSE))=TRUE,"0",VLOOKUP($C8,'Craigleith Groms'!$A$17:$H$63,8,FALSE))</f>
        <v>0</v>
      </c>
      <c r="T8" s="22" t="str">
        <f>IF(ISNA(VLOOKUP($C8,'Beaver Valley TT'!$A$17:$H$69,8,FALSE))=TRUE,"0",VLOOKUP($C8,'Beaver Valley TT'!$A$17:$H$69,8,FALSE))</f>
        <v>0</v>
      </c>
      <c r="U8" s="22">
        <f>IF(ISNA(VLOOKUP($C8,'Calgary Nor AM SS'!$A$17:$H$66,8,FALSE))=TRUE,"0",VLOOKUP($C8,'Calgary Nor AM SS'!$A$17:$H$66,8,FALSE))</f>
        <v>894.60361293291908</v>
      </c>
      <c r="V8" s="22" t="str">
        <f>IF(ISNA(VLOOKUP($C8,'Fortune Fz'!$A$17:$H$66,8,FALSE))=TRUE,"0",VLOOKUP($C8,'Fortune Fz'!$A$17:$H$66,8,FALSE))</f>
        <v>0</v>
      </c>
      <c r="W8" s="99" t="str">
        <f>IF(ISNA(VLOOKUP($C8,'GEORGIAN PEAKS Groms'!$A$17:$H$63,8,FALSE))=TRUE,"0",VLOOKUP($C8,'GEORGIAN PEAKS Groms'!$A$17:$H$63,8,FALSE))</f>
        <v>0</v>
      </c>
      <c r="X8" s="99">
        <f>IF(ISNA(VLOOKUP($C8,'Aspen Open SS'!$A$17:$H$63,8,FALSE))=TRUE,"0",VLOOKUP($C8,'Aspen Open SS'!$A$17:$H$63,8,FALSE))</f>
        <v>301.81124880838894</v>
      </c>
      <c r="Y8" s="99">
        <f>IF(ISNA(VLOOKUP($C8,'Aspen Open BA'!$A$17:$H$63,8,FALSE))=TRUE,"0",VLOOKUP($C8,'Aspen Open BA'!$A$17:$H$63,8,FALSE))</f>
        <v>151.35135135135135</v>
      </c>
      <c r="Z8" s="99" t="str">
        <f>IF(ISNA(VLOOKUP($C8,'CWG SS'!$A$17:$H$63,8,FALSE))=TRUE,"0",VLOOKUP($C8,'CWG SS'!$A$17:$H$63,8,FALSE))</f>
        <v>0</v>
      </c>
      <c r="AA8" s="99" t="str">
        <f>IF(ISNA(VLOOKUP($C8,'CWG BA'!$A$17:$H$63,8,FALSE))=TRUE,"0",VLOOKUP($C8,'CWG BA'!$A$17:$H$63,8,FALSE))</f>
        <v>0</v>
      </c>
      <c r="AB8" s="99" t="str">
        <f>IF(ISNA(VLOOKUP($C8,'CWG HP'!$A$17:$H$63,8,FALSE))=TRUE,"0",VLOOKUP($C8,'CWG HP'!$A$17:$H$63,8,FALSE))</f>
        <v>0</v>
      </c>
      <c r="AC8" s="99" t="str">
        <f>IF(ISNA(VLOOKUP($C8,'Camp Fortune Provincials'!$A$17:$H$63,8,FALSE))=TRUE,"0",VLOOKUP($C8,'Camp Fortune Provincials'!$A$17:$H$63,8,FALSE))</f>
        <v>0</v>
      </c>
      <c r="AD8" s="99" t="str">
        <f>IF(ISNA(VLOOKUP($C8,'Jr Nats SS'!$A$17:$H$63,8,FALSE))=TRUE,"0",VLOOKUP($C8,'Jr Nats SS'!$A$17:$H$63,8,FALSE))</f>
        <v>0</v>
      </c>
      <c r="AE8" s="99" t="str">
        <f>IF(ISNA(VLOOKUP($C8,'Jr Nats HP'!$A$17:$H$63,8,FALSE))=TRUE,"0",VLOOKUP($C8,'Jr Nats HP'!$A$17:$H$63,8,FALSE))</f>
        <v>0</v>
      </c>
      <c r="AF8" s="99" t="str">
        <f>IF(ISNA(VLOOKUP($C8,'Jr Nats BA'!$A$17:$H$63,8,FALSE))=TRUE,"0",VLOOKUP($C8,'Jr Nats BA'!$A$17:$H$63,8,FALSE))</f>
        <v>0</v>
      </c>
      <c r="AG8" s="99" t="str">
        <f>IF(ISNA(VLOOKUP($C8,'Mammoth World Cup'!$A$17:$H$63,8,FALSE))=TRUE,"0",VLOOKUP($C8,'Mammoth World Cup'!$A$17:$H$63,8,FALSE))</f>
        <v>0</v>
      </c>
      <c r="AH8" s="99" t="str">
        <f>IF(ISNA(VLOOKUP($C8,'MSLM CC SS'!$A$17:$H$61,8,FALSE))=TRUE,"0",VLOOKUP($C8,'MSLM CC SS'!$A$17:$H$61,8,FALSE))</f>
        <v>0</v>
      </c>
      <c r="AI8" s="99" t="str">
        <f>IF(ISNA(VLOOKUP($C8,'MSLM CC HP'!$A$17:$H$59,8,FALSE))=TRUE,"0",VLOOKUP($C8,'MSLM CC HP'!$A$17:$H$59,8,FALSE))</f>
        <v>0</v>
      </c>
      <c r="AJ8" s="99" t="str">
        <f>IF(ISNA(VLOOKUP($C8,'Mammoth NorAM SS'!$A$17:$H$63,8,FALSE))=TRUE,"0",VLOOKUP($C8,'Mammoth NorAM SS'!$A$17:$H$63,8,FALSE))</f>
        <v>0</v>
      </c>
      <c r="AK8" s="99" t="str">
        <f>IF(ISNA(VLOOKUP($C8,'Le Relais NorAM SS'!$A$17:$H$63,8,FALSE))=TRUE,"0",VLOOKUP($C8,'Le Relais NorAM SS'!$A$17:$H$63,8,FALSE))</f>
        <v>0</v>
      </c>
      <c r="AL8" s="99" t="str">
        <f>IF(ISNA(VLOOKUP($C8,'Step Up Tour Pro SS'!$A$17:$H$63,8,FALSE))=TRUE,"0",VLOOKUP($C8,'Step Up Tour Pro SS'!$A$17:$H$63,8,FALSE))</f>
        <v>0</v>
      </c>
    </row>
    <row r="9" spans="1:38" ht="15" customHeight="1">
      <c r="A9" s="81" t="s">
        <v>247</v>
      </c>
      <c r="B9" s="81" t="s">
        <v>61</v>
      </c>
      <c r="C9" s="86" t="s">
        <v>55</v>
      </c>
      <c r="D9" s="81"/>
      <c r="E9" s="81">
        <f t="shared" si="0"/>
        <v>4</v>
      </c>
      <c r="F9" s="19">
        <f t="shared" si="1"/>
        <v>4</v>
      </c>
      <c r="G9" s="20">
        <f t="shared" si="5"/>
        <v>875.3483870967741</v>
      </c>
      <c r="H9" s="20">
        <f>LARGE(($L9:$AL9),2)</f>
        <v>870</v>
      </c>
      <c r="I9" s="20">
        <f>LARGE(($L9:$AL9),3)</f>
        <v>789.18918918918928</v>
      </c>
      <c r="J9" s="19">
        <f t="shared" si="4"/>
        <v>2534.5375762859635</v>
      </c>
      <c r="K9" s="21"/>
      <c r="L9" s="22">
        <f>IF(ISNA(VLOOKUP($C9,'Mt. Sima Canada Cup SS'!$A$17:$H$100,8,FALSE))=TRUE,"0",VLOOKUP($C9,'Mt. Sima Canada Cup SS'!$A$17:$H$100,8,FALSE))</f>
        <v>571.85354691075509</v>
      </c>
      <c r="M9" s="22">
        <f>IF(ISNA(VLOOKUP($C9,'Mt. Sima Canada Cup BA'!$A$17:$H$100,8,FALSE))=TRUE,"0",VLOOKUP($C9,'Mt. Sima Canada Cup BA'!$A$17:$H$100,8,FALSE))</f>
        <v>400.64794816414684</v>
      </c>
      <c r="N9" s="22">
        <f>IF(ISNA(VLOOKUP($C9,'Waterville Rev Tour NorAm Day 1'!$A$17:$H$100,8,FALSE))=TRUE,"0",VLOOKUP($C9,'Waterville Rev Tour NorAm Day 1'!$A$17:$H$100,8,FALSE))</f>
        <v>789.18918918918928</v>
      </c>
      <c r="O9" s="22">
        <f>IF(ISNA(VLOOKUP($C9,'Waterville Rev Tour NorAm Day 2'!$A$17:$H$100,8,FALSE))=TRUE,"0",VLOOKUP($C9,'Waterville Rev Tour NorAm Day 2'!$A$17:$H$100,8,FALSE))</f>
        <v>783.79120879120887</v>
      </c>
      <c r="P9" s="22" t="str">
        <f>IF(ISNA(VLOOKUP($C9,'MSLM TT DAY 1'!$A$17:$H$100,8,FALSE))=TRUE,"0",VLOOKUP($C9,'MSLM TT DAY 1'!$A$17:$H$100,8,FALSE))</f>
        <v>0</v>
      </c>
      <c r="Q9" s="22" t="str">
        <f>IF(ISNA(VLOOKUP($C9,'MSLM TT DAY 2'!$A$17:$H$100,8,FALSE))=TRUE,"0",VLOOKUP($C9,'MSLM TT DAY 2'!$A$17:$H$100,8,FALSE))</f>
        <v>0</v>
      </c>
      <c r="R9" s="22">
        <f>IF(ISNA(VLOOKUP($C9,'Silverstar Canada Cup'!$A$17:$H$65,8,FALSE))=TRUE,"0",VLOOKUP($C9,'Silverstar Canada Cup'!$A$17:$H$65,8,FALSE))</f>
        <v>643.67816091954012</v>
      </c>
      <c r="S9" s="99" t="str">
        <f>IF(ISNA(VLOOKUP($C9,'Craigleith Groms'!$A$17:$H$63,8,FALSE))=TRUE,"0",VLOOKUP($C9,'Craigleith Groms'!$A$17:$H$63,8,FALSE))</f>
        <v>0</v>
      </c>
      <c r="T9" s="22" t="str">
        <f>IF(ISNA(VLOOKUP($C9,'Beaver Valley TT'!$A$17:$H$69,8,FALSE))=TRUE,"0",VLOOKUP($C9,'Beaver Valley TT'!$A$17:$H$69,8,FALSE))</f>
        <v>0</v>
      </c>
      <c r="U9" s="22">
        <f>IF(ISNA(VLOOKUP($C9,'Calgary Nor AM SS'!$A$17:$H$66,8,FALSE))=TRUE,"0",VLOOKUP($C9,'Calgary Nor AM SS'!$A$17:$H$66,8,FALSE))</f>
        <v>875.3483870967741</v>
      </c>
      <c r="V9" s="22" t="str">
        <f>IF(ISNA(VLOOKUP($C9,'Fortune Fz'!$A$17:$H$66,8,FALSE))=TRUE,"0",VLOOKUP($C9,'Fortune Fz'!$A$17:$H$66,8,FALSE))</f>
        <v>0</v>
      </c>
      <c r="W9" s="99" t="str">
        <f>IF(ISNA(VLOOKUP($C9,'GEORGIAN PEAKS Groms'!$A$17:$H$63,8,FALSE))=TRUE,"0",VLOOKUP($C9,'GEORGIAN PEAKS Groms'!$A$17:$H$63,8,FALSE))</f>
        <v>0</v>
      </c>
      <c r="X9" s="99">
        <f>IF(ISNA(VLOOKUP($C9,'Aspen Open SS'!$A$17:$H$63,8,FALSE))=TRUE,"0",VLOOKUP($C9,'Aspen Open SS'!$A$17:$H$63,8,FALSE))</f>
        <v>647.37845567206864</v>
      </c>
      <c r="Y9" s="99">
        <f>IF(ISNA(VLOOKUP($C9,'Aspen Open BA'!$A$17:$H$63,8,FALSE))=TRUE,"0",VLOOKUP($C9,'Aspen Open BA'!$A$17:$H$63,8,FALSE))</f>
        <v>643.24324324324323</v>
      </c>
      <c r="Z9" s="99">
        <f>IF(ISNA(VLOOKUP($C9,'CWG SS'!$A$17:$H$63,8,FALSE))=TRUE,"0",VLOOKUP($C9,'CWG SS'!$A$17:$H$63,8,FALSE))</f>
        <v>606.29067245119302</v>
      </c>
      <c r="AA9" s="99">
        <f>IF(ISNA(VLOOKUP($C9,'CWG BA'!$A$17:$H$63,8,FALSE))=TRUE,"0",VLOOKUP($C9,'CWG BA'!$A$17:$H$63,8,FALSE))</f>
        <v>562.5</v>
      </c>
      <c r="AB9" s="99">
        <f>IF(ISNA(VLOOKUP($C9,'CWG HP'!$A$17:$H$63,8,FALSE))=TRUE,"0",VLOOKUP($C9,'CWG HP'!$A$17:$H$63,8,FALSE))</f>
        <v>690.38461538461536</v>
      </c>
      <c r="AC9" s="99" t="str">
        <f>IF(ISNA(VLOOKUP($C9,'Camp Fortune Provincials'!$A$17:$H$63,8,FALSE))=TRUE,"0",VLOOKUP($C9,'Camp Fortune Provincials'!$A$17:$H$63,8,FALSE))</f>
        <v>0</v>
      </c>
      <c r="AD9" s="99" t="str">
        <f>IF(ISNA(VLOOKUP($C9,'Jr Nats SS'!$A$17:$H$63,8,FALSE))=TRUE,"0",VLOOKUP($C9,'Jr Nats SS'!$A$17:$H$63,8,FALSE))</f>
        <v>0</v>
      </c>
      <c r="AE9" s="99" t="str">
        <f>IF(ISNA(VLOOKUP($C9,'Jr Nats HP'!$A$17:$H$63,8,FALSE))=TRUE,"0",VLOOKUP($C9,'Jr Nats HP'!$A$17:$H$63,8,FALSE))</f>
        <v>0</v>
      </c>
      <c r="AF9" s="99" t="str">
        <f>IF(ISNA(VLOOKUP($C9,'Jr Nats BA'!$A$17:$H$63,8,FALSE))=TRUE,"0",VLOOKUP($C9,'Jr Nats BA'!$A$17:$H$63,8,FALSE))</f>
        <v>0</v>
      </c>
      <c r="AG9" s="99" t="str">
        <f>IF(ISNA(VLOOKUP($C9,'Mammoth World Cup'!$A$17:$H$63,8,FALSE))=TRUE,"0",VLOOKUP($C9,'Mammoth World Cup'!$A$17:$H$63,8,FALSE))</f>
        <v>0</v>
      </c>
      <c r="AH9" s="99" t="str">
        <f>IF(ISNA(VLOOKUP($C9,'MSLM CC SS'!$A$17:$H$61,8,FALSE))=TRUE,"0",VLOOKUP($C9,'MSLM CC SS'!$A$17:$H$61,8,FALSE))</f>
        <v>0</v>
      </c>
      <c r="AI9" s="99" t="str">
        <f>IF(ISNA(VLOOKUP($C9,'MSLM CC HP'!$A$17:$H$59,8,FALSE))=TRUE,"0",VLOOKUP($C9,'MSLM CC HP'!$A$17:$H$59,8,FALSE))</f>
        <v>0</v>
      </c>
      <c r="AJ9" s="99">
        <f>IF(ISNA(VLOOKUP($C9,'Mammoth NorAM SS'!$A$17:$H$63,8,FALSE))=TRUE,"0",VLOOKUP($C9,'Mammoth NorAM SS'!$A$17:$H$63,8,FALSE))</f>
        <v>870</v>
      </c>
      <c r="AK9" s="99">
        <f>IF(ISNA(VLOOKUP($C9,'Le Relais NorAM SS'!$A$17:$H$63,8,FALSE))=TRUE,"0",VLOOKUP($C9,'Le Relais NorAM SS'!$A$17:$H$63,8,FALSE))</f>
        <v>746.48187633262262</v>
      </c>
      <c r="AL9" s="99">
        <f>IF(ISNA(VLOOKUP($C9,'Step Up Tour Pro SS'!$A$17:$H$63,8,FALSE))=TRUE,"0",VLOOKUP($C9,'Step Up Tour Pro SS'!$A$17:$H$63,8,FALSE))</f>
        <v>293.40392675932054</v>
      </c>
    </row>
    <row r="10" spans="1:38" ht="15" customHeight="1">
      <c r="A10" s="81" t="s">
        <v>247</v>
      </c>
      <c r="B10" s="81" t="s">
        <v>65</v>
      </c>
      <c r="C10" s="74" t="s">
        <v>59</v>
      </c>
      <c r="D10" s="81"/>
      <c r="E10" s="81">
        <f t="shared" si="0"/>
        <v>5</v>
      </c>
      <c r="F10" s="19">
        <f t="shared" si="1"/>
        <v>5</v>
      </c>
      <c r="G10" s="20">
        <f t="shared" si="5"/>
        <v>882.22222222222229</v>
      </c>
      <c r="H10" s="20">
        <f t="shared" si="2"/>
        <v>798.62637362637361</v>
      </c>
      <c r="I10" s="20">
        <f t="shared" si="3"/>
        <v>772.11328976034861</v>
      </c>
      <c r="J10" s="19">
        <f t="shared" si="4"/>
        <v>2452.9618856089446</v>
      </c>
      <c r="K10" s="21"/>
      <c r="L10" s="22">
        <f>IF(ISNA(VLOOKUP($C10,'Mt. Sima Canada Cup SS'!$A$17:$H$100,8,FALSE))=TRUE,"0",VLOOKUP($C10,'Mt. Sima Canada Cup SS'!$A$17:$H$100,8,FALSE))</f>
        <v>504.47058823529414</v>
      </c>
      <c r="M10" s="22">
        <f>IF(ISNA(VLOOKUP($C10,'Mt. Sima Canada Cup BA'!$A$17:$H$100,8,FALSE))=TRUE,"0",VLOOKUP($C10,'Mt. Sima Canada Cup BA'!$A$17:$H$100,8,FALSE))</f>
        <v>684.50106157112532</v>
      </c>
      <c r="N10" s="22">
        <f>IF(ISNA(VLOOKUP($C10,'Waterville Rev Tour NorAm Day 1'!$A$17:$H$100,8,FALSE))=TRUE,"0",VLOOKUP($C10,'Waterville Rev Tour NorAm Day 1'!$A$17:$H$100,8,FALSE))</f>
        <v>635.71428571428578</v>
      </c>
      <c r="O10" s="22">
        <f>IF(ISNA(VLOOKUP($C10,'Waterville Rev Tour NorAm Day 2'!$A$17:$H$100,8,FALSE))=TRUE,"0",VLOOKUP($C10,'Waterville Rev Tour NorAm Day 2'!$A$17:$H$100,8,FALSE))</f>
        <v>798.62637362637361</v>
      </c>
      <c r="P10" s="22" t="str">
        <f>IF(ISNA(VLOOKUP($C10,'MSLM TT DAY 1'!$A$17:$H$100,8,FALSE))=TRUE,"0",VLOOKUP($C10,'MSLM TT DAY 1'!$A$17:$H$100,8,FALSE))</f>
        <v>0</v>
      </c>
      <c r="Q10" s="22" t="str">
        <f>IF(ISNA(VLOOKUP($C10,'MSLM TT DAY 2'!$A$17:$H$100,8,FALSE))=TRUE,"0",VLOOKUP($C10,'MSLM TT DAY 2'!$A$17:$H$100,8,FALSE))</f>
        <v>0</v>
      </c>
      <c r="R10" s="22">
        <f>IF(ISNA(VLOOKUP($C10,'Silverstar Canada Cup'!$A$17:$H$65,8,FALSE))=TRUE,"0",VLOOKUP($C10,'Silverstar Canada Cup'!$A$17:$H$65,8,FALSE))</f>
        <v>725.8278145695366</v>
      </c>
      <c r="S10" s="99" t="str">
        <f>IF(ISNA(VLOOKUP($C10,'Craigleith Groms'!$A$17:$H$63,8,FALSE))=TRUE,"0",VLOOKUP($C10,'Craigleith Groms'!$A$17:$H$63,8,FALSE))</f>
        <v>0</v>
      </c>
      <c r="T10" s="22" t="str">
        <f>IF(ISNA(VLOOKUP($C10,'Beaver Valley TT'!$A$17:$H$69,8,FALSE))=TRUE,"0",VLOOKUP($C10,'Beaver Valley TT'!$A$17:$H$69,8,FALSE))</f>
        <v>0</v>
      </c>
      <c r="U10" s="22">
        <f>IF(ISNA(VLOOKUP($C10,'Calgary Nor AM SS'!$A$17:$H$66,8,FALSE))=TRUE,"0",VLOOKUP($C10,'Calgary Nor AM SS'!$A$17:$H$66,8,FALSE))</f>
        <v>273.09055358670412</v>
      </c>
      <c r="V10" s="22" t="str">
        <f>IF(ISNA(VLOOKUP($C10,'Fortune Fz'!$A$17:$H$66,8,FALSE))=TRUE,"0",VLOOKUP($C10,'Fortune Fz'!$A$17:$H$66,8,FALSE))</f>
        <v>0</v>
      </c>
      <c r="W10" s="99" t="str">
        <f>IF(ISNA(VLOOKUP($C10,'GEORGIAN PEAKS Groms'!$A$17:$H$63,8,FALSE))=TRUE,"0",VLOOKUP($C10,'GEORGIAN PEAKS Groms'!$A$17:$H$63,8,FALSE))</f>
        <v>0</v>
      </c>
      <c r="X10" s="99">
        <f>IF(ISNA(VLOOKUP($C10,'Aspen Open SS'!$A$17:$H$63,8,FALSE))=TRUE,"0",VLOOKUP($C10,'Aspen Open SS'!$A$17:$H$63,8,FALSE))</f>
        <v>691.8970448045759</v>
      </c>
      <c r="Y10" s="99">
        <f>IF(ISNA(VLOOKUP($C10,'Aspen Open BA'!$A$17:$H$63,8,FALSE))=TRUE,"0",VLOOKUP($C10,'Aspen Open BA'!$A$17:$H$63,8,FALSE))</f>
        <v>564.8648648648649</v>
      </c>
      <c r="Z10" s="99">
        <f>IF(ISNA(VLOOKUP($C10,'CWG SS'!$A$17:$H$63,8,FALSE))=TRUE,"0",VLOOKUP($C10,'CWG SS'!$A$17:$H$63,8,FALSE))</f>
        <v>669.88636363636363</v>
      </c>
      <c r="AA10" s="99">
        <f>IF(ISNA(VLOOKUP($C10,'CWG BA'!$A$17:$H$63,8,FALSE))=TRUE,"0",VLOOKUP($C10,'CWG BA'!$A$17:$H$63,8,FALSE))</f>
        <v>573.91304347826087</v>
      </c>
      <c r="AB10" s="99">
        <f>IF(ISNA(VLOOKUP($C10,'CWG HP'!$A$17:$H$63,8,FALSE))=TRUE,"0",VLOOKUP($C10,'CWG HP'!$A$17:$H$63,8,FALSE))</f>
        <v>567.30769230769226</v>
      </c>
      <c r="AC10" s="99" t="str">
        <f>IF(ISNA(VLOOKUP($C10,'Camp Fortune Provincials'!$A$17:$H$63,8,FALSE))=TRUE,"0",VLOOKUP($C10,'Camp Fortune Provincials'!$A$17:$H$63,8,FALSE))</f>
        <v>0</v>
      </c>
      <c r="AD10" s="99" t="str">
        <f>IF(ISNA(VLOOKUP($C10,'Jr Nats SS'!$A$17:$H$63,8,FALSE))=TRUE,"0",VLOOKUP($C10,'Jr Nats SS'!$A$17:$H$63,8,FALSE))</f>
        <v>0</v>
      </c>
      <c r="AE10" s="99" t="str">
        <f>IF(ISNA(VLOOKUP($C10,'Jr Nats HP'!$A$17:$H$63,8,FALSE))=TRUE,"0",VLOOKUP($C10,'Jr Nats HP'!$A$17:$H$63,8,FALSE))</f>
        <v>0</v>
      </c>
      <c r="AF10" s="99" t="str">
        <f>IF(ISNA(VLOOKUP($C10,'Jr Nats BA'!$A$17:$H$63,8,FALSE))=TRUE,"0",VLOOKUP($C10,'Jr Nats BA'!$A$17:$H$63,8,FALSE))</f>
        <v>0</v>
      </c>
      <c r="AG10" s="99" t="str">
        <f>IF(ISNA(VLOOKUP($C10,'Mammoth World Cup'!$A$17:$H$63,8,FALSE))=TRUE,"0",VLOOKUP($C10,'Mammoth World Cup'!$A$17:$H$63,8,FALSE))</f>
        <v>0</v>
      </c>
      <c r="AH10" s="99">
        <f>IF(ISNA(VLOOKUP($C10,'MSLM CC SS'!$A$17:$H$61,8,FALSE))=TRUE,"0",VLOOKUP($C10,'MSLM CC SS'!$A$17:$H$61,8,FALSE))</f>
        <v>772.11328976034861</v>
      </c>
      <c r="AI10" s="99">
        <f>IF(ISNA(VLOOKUP($C10,'MSLM CC HP'!$A$17:$H$59,8,FALSE))=TRUE,"0",VLOOKUP($C10,'MSLM CC HP'!$A$17:$H$59,8,FALSE))</f>
        <v>609.87124463519308</v>
      </c>
      <c r="AJ10" s="99" t="str">
        <f>IF(ISNA(VLOOKUP($C10,'Mammoth NorAM SS'!$A$17:$H$63,8,FALSE))=TRUE,"0",VLOOKUP($C10,'Mammoth NorAM SS'!$A$17:$H$63,8,FALSE))</f>
        <v>0</v>
      </c>
      <c r="AK10" s="99">
        <f>IF(ISNA(VLOOKUP($C10,'Le Relais NorAM SS'!$A$17:$H$63,8,FALSE))=TRUE,"0",VLOOKUP($C10,'Le Relais NorAM SS'!$A$17:$H$63,8,FALSE))</f>
        <v>882.22222222222229</v>
      </c>
      <c r="AL10" s="99">
        <f>IF(ISNA(VLOOKUP($C10,'Step Up Tour Pro SS'!$A$17:$H$63,8,FALSE))=TRUE,"0",VLOOKUP($C10,'Step Up Tour Pro SS'!$A$17:$H$63,8,FALSE))</f>
        <v>401.50011030222811</v>
      </c>
    </row>
    <row r="11" spans="1:38" ht="15" customHeight="1">
      <c r="A11" s="81" t="s">
        <v>247</v>
      </c>
      <c r="B11" s="81" t="s">
        <v>45</v>
      </c>
      <c r="C11" s="86" t="s">
        <v>57</v>
      </c>
      <c r="D11" s="81"/>
      <c r="E11" s="81">
        <f t="shared" si="0"/>
        <v>6</v>
      </c>
      <c r="F11" s="19">
        <f t="shared" si="1"/>
        <v>6</v>
      </c>
      <c r="G11" s="20">
        <f t="shared" si="5"/>
        <v>878.8912579957356</v>
      </c>
      <c r="H11" s="20">
        <f t="shared" si="2"/>
        <v>705.68181818181813</v>
      </c>
      <c r="I11" s="20">
        <f t="shared" si="3"/>
        <v>702.71739130434787</v>
      </c>
      <c r="J11" s="19">
        <f t="shared" si="4"/>
        <v>2287.2904674819015</v>
      </c>
      <c r="K11" s="21"/>
      <c r="L11" s="22">
        <f>IF(ISNA(VLOOKUP($C11,'Mt. Sima Canada Cup SS'!$A$17:$H$100,8,FALSE))=TRUE,"0",VLOOKUP($C11,'Mt. Sima Canada Cup SS'!$A$17:$H$100,8,FALSE))</f>
        <v>668.23529411764719</v>
      </c>
      <c r="M11" s="22">
        <f>IF(ISNA(VLOOKUP($C11,'Mt. Sima Canada Cup BA'!$A$17:$H$100,8,FALSE))=TRUE,"0",VLOOKUP($C11,'Mt. Sima Canada Cup BA'!$A$17:$H$100,8,FALSE))</f>
        <v>486.82505399568043</v>
      </c>
      <c r="N11" s="22" t="str">
        <f>IF(ISNA(VLOOKUP($C11,'Waterville Rev Tour NorAm Day 1'!$A$17:$H$100,8,FALSE))=TRUE,"0",VLOOKUP($C11,'Waterville Rev Tour NorAm Day 1'!$A$17:$H$100,8,FALSE))</f>
        <v>0</v>
      </c>
      <c r="O11" s="22" t="str">
        <f>IF(ISNA(VLOOKUP($C11,'Waterville Rev Tour NorAm Day 2'!$A$17:$H$100,8,FALSE))=TRUE,"0",VLOOKUP($C11,'Waterville Rev Tour NorAm Day 2'!$A$17:$H$100,8,FALSE))</f>
        <v>0</v>
      </c>
      <c r="P11" s="22" t="str">
        <f>IF(ISNA(VLOOKUP($C11,'MSLM TT DAY 1'!$A$17:$H$100,8,FALSE))=TRUE,"0",VLOOKUP($C11,'MSLM TT DAY 1'!$A$17:$H$100,8,FALSE))</f>
        <v>0</v>
      </c>
      <c r="Q11" s="22" t="str">
        <f>IF(ISNA(VLOOKUP($C11,'MSLM TT DAY 2'!$A$17:$H$100,8,FALSE))=TRUE,"0",VLOOKUP($C11,'MSLM TT DAY 2'!$A$17:$H$100,8,FALSE))</f>
        <v>0</v>
      </c>
      <c r="R11" s="22" t="str">
        <f>IF(ISNA(VLOOKUP($C11,'Silverstar Canada Cup'!$A$17:$H$65,8,FALSE))=TRUE,"0",VLOOKUP($C11,'Silverstar Canada Cup'!$A$17:$H$65,8,FALSE))</f>
        <v>0</v>
      </c>
      <c r="S11" s="99" t="str">
        <f>IF(ISNA(VLOOKUP($C11,'Craigleith Groms'!$A$17:$H$63,8,FALSE))=TRUE,"0",VLOOKUP($C11,'Craigleith Groms'!$A$17:$H$63,8,FALSE))</f>
        <v>0</v>
      </c>
      <c r="T11" s="22" t="str">
        <f>IF(ISNA(VLOOKUP($C11,'Beaver Valley TT'!$A$17:$H$69,8,FALSE))=TRUE,"0",VLOOKUP($C11,'Beaver Valley TT'!$A$17:$H$69,8,FALSE))</f>
        <v>0</v>
      </c>
      <c r="U11" s="22" t="str">
        <f>IF(ISNA(VLOOKUP($C11,'Calgary Nor AM SS'!$A$17:$H$66,8,FALSE))=TRUE,"0",VLOOKUP($C11,'Calgary Nor AM SS'!$A$17:$H$66,8,FALSE))</f>
        <v>0</v>
      </c>
      <c r="V11" s="22" t="str">
        <f>IF(ISNA(VLOOKUP($C11,'Fortune Fz'!$A$17:$H$66,8,FALSE))=TRUE,"0",VLOOKUP($C11,'Fortune Fz'!$A$17:$H$66,8,FALSE))</f>
        <v>0</v>
      </c>
      <c r="W11" s="99" t="str">
        <f>IF(ISNA(VLOOKUP($C11,'GEORGIAN PEAKS Groms'!$A$17:$H$63,8,FALSE))=TRUE,"0",VLOOKUP($C11,'GEORGIAN PEAKS Groms'!$A$17:$H$63,8,FALSE))</f>
        <v>0</v>
      </c>
      <c r="X11" s="99" t="str">
        <f>IF(ISNA(VLOOKUP($C11,'Aspen Open SS'!$A$17:$H$63,8,FALSE))=TRUE,"0",VLOOKUP($C11,'Aspen Open SS'!$A$17:$H$63,8,FALSE))</f>
        <v>0</v>
      </c>
      <c r="Y11" s="99" t="str">
        <f>IF(ISNA(VLOOKUP($C11,'Aspen Open BA'!$A$17:$H$63,8,FALSE))=TRUE,"0",VLOOKUP($C11,'Aspen Open BA'!$A$17:$H$63,8,FALSE))</f>
        <v>0</v>
      </c>
      <c r="Z11" s="99">
        <f>IF(ISNA(VLOOKUP($C11,'CWG SS'!$A$17:$H$63,8,FALSE))=TRUE,"0",VLOOKUP($C11,'CWG SS'!$A$17:$H$63,8,FALSE))</f>
        <v>705.68181818181813</v>
      </c>
      <c r="AA11" s="99">
        <f>IF(ISNA(VLOOKUP($C11,'CWG BA'!$A$17:$H$63,8,FALSE))=TRUE,"0",VLOOKUP($C11,'CWG BA'!$A$17:$H$63,8,FALSE))</f>
        <v>702.71739130434787</v>
      </c>
      <c r="AB11" s="99">
        <f>IF(ISNA(VLOOKUP($C11,'CWG HP'!$A$17:$H$63,8,FALSE))=TRUE,"0",VLOOKUP($C11,'CWG HP'!$A$17:$H$63,8,FALSE))</f>
        <v>603.84615384615381</v>
      </c>
      <c r="AC11" s="99" t="str">
        <f>IF(ISNA(VLOOKUP($C11,'Camp Fortune Provincials'!$A$17:$H$63,8,FALSE))=TRUE,"0",VLOOKUP($C11,'Camp Fortune Provincials'!$A$17:$H$63,8,FALSE))</f>
        <v>0</v>
      </c>
      <c r="AD11" s="99" t="str">
        <f>IF(ISNA(VLOOKUP($C11,'Jr Nats SS'!$A$17:$H$63,8,FALSE))=TRUE,"0",VLOOKUP($C11,'Jr Nats SS'!$A$17:$H$63,8,FALSE))</f>
        <v>0</v>
      </c>
      <c r="AE11" s="99" t="str">
        <f>IF(ISNA(VLOOKUP($C11,'Jr Nats HP'!$A$17:$H$63,8,FALSE))=TRUE,"0",VLOOKUP($C11,'Jr Nats HP'!$A$17:$H$63,8,FALSE))</f>
        <v>0</v>
      </c>
      <c r="AF11" s="99" t="str">
        <f>IF(ISNA(VLOOKUP($C11,'Jr Nats BA'!$A$17:$H$63,8,FALSE))=TRUE,"0",VLOOKUP($C11,'Jr Nats BA'!$A$17:$H$63,8,FALSE))</f>
        <v>0</v>
      </c>
      <c r="AG11" s="99" t="str">
        <f>IF(ISNA(VLOOKUP($C11,'Mammoth World Cup'!$A$17:$H$63,8,FALSE))=TRUE,"0",VLOOKUP($C11,'Mammoth World Cup'!$A$17:$H$63,8,FALSE))</f>
        <v>0</v>
      </c>
      <c r="AH11" s="99">
        <f>IF(ISNA(VLOOKUP($C11,'MSLM CC SS'!$A$17:$H$61,8,FALSE))=TRUE,"0",VLOOKUP($C11,'MSLM CC SS'!$A$17:$H$61,8,FALSE))</f>
        <v>667.53812636165583</v>
      </c>
      <c r="AI11" s="99">
        <f>IF(ISNA(VLOOKUP($C11,'MSLM CC HP'!$A$17:$H$59,8,FALSE))=TRUE,"0",VLOOKUP($C11,'MSLM CC HP'!$A$17:$H$59,8,FALSE))</f>
        <v>392.06008583690982</v>
      </c>
      <c r="AJ11" s="99" t="str">
        <f>IF(ISNA(VLOOKUP($C11,'Mammoth NorAM SS'!$A$17:$H$63,8,FALSE))=TRUE,"0",VLOOKUP($C11,'Mammoth NorAM SS'!$A$17:$H$63,8,FALSE))</f>
        <v>0</v>
      </c>
      <c r="AK11" s="99">
        <f>IF(ISNA(VLOOKUP($C11,'Le Relais NorAM SS'!$A$17:$H$63,8,FALSE))=TRUE,"0",VLOOKUP($C11,'Le Relais NorAM SS'!$A$17:$H$63,8,FALSE))</f>
        <v>878.8912579957356</v>
      </c>
      <c r="AL11" s="99" t="str">
        <f>IF(ISNA(VLOOKUP($C11,'Step Up Tour Pro SS'!$A$17:$H$63,8,FALSE))=TRUE,"0",VLOOKUP($C11,'Step Up Tour Pro SS'!$A$17:$H$63,8,FALSE))</f>
        <v>0</v>
      </c>
    </row>
    <row r="12" spans="1:38" ht="15" customHeight="1">
      <c r="A12" s="81" t="s">
        <v>247</v>
      </c>
      <c r="B12" s="81" t="s">
        <v>45</v>
      </c>
      <c r="C12" s="89" t="s">
        <v>58</v>
      </c>
      <c r="D12" s="81"/>
      <c r="E12" s="81">
        <f t="shared" si="0"/>
        <v>7</v>
      </c>
      <c r="F12" s="19">
        <f t="shared" si="1"/>
        <v>7</v>
      </c>
      <c r="G12" s="20">
        <f t="shared" si="5"/>
        <v>805.40540540540542</v>
      </c>
      <c r="H12" s="20">
        <f t="shared" si="2"/>
        <v>768.21192052980132</v>
      </c>
      <c r="I12" s="20">
        <f t="shared" si="3"/>
        <v>695.42483660130722</v>
      </c>
      <c r="J12" s="19">
        <f t="shared" si="4"/>
        <v>2269.0421625365138</v>
      </c>
      <c r="K12" s="21"/>
      <c r="L12" s="22">
        <f>IF(ISNA(VLOOKUP($C12,'Mt. Sima Canada Cup SS'!$A$17:$H$100,8,FALSE))=TRUE,"0",VLOOKUP($C12,'Mt. Sima Canada Cup SS'!$A$17:$H$100,8,FALSE))</f>
        <v>587.2941176470589</v>
      </c>
      <c r="M12" s="22">
        <f>IF(ISNA(VLOOKUP($C12,'Mt. Sima Canada Cup BA'!$A$17:$H$100,8,FALSE))=TRUE,"0",VLOOKUP($C12,'Mt. Sima Canada Cup BA'!$A$17:$H$100,8,FALSE))</f>
        <v>373.43412526997838</v>
      </c>
      <c r="N12" s="22" t="str">
        <f>IF(ISNA(VLOOKUP($C12,'Waterville Rev Tour NorAm Day 1'!$A$17:$H$100,8,FALSE))=TRUE,"0",VLOOKUP($C12,'Waterville Rev Tour NorAm Day 1'!$A$17:$H$100,8,FALSE))</f>
        <v>0</v>
      </c>
      <c r="O12" s="22" t="str">
        <f>IF(ISNA(VLOOKUP($C12,'Waterville Rev Tour NorAm Day 2'!$A$17:$H$100,8,FALSE))=TRUE,"0",VLOOKUP($C12,'Waterville Rev Tour NorAm Day 2'!$A$17:$H$100,8,FALSE))</f>
        <v>0</v>
      </c>
      <c r="P12" s="22" t="str">
        <f>IF(ISNA(VLOOKUP($C12,'MSLM TT DAY 1'!$A$17:$H$100,8,FALSE))=TRUE,"0",VLOOKUP($C12,'MSLM TT DAY 1'!$A$17:$H$100,8,FALSE))</f>
        <v>0</v>
      </c>
      <c r="Q12" s="22" t="str">
        <f>IF(ISNA(VLOOKUP($C12,'MSLM TT DAY 2'!$A$17:$H$100,8,FALSE))=TRUE,"0",VLOOKUP($C12,'MSLM TT DAY 2'!$A$17:$H$100,8,FALSE))</f>
        <v>0</v>
      </c>
      <c r="R12" s="22">
        <f>IF(ISNA(VLOOKUP($C12,'Silverstar Canada Cup'!$A$17:$H$65,8,FALSE))=TRUE,"0",VLOOKUP($C12,'Silverstar Canada Cup'!$A$17:$H$65,8,FALSE))</f>
        <v>768.21192052980132</v>
      </c>
      <c r="S12" s="99" t="str">
        <f>IF(ISNA(VLOOKUP($C12,'Craigleith Groms'!$A$17:$H$63,8,FALSE))=TRUE,"0",VLOOKUP($C12,'Craigleith Groms'!$A$17:$H$63,8,FALSE))</f>
        <v>0</v>
      </c>
      <c r="T12" s="22" t="str">
        <f>IF(ISNA(VLOOKUP($C12,'Beaver Valley TT'!$A$17:$H$69,8,FALSE))=TRUE,"0",VLOOKUP($C12,'Beaver Valley TT'!$A$17:$H$69,8,FALSE))</f>
        <v>0</v>
      </c>
      <c r="U12" s="22">
        <f>IF(ISNA(VLOOKUP($C12,'Calgary Nor AM SS'!$A$17:$H$66,8,FALSE))=TRUE,"0",VLOOKUP($C12,'Calgary Nor AM SS'!$A$17:$H$66,8,FALSE))</f>
        <v>648.90626909446416</v>
      </c>
      <c r="V12" s="22" t="str">
        <f>IF(ISNA(VLOOKUP($C12,'Fortune Fz'!$A$17:$H$66,8,FALSE))=TRUE,"0",VLOOKUP($C12,'Fortune Fz'!$A$17:$H$66,8,FALSE))</f>
        <v>0</v>
      </c>
      <c r="W12" s="99" t="str">
        <f>IF(ISNA(VLOOKUP($C12,'GEORGIAN PEAKS Groms'!$A$17:$H$63,8,FALSE))=TRUE,"0",VLOOKUP($C12,'GEORGIAN PEAKS Groms'!$A$17:$H$63,8,FALSE))</f>
        <v>0</v>
      </c>
      <c r="X12" s="99">
        <f>IF(ISNA(VLOOKUP($C12,'Aspen Open SS'!$A$17:$H$63,8,FALSE))=TRUE,"0",VLOOKUP($C12,'Aspen Open SS'!$A$17:$H$63,8,FALSE))</f>
        <v>181.12488083889423</v>
      </c>
      <c r="Y12" s="99">
        <f>IF(ISNA(VLOOKUP($C12,'Aspen Open BA'!$A$17:$H$63,8,FALSE))=TRUE,"0",VLOOKUP($C12,'Aspen Open BA'!$A$17:$H$63,8,FALSE))</f>
        <v>805.40540540540542</v>
      </c>
      <c r="Z12" s="99" t="str">
        <f>IF(ISNA(VLOOKUP($C12,'CWG SS'!$A$17:$H$63,8,FALSE))=TRUE,"0",VLOOKUP($C12,'CWG SS'!$A$17:$H$63,8,FALSE))</f>
        <v>0</v>
      </c>
      <c r="AA12" s="99" t="str">
        <f>IF(ISNA(VLOOKUP($C12,'CWG BA'!$A$17:$H$63,8,FALSE))=TRUE,"0",VLOOKUP($C12,'CWG BA'!$A$17:$H$63,8,FALSE))</f>
        <v>0</v>
      </c>
      <c r="AB12" s="99" t="str">
        <f>IF(ISNA(VLOOKUP($C12,'CWG HP'!$A$17:$H$63,8,FALSE))=TRUE,"0",VLOOKUP($C12,'CWG HP'!$A$17:$H$63,8,FALSE))</f>
        <v>0</v>
      </c>
      <c r="AC12" s="99" t="str">
        <f>IF(ISNA(VLOOKUP($C12,'Camp Fortune Provincials'!$A$17:$H$63,8,FALSE))=TRUE,"0",VLOOKUP($C12,'Camp Fortune Provincials'!$A$17:$H$63,8,FALSE))</f>
        <v>0</v>
      </c>
      <c r="AD12" s="99" t="str">
        <f>IF(ISNA(VLOOKUP($C12,'Jr Nats SS'!$A$17:$H$63,8,FALSE))=TRUE,"0",VLOOKUP($C12,'Jr Nats SS'!$A$17:$H$63,8,FALSE))</f>
        <v>0</v>
      </c>
      <c r="AE12" s="99" t="str">
        <f>IF(ISNA(VLOOKUP($C12,'Jr Nats HP'!$A$17:$H$63,8,FALSE))=TRUE,"0",VLOOKUP($C12,'Jr Nats HP'!$A$17:$H$63,8,FALSE))</f>
        <v>0</v>
      </c>
      <c r="AF12" s="99" t="str">
        <f>IF(ISNA(VLOOKUP($C12,'Jr Nats BA'!$A$17:$H$63,8,FALSE))=TRUE,"0",VLOOKUP($C12,'Jr Nats BA'!$A$17:$H$63,8,FALSE))</f>
        <v>0</v>
      </c>
      <c r="AG12" s="99" t="str">
        <f>IF(ISNA(VLOOKUP($C12,'Mammoth World Cup'!$A$17:$H$63,8,FALSE))=TRUE,"0",VLOOKUP($C12,'Mammoth World Cup'!$A$17:$H$63,8,FALSE))</f>
        <v>0</v>
      </c>
      <c r="AH12" s="99">
        <f>IF(ISNA(VLOOKUP($C12,'MSLM CC SS'!$A$17:$H$61,8,FALSE))=TRUE,"0",VLOOKUP($C12,'MSLM CC SS'!$A$17:$H$61,8,FALSE))</f>
        <v>695.42483660130722</v>
      </c>
      <c r="AI12" s="99" t="str">
        <f>IF(ISNA(VLOOKUP($C12,'MSLM CC HP'!$A$17:$H$59,8,FALSE))=TRUE,"0",VLOOKUP($C12,'MSLM CC HP'!$A$17:$H$59,8,FALSE))</f>
        <v>0</v>
      </c>
      <c r="AJ12" s="99" t="str">
        <f>IF(ISNA(VLOOKUP($C12,'Mammoth NorAM SS'!$A$17:$H$63,8,FALSE))=TRUE,"0",VLOOKUP($C12,'Mammoth NorAM SS'!$A$17:$H$63,8,FALSE))</f>
        <v>0</v>
      </c>
      <c r="AK12" s="99">
        <f>IF(ISNA(VLOOKUP($C12,'Le Relais NorAM SS'!$A$17:$H$63,8,FALSE))=TRUE,"0",VLOOKUP($C12,'Le Relais NorAM SS'!$A$17:$H$63,8,FALSE))</f>
        <v>422.17484008528788</v>
      </c>
      <c r="AL12" s="99">
        <f>IF(ISNA(VLOOKUP($C12,'Step Up Tour Pro SS'!$A$17:$H$63,8,FALSE))=TRUE,"0",VLOOKUP($C12,'Step Up Tour Pro SS'!$A$17:$H$63,8,FALSE))</f>
        <v>519.86543128171184</v>
      </c>
    </row>
    <row r="13" spans="1:38" ht="15" customHeight="1">
      <c r="A13" s="81" t="s">
        <v>247</v>
      </c>
      <c r="B13" s="81" t="s">
        <v>45</v>
      </c>
      <c r="C13" s="89" t="s">
        <v>56</v>
      </c>
      <c r="D13" s="81"/>
      <c r="E13" s="81">
        <f t="shared" si="0"/>
        <v>8</v>
      </c>
      <c r="F13" s="19">
        <f t="shared" si="1"/>
        <v>8</v>
      </c>
      <c r="G13" s="20">
        <f t="shared" si="5"/>
        <v>719.61620469083164</v>
      </c>
      <c r="H13" s="20">
        <f t="shared" si="2"/>
        <v>690.1960784313726</v>
      </c>
      <c r="I13" s="20">
        <f t="shared" si="3"/>
        <v>548.03730210366518</v>
      </c>
      <c r="J13" s="19">
        <f t="shared" si="4"/>
        <v>1957.8495852258693</v>
      </c>
      <c r="K13" s="21"/>
      <c r="L13" s="22">
        <f>IF(ISNA(VLOOKUP($C13,'Mt. Sima Canada Cup SS'!$A$17:$H$100,8,FALSE))=TRUE,"0",VLOOKUP($C13,'Mt. Sima Canada Cup SS'!$A$17:$H$100,8,FALSE))</f>
        <v>538.21510297482826</v>
      </c>
      <c r="M13" s="22">
        <f>IF(ISNA(VLOOKUP($C13,'Mt. Sima Canada Cup BA'!$A$17:$H$100,8,FALSE))=TRUE,"0",VLOOKUP($C13,'Mt. Sima Canada Cup BA'!$A$17:$H$100,8,FALSE))</f>
        <v>421.8142548596112</v>
      </c>
      <c r="N13" s="22" t="str">
        <f>IF(ISNA(VLOOKUP($C13,'Waterville Rev Tour NorAm Day 1'!$A$17:$H$100,8,FALSE))=TRUE,"0",VLOOKUP($C13,'Waterville Rev Tour NorAm Day 1'!$A$17:$H$100,8,FALSE))</f>
        <v>0</v>
      </c>
      <c r="O13" s="22" t="str">
        <f>IF(ISNA(VLOOKUP($C13,'Waterville Rev Tour NorAm Day 2'!$A$17:$H$100,8,FALSE))=TRUE,"0",VLOOKUP($C13,'Waterville Rev Tour NorAm Day 2'!$A$17:$H$100,8,FALSE))</f>
        <v>0</v>
      </c>
      <c r="P13" s="22" t="str">
        <f>IF(ISNA(VLOOKUP($C13,'MSLM TT DAY 1'!$A$17:$H$100,8,FALSE))=TRUE,"0",VLOOKUP($C13,'MSLM TT DAY 1'!$A$17:$H$100,8,FALSE))</f>
        <v>0</v>
      </c>
      <c r="Q13" s="22" t="str">
        <f>IF(ISNA(VLOOKUP($C13,'MSLM TT DAY 2'!$A$17:$H$100,8,FALSE))=TRUE,"0",VLOOKUP($C13,'MSLM TT DAY 2'!$A$17:$H$100,8,FALSE))</f>
        <v>0</v>
      </c>
      <c r="R13" s="22">
        <f>IF(ISNA(VLOOKUP($C13,'Silverstar Canada Cup'!$A$17:$H$65,8,FALSE))=TRUE,"0",VLOOKUP($C13,'Silverstar Canada Cup'!$A$17:$H$65,8,FALSE))</f>
        <v>548.03730210366518</v>
      </c>
      <c r="S13" s="99" t="str">
        <f>IF(ISNA(VLOOKUP($C13,'Craigleith Groms'!$A$17:$H$63,8,FALSE))=TRUE,"0",VLOOKUP($C13,'Craigleith Groms'!$A$17:$H$63,8,FALSE))</f>
        <v>0</v>
      </c>
      <c r="T13" s="22" t="str">
        <f>IF(ISNA(VLOOKUP($C13,'Beaver Valley TT'!$A$17:$H$69,8,FALSE))=TRUE,"0",VLOOKUP($C13,'Beaver Valley TT'!$A$17:$H$69,8,FALSE))</f>
        <v>0</v>
      </c>
      <c r="U13" s="22">
        <f>IF(ISNA(VLOOKUP($C13,'Calgary Nor AM SS'!$A$17:$H$66,8,FALSE))=TRUE,"0",VLOOKUP($C13,'Calgary Nor AM SS'!$A$17:$H$66,8,FALSE))</f>
        <v>207.10008554319927</v>
      </c>
      <c r="V13" s="22" t="str">
        <f>IF(ISNA(VLOOKUP($C13,'Fortune Fz'!$A$17:$H$66,8,FALSE))=TRUE,"0",VLOOKUP($C13,'Fortune Fz'!$A$17:$H$66,8,FALSE))</f>
        <v>0</v>
      </c>
      <c r="W13" s="99" t="str">
        <f>IF(ISNA(VLOOKUP($C13,'GEORGIAN PEAKS Groms'!$A$17:$H$63,8,FALSE))=TRUE,"0",VLOOKUP($C13,'GEORGIAN PEAKS Groms'!$A$17:$H$63,8,FALSE))</f>
        <v>0</v>
      </c>
      <c r="X13" s="99" t="str">
        <f>IF(ISNA(VLOOKUP($C13,'Aspen Open SS'!$A$17:$H$63,8,FALSE))=TRUE,"0",VLOOKUP($C13,'Aspen Open SS'!$A$17:$H$63,8,FALSE))</f>
        <v>0</v>
      </c>
      <c r="Y13" s="99">
        <f>IF(ISNA(VLOOKUP($C13,'Aspen Open BA'!$A$17:$H$63,8,FALSE))=TRUE,"0",VLOOKUP($C13,'Aspen Open BA'!$A$17:$H$63,8,FALSE))</f>
        <v>0</v>
      </c>
      <c r="Z13" s="99" t="str">
        <f>IF(ISNA(VLOOKUP($C13,'CWG SS'!$A$17:$H$63,8,FALSE))=TRUE,"0",VLOOKUP($C13,'CWG SS'!$A$17:$H$63,8,FALSE))</f>
        <v>0</v>
      </c>
      <c r="AA13" s="99" t="str">
        <f>IF(ISNA(VLOOKUP($C13,'CWG BA'!$A$17:$H$63,8,FALSE))=TRUE,"0",VLOOKUP($C13,'CWG BA'!$A$17:$H$63,8,FALSE))</f>
        <v>0</v>
      </c>
      <c r="AB13" s="99" t="str">
        <f>IF(ISNA(VLOOKUP($C13,'CWG HP'!$A$17:$H$63,8,FALSE))=TRUE,"0",VLOOKUP($C13,'CWG HP'!$A$17:$H$63,8,FALSE))</f>
        <v>0</v>
      </c>
      <c r="AC13" s="99" t="str">
        <f>IF(ISNA(VLOOKUP($C13,'Camp Fortune Provincials'!$A$17:$H$63,8,FALSE))=TRUE,"0",VLOOKUP($C13,'Camp Fortune Provincials'!$A$17:$H$63,8,FALSE))</f>
        <v>0</v>
      </c>
      <c r="AD13" s="99" t="str">
        <f>IF(ISNA(VLOOKUP($C13,'Jr Nats SS'!$A$17:$H$63,8,FALSE))=TRUE,"0",VLOOKUP($C13,'Jr Nats SS'!$A$17:$H$63,8,FALSE))</f>
        <v>0</v>
      </c>
      <c r="AE13" s="99" t="str">
        <f>IF(ISNA(VLOOKUP($C13,'Jr Nats HP'!$A$17:$H$63,8,FALSE))=TRUE,"0",VLOOKUP($C13,'Jr Nats HP'!$A$17:$H$63,8,FALSE))</f>
        <v>0</v>
      </c>
      <c r="AF13" s="99" t="str">
        <f>IF(ISNA(VLOOKUP($C13,'Jr Nats BA'!$A$17:$H$63,8,FALSE))=TRUE,"0",VLOOKUP($C13,'Jr Nats BA'!$A$17:$H$63,8,FALSE))</f>
        <v>0</v>
      </c>
      <c r="AG13" s="99" t="str">
        <f>IF(ISNA(VLOOKUP($C13,'Mammoth World Cup'!$A$17:$H$63,8,FALSE))=TRUE,"0",VLOOKUP($C13,'Mammoth World Cup'!$A$17:$H$63,8,FALSE))</f>
        <v>0</v>
      </c>
      <c r="AH13" s="99">
        <f>IF(ISNA(VLOOKUP($C13,'MSLM CC SS'!$A$17:$H$61,8,FALSE))=TRUE,"0",VLOOKUP($C13,'MSLM CC SS'!$A$17:$H$61,8,FALSE))</f>
        <v>690.1960784313726</v>
      </c>
      <c r="AI13" s="99">
        <f>IF(ISNA(VLOOKUP($C13,'MSLM CC HP'!$A$17:$H$59,8,FALSE))=TRUE,"0",VLOOKUP($C13,'MSLM CC HP'!$A$17:$H$59,8,FALSE))</f>
        <v>309.44206008583689</v>
      </c>
      <c r="AJ13" s="99" t="str">
        <f>IF(ISNA(VLOOKUP($C13,'Mammoth NorAM SS'!$A$17:$H$63,8,FALSE))=TRUE,"0",VLOOKUP($C13,'Mammoth NorAM SS'!$A$17:$H$63,8,FALSE))</f>
        <v>0</v>
      </c>
      <c r="AK13" s="99">
        <f>IF(ISNA(VLOOKUP($C13,'Le Relais NorAM SS'!$A$17:$H$63,8,FALSE))=TRUE,"0",VLOOKUP($C13,'Le Relais NorAM SS'!$A$17:$H$63,8,FALSE))</f>
        <v>719.61620469083164</v>
      </c>
      <c r="AL13" s="99">
        <f>IF(ISNA(VLOOKUP($C13,'Step Up Tour Pro SS'!$A$17:$H$63,8,FALSE))=TRUE,"0",VLOOKUP($C13,'Step Up Tour Pro SS'!$A$17:$H$63,8,FALSE))</f>
        <v>483.80763291418481</v>
      </c>
    </row>
    <row r="14" spans="1:38" ht="15" customHeight="1">
      <c r="A14" s="81" t="s">
        <v>247</v>
      </c>
      <c r="B14" s="81" t="s">
        <v>47</v>
      </c>
      <c r="C14" s="86" t="s">
        <v>63</v>
      </c>
      <c r="D14" s="81"/>
      <c r="E14" s="81">
        <f t="shared" si="0"/>
        <v>9</v>
      </c>
      <c r="F14" s="19">
        <f t="shared" si="1"/>
        <v>9</v>
      </c>
      <c r="G14" s="20">
        <f t="shared" si="5"/>
        <v>729.21108742004265</v>
      </c>
      <c r="H14" s="20">
        <f t="shared" si="2"/>
        <v>611.03752759381905</v>
      </c>
      <c r="I14" s="20">
        <f t="shared" si="3"/>
        <v>571.91738971037523</v>
      </c>
      <c r="J14" s="19">
        <f t="shared" si="4"/>
        <v>1912.1660047242367</v>
      </c>
      <c r="K14" s="21"/>
      <c r="L14" s="22">
        <f>IF(ISNA(VLOOKUP($C14,'Mt. Sima Canada Cup SS'!$A$17:$H$100,8,FALSE))=TRUE,"0",VLOOKUP($C14,'Mt. Sima Canada Cup SS'!$A$17:$H$100,8,FALSE))</f>
        <v>461.32723112128139</v>
      </c>
      <c r="M14" s="22">
        <f>IF(ISNA(VLOOKUP($C14,'Mt. Sima Canada Cup BA'!$A$17:$H$100,8,FALSE))=TRUE,"0",VLOOKUP($C14,'Mt. Sima Canada Cup BA'!$A$17:$H$100,8,FALSE))</f>
        <v>160.25917926565876</v>
      </c>
      <c r="N14" s="22" t="str">
        <f>IF(ISNA(VLOOKUP($C14,'Waterville Rev Tour NorAm Day 1'!$A$17:$H$100,8,FALSE))=TRUE,"0",VLOOKUP($C14,'Waterville Rev Tour NorAm Day 1'!$A$17:$H$100,8,FALSE))</f>
        <v>0</v>
      </c>
      <c r="O14" s="22" t="str">
        <f>IF(ISNA(VLOOKUP($C14,'Waterville Rev Tour NorAm Day 2'!$A$17:$H$100,8,FALSE))=TRUE,"0",VLOOKUP($C14,'Waterville Rev Tour NorAm Day 2'!$A$17:$H$100,8,FALSE))</f>
        <v>0</v>
      </c>
      <c r="P14" s="22" t="str">
        <f>IF(ISNA(VLOOKUP($C14,'MSLM TT DAY 1'!$A$17:$H$100,8,FALSE))=TRUE,"0",VLOOKUP($C14,'MSLM TT DAY 1'!$A$17:$H$100,8,FALSE))</f>
        <v>0</v>
      </c>
      <c r="Q14" s="22" t="str">
        <f>IF(ISNA(VLOOKUP($C14,'MSLM TT DAY 2'!$A$17:$H$100,8,FALSE))=TRUE,"0",VLOOKUP($C14,'MSLM TT DAY 2'!$A$17:$H$100,8,FALSE))</f>
        <v>0</v>
      </c>
      <c r="R14" s="22">
        <f>IF(ISNA(VLOOKUP($C14,'Silverstar Canada Cup'!$A$17:$H$65,8,FALSE))=TRUE,"0",VLOOKUP($C14,'Silverstar Canada Cup'!$A$17:$H$65,8,FALSE))</f>
        <v>611.03752759381905</v>
      </c>
      <c r="S14" s="99" t="str">
        <f>IF(ISNA(VLOOKUP($C14,'Craigleith Groms'!$A$17:$H$63,8,FALSE))=TRUE,"0",VLOOKUP($C14,'Craigleith Groms'!$A$17:$H$63,8,FALSE))</f>
        <v>0</v>
      </c>
      <c r="T14" s="22" t="str">
        <f>IF(ISNA(VLOOKUP($C14,'Beaver Valley TT'!$A$17:$H$69,8,FALSE))=TRUE,"0",VLOOKUP($C14,'Beaver Valley TT'!$A$17:$H$69,8,FALSE))</f>
        <v>0</v>
      </c>
      <c r="U14" s="22">
        <f>IF(ISNA(VLOOKUP($C14,'Calgary Nor AM SS'!$A$17:$H$66,8,FALSE))=TRUE,"0",VLOOKUP($C14,'Calgary Nor AM SS'!$A$17:$H$66,8,FALSE))</f>
        <v>571.91738971037523</v>
      </c>
      <c r="V14" s="22" t="str">
        <f>IF(ISNA(VLOOKUP($C14,'Fortune Fz'!$A$17:$H$66,8,FALSE))=TRUE,"0",VLOOKUP($C14,'Fortune Fz'!$A$17:$H$66,8,FALSE))</f>
        <v>0</v>
      </c>
      <c r="W14" s="99" t="str">
        <f>IF(ISNA(VLOOKUP($C14,'GEORGIAN PEAKS Groms'!$A$17:$H$63,8,FALSE))=TRUE,"0",VLOOKUP($C14,'GEORGIAN PEAKS Groms'!$A$17:$H$63,8,FALSE))</f>
        <v>0</v>
      </c>
      <c r="X14" s="99">
        <f>IF(ISNA(VLOOKUP($C14,'Aspen Open SS'!$A$17:$H$63,8,FALSE))=TRUE,"0",VLOOKUP($C14,'Aspen Open SS'!$A$17:$H$63,8,FALSE))</f>
        <v>0</v>
      </c>
      <c r="Y14" s="99" t="str">
        <f>IF(ISNA(VLOOKUP($C14,'Aspen Open BA'!$A$17:$H$63,8,FALSE))=TRUE,"0",VLOOKUP($C14,'Aspen Open BA'!$A$17:$H$63,8,FALSE))</f>
        <v>0</v>
      </c>
      <c r="Z14" s="99" t="str">
        <f>IF(ISNA(VLOOKUP($C14,'CWG SS'!$A$17:$H$63,8,FALSE))=TRUE,"0",VLOOKUP($C14,'CWG SS'!$A$17:$H$63,8,FALSE))</f>
        <v>0</v>
      </c>
      <c r="AA14" s="99" t="str">
        <f>IF(ISNA(VLOOKUP($C14,'CWG BA'!$A$17:$H$63,8,FALSE))=TRUE,"0",VLOOKUP($C14,'CWG BA'!$A$17:$H$63,8,FALSE))</f>
        <v>0</v>
      </c>
      <c r="AB14" s="99" t="str">
        <f>IF(ISNA(VLOOKUP($C14,'CWG HP'!$A$17:$H$63,8,FALSE))=TRUE,"0",VLOOKUP($C14,'CWG HP'!$A$17:$H$63,8,FALSE))</f>
        <v>0</v>
      </c>
      <c r="AC14" s="99" t="str">
        <f>IF(ISNA(VLOOKUP($C14,'Camp Fortune Provincials'!$A$17:$H$63,8,FALSE))=TRUE,"0",VLOOKUP($C14,'Camp Fortune Provincials'!$A$17:$H$63,8,FALSE))</f>
        <v>0</v>
      </c>
      <c r="AD14" s="99" t="str">
        <f>IF(ISNA(VLOOKUP($C14,'Jr Nats SS'!$A$17:$H$63,8,FALSE))=TRUE,"0",VLOOKUP($C14,'Jr Nats SS'!$A$17:$H$63,8,FALSE))</f>
        <v>0</v>
      </c>
      <c r="AE14" s="99" t="str">
        <f>IF(ISNA(VLOOKUP($C14,'Jr Nats HP'!$A$17:$H$63,8,FALSE))=TRUE,"0",VLOOKUP($C14,'Jr Nats HP'!$A$17:$H$63,8,FALSE))</f>
        <v>0</v>
      </c>
      <c r="AF14" s="99" t="str">
        <f>IF(ISNA(VLOOKUP($C14,'Jr Nats BA'!$A$17:$H$63,8,FALSE))=TRUE,"0",VLOOKUP($C14,'Jr Nats BA'!$A$17:$H$63,8,FALSE))</f>
        <v>0</v>
      </c>
      <c r="AG14" s="99" t="str">
        <f>IF(ISNA(VLOOKUP($C14,'Mammoth World Cup'!$A$17:$H$63,8,FALSE))=TRUE,"0",VLOOKUP($C14,'Mammoth World Cup'!$A$17:$H$63,8,FALSE))</f>
        <v>0</v>
      </c>
      <c r="AH14" s="99" t="str">
        <f>IF(ISNA(VLOOKUP($C14,'MSLM CC SS'!$A$17:$H$61,8,FALSE))=TRUE,"0",VLOOKUP($C14,'MSLM CC SS'!$A$17:$H$61,8,FALSE))</f>
        <v>0</v>
      </c>
      <c r="AI14" s="99" t="str">
        <f>IF(ISNA(VLOOKUP($C14,'MSLM CC HP'!$A$17:$H$59,8,FALSE))=TRUE,"0",VLOOKUP($C14,'MSLM CC HP'!$A$17:$H$59,8,FALSE))</f>
        <v>0</v>
      </c>
      <c r="AJ14" s="99">
        <f>IF(ISNA(VLOOKUP($C14,'Mammoth NorAM SS'!$A$17:$H$63,8,FALSE))=TRUE,"0",VLOOKUP($C14,'Mammoth NorAM SS'!$A$17:$H$63,8,FALSE))</f>
        <v>507.50000000000006</v>
      </c>
      <c r="AK14" s="99">
        <f>IF(ISNA(VLOOKUP($C14,'Le Relais NorAM SS'!$A$17:$H$63,8,FALSE))=TRUE,"0",VLOOKUP($C14,'Le Relais NorAM SS'!$A$17:$H$63,8,FALSE))</f>
        <v>729.21108742004265</v>
      </c>
      <c r="AL14" s="99">
        <f>IF(ISNA(VLOOKUP($C14,'Step Up Tour Pro SS'!$A$17:$H$63,8,FALSE))=TRUE,"0",VLOOKUP($C14,'Step Up Tour Pro SS'!$A$17:$H$63,8,FALSE))</f>
        <v>419.49040370615484</v>
      </c>
    </row>
    <row r="15" spans="1:38" ht="15" customHeight="1">
      <c r="A15" s="88" t="s">
        <v>48</v>
      </c>
      <c r="B15" s="81" t="s">
        <v>64</v>
      </c>
      <c r="C15" s="86" t="s">
        <v>62</v>
      </c>
      <c r="D15" s="81"/>
      <c r="E15" s="81">
        <f t="shared" si="0"/>
        <v>10</v>
      </c>
      <c r="F15" s="19">
        <f t="shared" si="1"/>
        <v>10</v>
      </c>
      <c r="G15" s="20">
        <f t="shared" si="5"/>
        <v>640.54054054054052</v>
      </c>
      <c r="H15" s="20">
        <f t="shared" si="2"/>
        <v>620.51835853131752</v>
      </c>
      <c r="I15" s="20">
        <f t="shared" si="3"/>
        <v>598.10924369747897</v>
      </c>
      <c r="J15" s="19">
        <f t="shared" si="4"/>
        <v>1859.168142769337</v>
      </c>
      <c r="K15" s="21"/>
      <c r="L15" s="22">
        <f>IF(ISNA(VLOOKUP($C15,'Mt. Sima Canada Cup SS'!$A$17:$H$100,8,FALSE))=TRUE,"0",VLOOKUP($C15,'Mt. Sima Canada Cup SS'!$A$17:$H$100,8,FALSE))</f>
        <v>438.90160183066354</v>
      </c>
      <c r="M15" s="22">
        <f>IF(ISNA(VLOOKUP($C15,'Mt. Sima Canada Cup BA'!$A$17:$H$100,8,FALSE))=TRUE,"0",VLOOKUP($C15,'Mt. Sima Canada Cup BA'!$A$17:$H$100,8,FALSE))</f>
        <v>582.59023354564749</v>
      </c>
      <c r="N15" s="22" t="str">
        <f>IF(ISNA(VLOOKUP($C15,'Waterville Rev Tour NorAm Day 1'!$A$17:$H$100,8,FALSE))=TRUE,"0",VLOOKUP($C15,'Waterville Rev Tour NorAm Day 1'!$A$17:$H$100,8,FALSE))</f>
        <v>0</v>
      </c>
      <c r="O15" s="22" t="str">
        <f>IF(ISNA(VLOOKUP($C15,'Waterville Rev Tour NorAm Day 2'!$A$17:$H$100,8,FALSE))=TRUE,"0",VLOOKUP($C15,'Waterville Rev Tour NorAm Day 2'!$A$17:$H$100,8,FALSE))</f>
        <v>0</v>
      </c>
      <c r="P15" s="22" t="str">
        <f>IF(ISNA(VLOOKUP($C15,'MSLM TT DAY 1'!$A$17:$H$100,8,FALSE))=TRUE,"0",VLOOKUP($C15,'MSLM TT DAY 1'!$A$17:$H$100,8,FALSE))</f>
        <v>0</v>
      </c>
      <c r="Q15" s="22" t="str">
        <f>IF(ISNA(VLOOKUP($C15,'MSLM TT DAY 2'!$A$17:$H$100,8,FALSE))=TRUE,"0",VLOOKUP($C15,'MSLM TT DAY 2'!$A$17:$H$100,8,FALSE))</f>
        <v>0</v>
      </c>
      <c r="R15" s="22">
        <f>IF(ISNA(VLOOKUP($C15,'Silverstar Canada Cup'!$A$17:$H$65,8,FALSE))=TRUE,"0",VLOOKUP($C15,'Silverstar Canada Cup'!$A$17:$H$65,8,FALSE))</f>
        <v>517.67512470179997</v>
      </c>
      <c r="S15" s="99" t="str">
        <f>IF(ISNA(VLOOKUP($C15,'Craigleith Groms'!$A$17:$H$63,8,FALSE))=TRUE,"0",VLOOKUP($C15,'Craigleith Groms'!$A$17:$H$63,8,FALSE))</f>
        <v>0</v>
      </c>
      <c r="T15" s="22">
        <f>IF(ISNA(VLOOKUP($C15,'Beaver Valley TT'!$A$17:$H$69,8,FALSE))=TRUE,"0",VLOOKUP($C15,'Beaver Valley TT'!$A$17:$H$69,8,FALSE))</f>
        <v>485.32731376975175</v>
      </c>
      <c r="U15" s="22" t="str">
        <f>IF(ISNA(VLOOKUP($C15,'Calgary Nor AM SS'!$A$17:$H$66,8,FALSE))=TRUE,"0",VLOOKUP($C15,'Calgary Nor AM SS'!$A$17:$H$66,8,FALSE))</f>
        <v>0</v>
      </c>
      <c r="V15" s="22" t="str">
        <f>IF(ISNA(VLOOKUP($C15,'Fortune Fz'!$A$17:$H$66,8,FALSE))=TRUE,"0",VLOOKUP($C15,'Fortune Fz'!$A$17:$H$66,8,FALSE))</f>
        <v>0</v>
      </c>
      <c r="W15" s="99" t="str">
        <f>IF(ISNA(VLOOKUP($C15,'GEORGIAN PEAKS Groms'!$A$17:$H$63,8,FALSE))=TRUE,"0",VLOOKUP($C15,'GEORGIAN PEAKS Groms'!$A$17:$H$63,8,FALSE))</f>
        <v>0</v>
      </c>
      <c r="X15" s="99">
        <f>IF(ISNA(VLOOKUP($C15,'Aspen Open SS'!$A$17:$H$63,8,FALSE))=TRUE,"0",VLOOKUP($C15,'Aspen Open SS'!$A$17:$H$63,8,FALSE))</f>
        <v>211.24880838894185</v>
      </c>
      <c r="Y15" s="99">
        <f>IF(ISNA(VLOOKUP($C15,'Aspen Open BA'!$A$17:$H$63,8,FALSE))=TRUE,"0",VLOOKUP($C15,'Aspen Open BA'!$A$17:$H$63,8,FALSE))</f>
        <v>640.54054054054052</v>
      </c>
      <c r="Z15" s="99" t="str">
        <f>IF(ISNA(VLOOKUP($C15,'CWG SS'!$A$17:$H$63,8,FALSE))=TRUE,"0",VLOOKUP($C15,'CWG SS'!$A$17:$H$63,8,FALSE))</f>
        <v>0</v>
      </c>
      <c r="AA15" s="99" t="str">
        <f>IF(ISNA(VLOOKUP($C15,'CWG BA'!$A$17:$H$63,8,FALSE))=TRUE,"0",VLOOKUP($C15,'CWG BA'!$A$17:$H$63,8,FALSE))</f>
        <v>0</v>
      </c>
      <c r="AB15" s="99" t="str">
        <f>IF(ISNA(VLOOKUP($C15,'CWG HP'!$A$17:$H$63,8,FALSE))=TRUE,"0",VLOOKUP($C15,'CWG HP'!$A$17:$H$63,8,FALSE))</f>
        <v>0</v>
      </c>
      <c r="AC15" s="99">
        <f>IF(ISNA(VLOOKUP($C15,'Camp Fortune Provincials'!$A$17:$H$63,8,FALSE))=TRUE,"0",VLOOKUP($C15,'Camp Fortune Provincials'!$A$17:$H$63,8,FALSE))</f>
        <v>499.17061611374407</v>
      </c>
      <c r="AD15" s="99">
        <f>IF(ISNA(VLOOKUP($C15,'Jr Nats SS'!$A$17:$H$63,8,FALSE))=TRUE,"0",VLOOKUP($C15,'Jr Nats SS'!$A$17:$H$63,8,FALSE))</f>
        <v>598.10924369747897</v>
      </c>
      <c r="AE15" s="99">
        <f>IF(ISNA(VLOOKUP($C15,'Jr Nats HP'!$A$17:$H$63,8,FALSE))=TRUE,"0",VLOOKUP($C15,'Jr Nats HP'!$A$17:$H$63,8,FALSE))</f>
        <v>459.33333333333331</v>
      </c>
      <c r="AF15" s="99">
        <f>IF(ISNA(VLOOKUP($C15,'Jr Nats BA'!$A$17:$H$63,8,FALSE))=TRUE,"0",VLOOKUP($C15,'Jr Nats BA'!$A$17:$H$63,8,FALSE))</f>
        <v>620.51835853131752</v>
      </c>
      <c r="AG15" s="99" t="str">
        <f>IF(ISNA(VLOOKUP($C15,'Mammoth World Cup'!$A$17:$H$63,8,FALSE))=TRUE,"0",VLOOKUP($C15,'Mammoth World Cup'!$A$17:$H$63,8,FALSE))</f>
        <v>0</v>
      </c>
      <c r="AH15" s="99">
        <f>IF(ISNA(VLOOKUP($C15,'MSLM CC SS'!$A$17:$H$61,8,FALSE))=TRUE,"0",VLOOKUP($C15,'MSLM CC SS'!$A$17:$H$61,8,FALSE))</f>
        <v>524.6187363834423</v>
      </c>
      <c r="AI15" s="99" t="str">
        <f>IF(ISNA(VLOOKUP($C15,'MSLM CC HP'!$A$17:$H$59,8,FALSE))=TRUE,"0",VLOOKUP($C15,'MSLM CC HP'!$A$17:$H$59,8,FALSE))</f>
        <v>0</v>
      </c>
      <c r="AJ15" s="99" t="str">
        <f>IF(ISNA(VLOOKUP($C15,'Mammoth NorAM SS'!$A$17:$H$63,8,FALSE))=TRUE,"0",VLOOKUP($C15,'Mammoth NorAM SS'!$A$17:$H$63,8,FALSE))</f>
        <v>0</v>
      </c>
      <c r="AK15" s="99">
        <f>IF(ISNA(VLOOKUP($C15,'Le Relais NorAM SS'!$A$17:$H$63,8,FALSE))=TRUE,"0",VLOOKUP($C15,'Le Relais NorAM SS'!$A$17:$H$63,8,FALSE))</f>
        <v>339.6588486140725</v>
      </c>
      <c r="AL15" s="99">
        <f>IF(ISNA(VLOOKUP($C15,'Step Up Tour Pro SS'!$A$17:$H$63,8,FALSE))=TRUE,"0",VLOOKUP($C15,'Step Up Tour Pro SS'!$A$17:$H$63,8,FALSE))</f>
        <v>458.09618354290751</v>
      </c>
    </row>
    <row r="16" spans="1:38" ht="15" customHeight="1">
      <c r="A16" s="81" t="s">
        <v>247</v>
      </c>
      <c r="B16" s="81" t="s">
        <v>45</v>
      </c>
      <c r="C16" s="90" t="s">
        <v>60</v>
      </c>
      <c r="D16" s="81"/>
      <c r="E16" s="81">
        <f t="shared" si="0"/>
        <v>11</v>
      </c>
      <c r="F16" s="19">
        <f t="shared" si="1"/>
        <v>11</v>
      </c>
      <c r="G16" s="20">
        <f t="shared" si="5"/>
        <v>581.08108108108104</v>
      </c>
      <c r="H16" s="20">
        <f t="shared" si="2"/>
        <v>574.35653002859863</v>
      </c>
      <c r="I16" s="20">
        <f t="shared" si="3"/>
        <v>558.05739514348795</v>
      </c>
      <c r="J16" s="19">
        <f t="shared" si="4"/>
        <v>1713.4950062531675</v>
      </c>
      <c r="K16" s="21"/>
      <c r="L16" s="22">
        <f>IF(ISNA(VLOOKUP($C16,'Mt. Sima Canada Cup SS'!$A$17:$H$100,8,FALSE))=TRUE,"0",VLOOKUP($C16,'Mt. Sima Canada Cup SS'!$A$17:$H$100,8,FALSE))</f>
        <v>446.11764705882354</v>
      </c>
      <c r="M16" s="22">
        <f>IF(ISNA(VLOOKUP($C16,'Mt. Sima Canada Cup BA'!$A$17:$H$100,8,FALSE))=TRUE,"0",VLOOKUP($C16,'Mt. Sima Canada Cup BA'!$A$17:$H$100,8,FALSE))</f>
        <v>382.50539956803453</v>
      </c>
      <c r="N16" s="22" t="str">
        <f>IF(ISNA(VLOOKUP($C16,'Waterville Rev Tour NorAm Day 1'!$A$17:$H$100,8,FALSE))=TRUE,"0",VLOOKUP($C16,'Waterville Rev Tour NorAm Day 1'!$A$17:$H$100,8,FALSE))</f>
        <v>0</v>
      </c>
      <c r="O16" s="22" t="str">
        <f>IF(ISNA(VLOOKUP($C16,'Waterville Rev Tour NorAm Day 2'!$A$17:$H$100,8,FALSE))=TRUE,"0",VLOOKUP($C16,'Waterville Rev Tour NorAm Day 2'!$A$17:$H$100,8,FALSE))</f>
        <v>0</v>
      </c>
      <c r="P16" s="22" t="str">
        <f>IF(ISNA(VLOOKUP($C16,'MSLM TT DAY 1'!$A$17:$H$100,8,FALSE))=TRUE,"0",VLOOKUP($C16,'MSLM TT DAY 1'!$A$17:$H$100,8,FALSE))</f>
        <v>0</v>
      </c>
      <c r="Q16" s="22" t="str">
        <f>IF(ISNA(VLOOKUP($C16,'MSLM TT DAY 2'!$A$17:$H$100,8,FALSE))=TRUE,"0",VLOOKUP($C16,'MSLM TT DAY 2'!$A$17:$H$100,8,FALSE))</f>
        <v>0</v>
      </c>
      <c r="R16" s="22">
        <f>IF(ISNA(VLOOKUP($C16,'Silverstar Canada Cup'!$A$17:$H$65,8,FALSE))=TRUE,"0",VLOOKUP($C16,'Silverstar Canada Cup'!$A$17:$H$65,8,FALSE))</f>
        <v>558.05739514348795</v>
      </c>
      <c r="S16" s="99" t="str">
        <f>IF(ISNA(VLOOKUP($C16,'Craigleith Groms'!$A$17:$H$63,8,FALSE))=TRUE,"0",VLOOKUP($C16,'Craigleith Groms'!$A$17:$H$63,8,FALSE))</f>
        <v>0</v>
      </c>
      <c r="T16" s="22" t="str">
        <f>IF(ISNA(VLOOKUP($C16,'Beaver Valley TT'!$A$17:$H$69,8,FALSE))=TRUE,"0",VLOOKUP($C16,'Beaver Valley TT'!$A$17:$H$69,8,FALSE))</f>
        <v>0</v>
      </c>
      <c r="U16" s="22">
        <f>IF(ISNA(VLOOKUP($C16,'Calgary Nor AM SS'!$A$17:$H$66,8,FALSE))=TRUE,"0",VLOOKUP($C16,'Calgary Nor AM SS'!$A$17:$H$66,8,FALSE))</f>
        <v>427.94818526212879</v>
      </c>
      <c r="V16" s="22" t="str">
        <f>IF(ISNA(VLOOKUP($C16,'Fortune Fz'!$A$17:$H$66,8,FALSE))=TRUE,"0",VLOOKUP($C16,'Fortune Fz'!$A$17:$H$66,8,FALSE))</f>
        <v>0</v>
      </c>
      <c r="W16" s="99" t="str">
        <f>IF(ISNA(VLOOKUP($C16,'GEORGIAN PEAKS Groms'!$A$17:$H$63,8,FALSE))=TRUE,"0",VLOOKUP($C16,'GEORGIAN PEAKS Groms'!$A$17:$H$63,8,FALSE))</f>
        <v>0</v>
      </c>
      <c r="X16" s="99">
        <f>IF(ISNA(VLOOKUP($C16,'Aspen Open SS'!$A$17:$H$63,8,FALSE))=TRUE,"0",VLOOKUP($C16,'Aspen Open SS'!$A$17:$H$63,8,FALSE))</f>
        <v>574.35653002859863</v>
      </c>
      <c r="Y16" s="99">
        <f>IF(ISNA(VLOOKUP($C16,'Aspen Open BA'!$A$17:$H$63,8,FALSE))=TRUE,"0",VLOOKUP($C16,'Aspen Open BA'!$A$17:$H$63,8,FALSE))</f>
        <v>581.08108108108104</v>
      </c>
      <c r="Z16" s="99" t="str">
        <f>IF(ISNA(VLOOKUP($C16,'CWG SS'!$A$17:$H$63,8,FALSE))=TRUE,"0",VLOOKUP($C16,'CWG SS'!$A$17:$H$63,8,FALSE))</f>
        <v>0</v>
      </c>
      <c r="AA16" s="99" t="str">
        <f>IF(ISNA(VLOOKUP($C16,'CWG BA'!$A$17:$H$63,8,FALSE))=TRUE,"0",VLOOKUP($C16,'CWG BA'!$A$17:$H$63,8,FALSE))</f>
        <v>0</v>
      </c>
      <c r="AB16" s="99" t="str">
        <f>IF(ISNA(VLOOKUP($C16,'CWG HP'!$A$17:$H$63,8,FALSE))=TRUE,"0",VLOOKUP($C16,'CWG HP'!$A$17:$H$63,8,FALSE))</f>
        <v>0</v>
      </c>
      <c r="AC16" s="99" t="str">
        <f>IF(ISNA(VLOOKUP($C16,'Camp Fortune Provincials'!$A$17:$H$63,8,FALSE))=TRUE,"0",VLOOKUP($C16,'Camp Fortune Provincials'!$A$17:$H$63,8,FALSE))</f>
        <v>0</v>
      </c>
      <c r="AD16" s="99" t="str">
        <f>IF(ISNA(VLOOKUP($C16,'Jr Nats SS'!$A$17:$H$63,8,FALSE))=TRUE,"0",VLOOKUP($C16,'Jr Nats SS'!$A$17:$H$63,8,FALSE))</f>
        <v>0</v>
      </c>
      <c r="AE16" s="99" t="str">
        <f>IF(ISNA(VLOOKUP($C16,'Jr Nats HP'!$A$17:$H$63,8,FALSE))=TRUE,"0",VLOOKUP($C16,'Jr Nats HP'!$A$17:$H$63,8,FALSE))</f>
        <v>0</v>
      </c>
      <c r="AF16" s="99" t="str">
        <f>IF(ISNA(VLOOKUP($C16,'Jr Nats BA'!$A$17:$H$63,8,FALSE))=TRUE,"0",VLOOKUP($C16,'Jr Nats BA'!$A$17:$H$63,8,FALSE))</f>
        <v>0</v>
      </c>
      <c r="AG16" s="99" t="str">
        <f>IF(ISNA(VLOOKUP($C16,'Mammoth World Cup'!$A$17:$H$63,8,FALSE))=TRUE,"0",VLOOKUP($C16,'Mammoth World Cup'!$A$17:$H$63,8,FALSE))</f>
        <v>0</v>
      </c>
      <c r="AH16" s="99">
        <f>IF(ISNA(VLOOKUP($C16,'MSLM CC SS'!$A$17:$H$61,8,FALSE))=TRUE,"0",VLOOKUP($C16,'MSLM CC SS'!$A$17:$H$61,8,FALSE))</f>
        <v>494.93392070484583</v>
      </c>
      <c r="AI16" s="99">
        <f>IF(ISNA(VLOOKUP($C16,'MSLM CC HP'!$A$17:$H$59,8,FALSE))=TRUE,"0",VLOOKUP($C16,'MSLM CC HP'!$A$17:$H$59,8,FALSE))</f>
        <v>255.36480686695276</v>
      </c>
      <c r="AJ16" s="99" t="str">
        <f>IF(ISNA(VLOOKUP($C16,'Mammoth NorAM SS'!$A$17:$H$63,8,FALSE))=TRUE,"0",VLOOKUP($C16,'Mammoth NorAM SS'!$A$17:$H$63,8,FALSE))</f>
        <v>0</v>
      </c>
      <c r="AK16" s="99" t="str">
        <f>IF(ISNA(VLOOKUP($C16,'Le Relais NorAM SS'!$A$17:$H$63,8,FALSE))=TRUE,"0",VLOOKUP($C16,'Le Relais NorAM SS'!$A$17:$H$63,8,FALSE))</f>
        <v>0</v>
      </c>
      <c r="AL16" s="99" t="str">
        <f>IF(ISNA(VLOOKUP($C16,'Step Up Tour Pro SS'!$A$17:$H$63,8,FALSE))=TRUE,"0",VLOOKUP($C16,'Step Up Tour Pro SS'!$A$17:$H$63,8,FALSE))</f>
        <v>0</v>
      </c>
    </row>
    <row r="17" spans="1:38" ht="15" customHeight="1">
      <c r="A17" s="81" t="s">
        <v>46</v>
      </c>
      <c r="B17" s="81" t="s">
        <v>74</v>
      </c>
      <c r="C17" s="86" t="s">
        <v>72</v>
      </c>
      <c r="D17" s="81"/>
      <c r="E17" s="81">
        <f t="shared" si="0"/>
        <v>12</v>
      </c>
      <c r="F17" s="19">
        <f t="shared" si="1"/>
        <v>12</v>
      </c>
      <c r="G17" s="20">
        <f t="shared" si="5"/>
        <v>569.11111111111109</v>
      </c>
      <c r="H17" s="20">
        <f t="shared" si="2"/>
        <v>564.80686695278962</v>
      </c>
      <c r="I17" s="20">
        <f t="shared" si="3"/>
        <v>548.69668246445497</v>
      </c>
      <c r="J17" s="19">
        <f t="shared" si="4"/>
        <v>1682.6146605283557</v>
      </c>
      <c r="K17" s="21"/>
      <c r="L17" s="22" t="str">
        <f>IF(ISNA(VLOOKUP($C17,'Mt. Sima Canada Cup SS'!$A$17:$H$100,8,FALSE))=TRUE,"0",VLOOKUP($C17,'Mt. Sima Canada Cup SS'!$A$17:$H$100,8,FALSE))</f>
        <v>0</v>
      </c>
      <c r="M17" s="22" t="str">
        <f>IF(ISNA(VLOOKUP($C17,'Mt. Sima Canada Cup BA'!$A$17:$H$100,8,FALSE))=TRUE,"0",VLOOKUP($C17,'Mt. Sima Canada Cup BA'!$A$17:$H$100,8,FALSE))</f>
        <v>0</v>
      </c>
      <c r="N17" s="22" t="str">
        <f>IF(ISNA(VLOOKUP($C17,'Waterville Rev Tour NorAm Day 1'!$A$17:$H$100,8,FALSE))=TRUE,"0",VLOOKUP($C17,'Waterville Rev Tour NorAm Day 1'!$A$17:$H$100,8,FALSE))</f>
        <v>0</v>
      </c>
      <c r="O17" s="22" t="str">
        <f>IF(ISNA(VLOOKUP($C17,'Waterville Rev Tour NorAm Day 2'!$A$17:$H$100,8,FALSE))=TRUE,"0",VLOOKUP($C17,'Waterville Rev Tour NorAm Day 2'!$A$17:$H$100,8,FALSE))</f>
        <v>0</v>
      </c>
      <c r="P17" s="22">
        <f>IF(ISNA(VLOOKUP($C17,'MSLM TT DAY 1'!$A$17:$H$100,8,FALSE))=TRUE,"0",VLOOKUP($C17,'MSLM TT DAY 1'!$A$17:$H$100,8,FALSE))</f>
        <v>500</v>
      </c>
      <c r="Q17" s="22">
        <f>IF(ISNA(VLOOKUP($C17,'MSLM TT DAY 2'!$A$17:$H$100,8,FALSE))=TRUE,"0",VLOOKUP($C17,'MSLM TT DAY 2'!$A$17:$H$100,8,FALSE))</f>
        <v>459.09090909090907</v>
      </c>
      <c r="R17" s="22" t="str">
        <f>IF(ISNA(VLOOKUP($C17,'Silverstar Canada Cup'!$A$17:$H$65,8,FALSE))=TRUE,"0",VLOOKUP($C17,'Silverstar Canada Cup'!$A$17:$H$65,8,FALSE))</f>
        <v>0</v>
      </c>
      <c r="S17" s="99" t="str">
        <f>IF(ISNA(VLOOKUP($C17,'Craigleith Groms'!$A$17:$H$63,8,FALSE))=TRUE,"0",VLOOKUP($C17,'Craigleith Groms'!$A$17:$H$63,8,FALSE))</f>
        <v>0</v>
      </c>
      <c r="T17" s="22">
        <f>IF(ISNA(VLOOKUP($C17,'Beaver Valley TT'!$A$17:$H$69,8,FALSE))=TRUE,"0",VLOOKUP($C17,'Beaver Valley TT'!$A$17:$H$69,8,FALSE))</f>
        <v>487.58465011286688</v>
      </c>
      <c r="U17" s="22" t="str">
        <f>IF(ISNA(VLOOKUP($C17,'Calgary Nor AM SS'!$A$17:$H$66,8,FALSE))=TRUE,"0",VLOOKUP($C17,'Calgary Nor AM SS'!$A$17:$H$66,8,FALSE))</f>
        <v>0</v>
      </c>
      <c r="V17" s="22" t="str">
        <f>IF(ISNA(VLOOKUP($C17,'Fortune Fz'!$A$17:$H$66,8,FALSE))=TRUE,"0",VLOOKUP($C17,'Fortune Fz'!$A$17:$H$66,8,FALSE))</f>
        <v>0</v>
      </c>
      <c r="W17" s="99" t="str">
        <f>IF(ISNA(VLOOKUP($C17,'GEORGIAN PEAKS Groms'!$A$17:$H$63,8,FALSE))=TRUE,"0",VLOOKUP($C17,'GEORGIAN PEAKS Groms'!$A$17:$H$63,8,FALSE))</f>
        <v>0</v>
      </c>
      <c r="X17" s="99" t="str">
        <f>IF(ISNA(VLOOKUP($C17,'Aspen Open SS'!$A$17:$H$63,8,FALSE))=TRUE,"0",VLOOKUP($C17,'Aspen Open SS'!$A$17:$H$63,8,FALSE))</f>
        <v>0</v>
      </c>
      <c r="Y17" s="99" t="str">
        <f>IF(ISNA(VLOOKUP($C17,'Aspen Open BA'!$A$17:$H$63,8,FALSE))=TRUE,"0",VLOOKUP($C17,'Aspen Open BA'!$A$17:$H$63,8,FALSE))</f>
        <v>0</v>
      </c>
      <c r="Z17" s="99" t="str">
        <f>IF(ISNA(VLOOKUP($C17,'CWG SS'!$A$17:$H$63,8,FALSE))=TRUE,"0",VLOOKUP($C17,'CWG SS'!$A$17:$H$63,8,FALSE))</f>
        <v>0</v>
      </c>
      <c r="AA17" s="99" t="str">
        <f>IF(ISNA(VLOOKUP($C17,'CWG BA'!$A$17:$H$63,8,FALSE))=TRUE,"0",VLOOKUP($C17,'CWG BA'!$A$17:$H$63,8,FALSE))</f>
        <v>0</v>
      </c>
      <c r="AB17" s="99" t="str">
        <f>IF(ISNA(VLOOKUP($C17,'CWG HP'!$A$17:$H$63,8,FALSE))=TRUE,"0",VLOOKUP($C17,'CWG HP'!$A$17:$H$63,8,FALSE))</f>
        <v>0</v>
      </c>
      <c r="AC17" s="99">
        <f>IF(ISNA(VLOOKUP($C17,'Camp Fortune Provincials'!$A$17:$H$63,8,FALSE))=TRUE,"0",VLOOKUP($C17,'Camp Fortune Provincials'!$A$17:$H$63,8,FALSE))</f>
        <v>548.69668246445497</v>
      </c>
      <c r="AD17" s="99">
        <f>IF(ISNA(VLOOKUP($C17,'Jr Nats SS'!$A$17:$H$63,8,FALSE))=TRUE,"0",VLOOKUP($C17,'Jr Nats SS'!$A$17:$H$63,8,FALSE))</f>
        <v>538.02521008403369</v>
      </c>
      <c r="AE17" s="99">
        <f>IF(ISNA(VLOOKUP($C17,'Jr Nats HP'!$A$17:$H$63,8,FALSE))=TRUE,"0",VLOOKUP($C17,'Jr Nats HP'!$A$17:$H$63,8,FALSE))</f>
        <v>569.11111111111109</v>
      </c>
      <c r="AF17" s="99">
        <f>IF(ISNA(VLOOKUP($C17,'Jr Nats BA'!$A$17:$H$63,8,FALSE))=TRUE,"0",VLOOKUP($C17,'Jr Nats BA'!$A$17:$H$63,8,FALSE))</f>
        <v>446.43628509719224</v>
      </c>
      <c r="AG17" s="99" t="str">
        <f>IF(ISNA(VLOOKUP($C17,'Mammoth World Cup'!$A$17:$H$63,8,FALSE))=TRUE,"0",VLOOKUP($C17,'Mammoth World Cup'!$A$17:$H$63,8,FALSE))</f>
        <v>0</v>
      </c>
      <c r="AH17" s="99">
        <f>IF(ISNA(VLOOKUP($C17,'MSLM CC SS'!$A$17:$H$61,8,FALSE))=TRUE,"0",VLOOKUP($C17,'MSLM CC SS'!$A$17:$H$61,8,FALSE))</f>
        <v>282.15859030837004</v>
      </c>
      <c r="AI17" s="99">
        <f>IF(ISNA(VLOOKUP($C17,'MSLM CC HP'!$A$17:$H$59,8,FALSE))=TRUE,"0",VLOOKUP($C17,'MSLM CC HP'!$A$17:$H$59,8,FALSE))</f>
        <v>564.80686695278962</v>
      </c>
      <c r="AJ17" s="99" t="str">
        <f>IF(ISNA(VLOOKUP($C17,'Mammoth NorAM SS'!$A$17:$H$63,8,FALSE))=TRUE,"0",VLOOKUP($C17,'Mammoth NorAM SS'!$A$17:$H$63,8,FALSE))</f>
        <v>0</v>
      </c>
      <c r="AK17" s="99" t="str">
        <f>IF(ISNA(VLOOKUP($C17,'Le Relais NorAM SS'!$A$17:$H$63,8,FALSE))=TRUE,"0",VLOOKUP($C17,'Le Relais NorAM SS'!$A$17:$H$63,8,FALSE))</f>
        <v>0</v>
      </c>
      <c r="AL17" s="99">
        <f>IF(ISNA(VLOOKUP($C17,'Step Up Tour Pro SS'!$A$17:$H$63,8,FALSE))=TRUE,"0",VLOOKUP($C17,'Step Up Tour Pro SS'!$A$17:$H$63,8,FALSE))</f>
        <v>46.326935804103236</v>
      </c>
    </row>
    <row r="18" spans="1:38" ht="15" customHeight="1">
      <c r="A18" s="81" t="s">
        <v>46</v>
      </c>
      <c r="B18" s="81" t="s">
        <v>65</v>
      </c>
      <c r="C18" s="86" t="s">
        <v>76</v>
      </c>
      <c r="D18" s="81"/>
      <c r="E18" s="81">
        <f t="shared" si="0"/>
        <v>13</v>
      </c>
      <c r="F18" s="19">
        <f t="shared" si="1"/>
        <v>13</v>
      </c>
      <c r="G18" s="20">
        <f t="shared" si="5"/>
        <v>626.08695652173924</v>
      </c>
      <c r="H18" s="20">
        <f t="shared" si="2"/>
        <v>509.59715639810429</v>
      </c>
      <c r="I18" s="20">
        <f t="shared" si="3"/>
        <v>485.41666666666669</v>
      </c>
      <c r="J18" s="19">
        <f t="shared" si="4"/>
        <v>1621.1007795865103</v>
      </c>
      <c r="K18" s="21"/>
      <c r="L18" s="22" t="str">
        <f>IF(ISNA(VLOOKUP($C18,'Mt. Sima Canada Cup SS'!$A$17:$H$100,8,FALSE))=TRUE,"0",VLOOKUP($C18,'Mt. Sima Canada Cup SS'!$A$17:$H$100,8,FALSE))</f>
        <v>0</v>
      </c>
      <c r="M18" s="22" t="str">
        <f>IF(ISNA(VLOOKUP($C18,'Mt. Sima Canada Cup BA'!$A$17:$H$100,8,FALSE))=TRUE,"0",VLOOKUP($C18,'Mt. Sima Canada Cup BA'!$A$17:$H$100,8,FALSE))</f>
        <v>0</v>
      </c>
      <c r="N18" s="22" t="str">
        <f>IF(ISNA(VLOOKUP($C18,'Waterville Rev Tour NorAm Day 1'!$A$17:$H$100,8,FALSE))=TRUE,"0",VLOOKUP($C18,'Waterville Rev Tour NorAm Day 1'!$A$17:$H$100,8,FALSE))</f>
        <v>0</v>
      </c>
      <c r="O18" s="22" t="str">
        <f>IF(ISNA(VLOOKUP($C18,'Waterville Rev Tour NorAm Day 2'!$A$17:$H$100,8,FALSE))=TRUE,"0",VLOOKUP($C18,'Waterville Rev Tour NorAm Day 2'!$A$17:$H$100,8,FALSE))</f>
        <v>0</v>
      </c>
      <c r="P18" s="22">
        <f>IF(ISNA(VLOOKUP($C18,'MSLM TT DAY 1'!$A$17:$H$100,8,FALSE))=TRUE,"0",VLOOKUP($C18,'MSLM TT DAY 1'!$A$17:$H$100,8,FALSE))</f>
        <v>485.41666666666669</v>
      </c>
      <c r="Q18" s="22">
        <f>IF(ISNA(VLOOKUP($C18,'MSLM TT DAY 2'!$A$17:$H$100,8,FALSE))=TRUE,"0",VLOOKUP($C18,'MSLM TT DAY 2'!$A$17:$H$100,8,FALSE))</f>
        <v>239.77272727272728</v>
      </c>
      <c r="R18" s="22" t="str">
        <f>IF(ISNA(VLOOKUP($C18,'Silverstar Canada Cup'!$A$17:$H$65,8,FALSE))=TRUE,"0",VLOOKUP($C18,'Silverstar Canada Cup'!$A$17:$H$65,8,FALSE))</f>
        <v>0</v>
      </c>
      <c r="S18" s="99" t="str">
        <f>IF(ISNA(VLOOKUP($C18,'Craigleith Groms'!$A$17:$H$63,8,FALSE))=TRUE,"0",VLOOKUP($C18,'Craigleith Groms'!$A$17:$H$63,8,FALSE))</f>
        <v>0</v>
      </c>
      <c r="T18" s="22">
        <f>IF(ISNA(VLOOKUP($C18,'Beaver Valley TT'!$A$17:$H$69,8,FALSE))=TRUE,"0",VLOOKUP($C18,'Beaver Valley TT'!$A$17:$H$69,8,FALSE))</f>
        <v>428.89390519187361</v>
      </c>
      <c r="U18" s="22" t="str">
        <f>IF(ISNA(VLOOKUP($C18,'Calgary Nor AM SS'!$A$17:$H$66,8,FALSE))=TRUE,"0",VLOOKUP($C18,'Calgary Nor AM SS'!$A$17:$H$66,8,FALSE))</f>
        <v>0</v>
      </c>
      <c r="V18" s="22" t="str">
        <f>IF(ISNA(VLOOKUP($C18,'Fortune Fz'!$A$17:$H$66,8,FALSE))=TRUE,"0",VLOOKUP($C18,'Fortune Fz'!$A$17:$H$66,8,FALSE))</f>
        <v>0</v>
      </c>
      <c r="W18" s="99" t="str">
        <f>IF(ISNA(VLOOKUP($C18,'GEORGIAN PEAKS Groms'!$A$17:$H$63,8,FALSE))=TRUE,"0",VLOOKUP($C18,'GEORGIAN PEAKS Groms'!$A$17:$H$63,8,FALSE))</f>
        <v>0</v>
      </c>
      <c r="X18" s="99" t="str">
        <f>IF(ISNA(VLOOKUP($C18,'Aspen Open SS'!$A$17:$H$63,8,FALSE))=TRUE,"0",VLOOKUP($C18,'Aspen Open SS'!$A$17:$H$63,8,FALSE))</f>
        <v>0</v>
      </c>
      <c r="Y18" s="99" t="str">
        <f>IF(ISNA(VLOOKUP($C18,'Aspen Open BA'!$A$17:$H$63,8,FALSE))=TRUE,"0",VLOOKUP($C18,'Aspen Open BA'!$A$17:$H$63,8,FALSE))</f>
        <v>0</v>
      </c>
      <c r="Z18" s="99" t="str">
        <f>IF(ISNA(VLOOKUP($C18,'CWG SS'!$A$17:$H$63,8,FALSE))=TRUE,"0",VLOOKUP($C18,'CWG SS'!$A$17:$H$63,8,FALSE))</f>
        <v>0</v>
      </c>
      <c r="AA18" s="99" t="str">
        <f>IF(ISNA(VLOOKUP($C18,'CWG BA'!$A$17:$H$63,8,FALSE))=TRUE,"0",VLOOKUP($C18,'CWG BA'!$A$17:$H$63,8,FALSE))</f>
        <v>0</v>
      </c>
      <c r="AB18" s="99" t="str">
        <f>IF(ISNA(VLOOKUP($C18,'CWG HP'!$A$17:$H$63,8,FALSE))=TRUE,"0",VLOOKUP($C18,'CWG HP'!$A$17:$H$63,8,FALSE))</f>
        <v>0</v>
      </c>
      <c r="AC18" s="99">
        <f>IF(ISNA(VLOOKUP($C18,'Camp Fortune Provincials'!$A$17:$H$63,8,FALSE))=TRUE,"0",VLOOKUP($C18,'Camp Fortune Provincials'!$A$17:$H$63,8,FALSE))</f>
        <v>509.59715639810429</v>
      </c>
      <c r="AD18" s="99">
        <f>IF(ISNA(VLOOKUP($C18,'Jr Nats SS'!$A$17:$H$63,8,FALSE))=TRUE,"0",VLOOKUP($C18,'Jr Nats SS'!$A$17:$H$63,8,FALSE))</f>
        <v>398.7394957983193</v>
      </c>
      <c r="AE18" s="99">
        <f>IF(ISNA(VLOOKUP($C18,'Jr Nats HP'!$A$17:$H$63,8,FALSE))=TRUE,"0",VLOOKUP($C18,'Jr Nats HP'!$A$17:$H$63,8,FALSE))</f>
        <v>294.66666666666669</v>
      </c>
      <c r="AF18" s="99">
        <f>IF(ISNA(VLOOKUP($C18,'Jr Nats BA'!$A$17:$H$63,8,FALSE))=TRUE,"0",VLOOKUP($C18,'Jr Nats BA'!$A$17:$H$63,8,FALSE))</f>
        <v>445.03239740820732</v>
      </c>
      <c r="AG18" s="99" t="str">
        <f>IF(ISNA(VLOOKUP($C18,'Mammoth World Cup'!$A$17:$H$63,8,FALSE))=TRUE,"0",VLOOKUP($C18,'Mammoth World Cup'!$A$17:$H$63,8,FALSE))</f>
        <v>0</v>
      </c>
      <c r="AH18" s="99">
        <f>IF(ISNA(VLOOKUP($C18,'MSLM CC SS'!$A$17:$H$61,8,FALSE))=TRUE,"0",VLOOKUP($C18,'MSLM CC SS'!$A$17:$H$61,8,FALSE))</f>
        <v>474.88986784140968</v>
      </c>
      <c r="AI18" s="99">
        <f>IF(ISNA(VLOOKUP($C18,'MSLM CC HP'!$A$17:$H$59,8,FALSE))=TRUE,"0",VLOOKUP($C18,'MSLM CC HP'!$A$17:$H$59,8,FALSE))</f>
        <v>626.08695652173924</v>
      </c>
      <c r="AJ18" s="99" t="str">
        <f>IF(ISNA(VLOOKUP($C18,'Mammoth NorAM SS'!$A$17:$H$63,8,FALSE))=TRUE,"0",VLOOKUP($C18,'Mammoth NorAM SS'!$A$17:$H$63,8,FALSE))</f>
        <v>0</v>
      </c>
      <c r="AK18" s="99" t="str">
        <f>IF(ISNA(VLOOKUP($C18,'Le Relais NorAM SS'!$A$17:$H$63,8,FALSE))=TRUE,"0",VLOOKUP($C18,'Le Relais NorAM SS'!$A$17:$H$63,8,FALSE))</f>
        <v>0</v>
      </c>
      <c r="AL18" s="99" t="str">
        <f>IF(ISNA(VLOOKUP($C18,'Step Up Tour Pro SS'!$A$17:$H$63,8,FALSE))=TRUE,"0",VLOOKUP($C18,'Step Up Tour Pro SS'!$A$17:$H$63,8,FALSE))</f>
        <v>0</v>
      </c>
    </row>
    <row r="19" spans="1:38" ht="15" customHeight="1">
      <c r="A19" s="81" t="s">
        <v>46</v>
      </c>
      <c r="B19" s="81" t="s">
        <v>75</v>
      </c>
      <c r="C19" s="86" t="s">
        <v>73</v>
      </c>
      <c r="D19" s="81"/>
      <c r="E19" s="81">
        <f t="shared" si="0"/>
        <v>14</v>
      </c>
      <c r="F19" s="19">
        <f t="shared" si="1"/>
        <v>14</v>
      </c>
      <c r="G19" s="20">
        <f t="shared" si="5"/>
        <v>527.84360189573465</v>
      </c>
      <c r="H19" s="20">
        <f t="shared" si="2"/>
        <v>521.44444444444446</v>
      </c>
      <c r="I19" s="20">
        <f t="shared" si="3"/>
        <v>505.25210084033614</v>
      </c>
      <c r="J19" s="19">
        <f t="shared" si="4"/>
        <v>1554.5401471805153</v>
      </c>
      <c r="K19" s="21"/>
      <c r="L19" s="22" t="str">
        <f>IF(ISNA(VLOOKUP($C19,'Mt. Sima Canada Cup SS'!$A$17:$H$100,8,FALSE))=TRUE,"0",VLOOKUP($C19,'Mt. Sima Canada Cup SS'!$A$17:$H$100,8,FALSE))</f>
        <v>0</v>
      </c>
      <c r="M19" s="22" t="str">
        <f>IF(ISNA(VLOOKUP($C19,'Mt. Sima Canada Cup BA'!$A$17:$H$100,8,FALSE))=TRUE,"0",VLOOKUP($C19,'Mt. Sima Canada Cup BA'!$A$17:$H$100,8,FALSE))</f>
        <v>0</v>
      </c>
      <c r="N19" s="22" t="str">
        <f>IF(ISNA(VLOOKUP($C19,'Waterville Rev Tour NorAm Day 1'!$A$17:$H$100,8,FALSE))=TRUE,"0",VLOOKUP($C19,'Waterville Rev Tour NorAm Day 1'!$A$17:$H$100,8,FALSE))</f>
        <v>0</v>
      </c>
      <c r="O19" s="22" t="str">
        <f>IF(ISNA(VLOOKUP($C19,'Waterville Rev Tour NorAm Day 2'!$A$17:$H$100,8,FALSE))=TRUE,"0",VLOOKUP($C19,'Waterville Rev Tour NorAm Day 2'!$A$17:$H$100,8,FALSE))</f>
        <v>0</v>
      </c>
      <c r="P19" s="22">
        <f>IF(ISNA(VLOOKUP($C19,'MSLM TT DAY 1'!$A$17:$H$100,8,FALSE))=TRUE,"0",VLOOKUP($C19,'MSLM TT DAY 1'!$A$17:$H$100,8,FALSE))</f>
        <v>428.12500000000006</v>
      </c>
      <c r="Q19" s="22">
        <f>IF(ISNA(VLOOKUP($C19,'MSLM TT DAY 2'!$A$17:$H$100,8,FALSE))=TRUE,"0",VLOOKUP($C19,'MSLM TT DAY 2'!$A$17:$H$100,8,FALSE))</f>
        <v>450</v>
      </c>
      <c r="R19" s="22" t="str">
        <f>IF(ISNA(VLOOKUP($C19,'Silverstar Canada Cup'!$A$17:$H$65,8,FALSE))=TRUE,"0",VLOOKUP($C19,'Silverstar Canada Cup'!$A$17:$H$65,8,FALSE))</f>
        <v>0</v>
      </c>
      <c r="S19" s="99" t="str">
        <f>IF(ISNA(VLOOKUP($C19,'Craigleith Groms'!$A$17:$H$63,8,FALSE))=TRUE,"0",VLOOKUP($C19,'Craigleith Groms'!$A$17:$H$63,8,FALSE))</f>
        <v>0</v>
      </c>
      <c r="T19" s="22">
        <f>IF(ISNA(VLOOKUP($C19,'Beaver Valley TT'!$A$17:$H$69,8,FALSE))=TRUE,"0",VLOOKUP($C19,'Beaver Valley TT'!$A$17:$H$69,8,FALSE))</f>
        <v>500</v>
      </c>
      <c r="U19" s="22" t="str">
        <f>IF(ISNA(VLOOKUP($C19,'Calgary Nor AM SS'!$A$17:$H$66,8,FALSE))=TRUE,"0",VLOOKUP($C19,'Calgary Nor AM SS'!$A$17:$H$66,8,FALSE))</f>
        <v>0</v>
      </c>
      <c r="V19" s="22" t="str">
        <f>IF(ISNA(VLOOKUP($C19,'Fortune Fz'!$A$17:$H$66,8,FALSE))=TRUE,"0",VLOOKUP($C19,'Fortune Fz'!$A$17:$H$66,8,FALSE))</f>
        <v>0</v>
      </c>
      <c r="W19" s="99" t="str">
        <f>IF(ISNA(VLOOKUP($C19,'GEORGIAN PEAKS Groms'!$A$17:$H$63,8,FALSE))=TRUE,"0",VLOOKUP($C19,'GEORGIAN PEAKS Groms'!$A$17:$H$63,8,FALSE))</f>
        <v>0</v>
      </c>
      <c r="X19" s="99" t="str">
        <f>IF(ISNA(VLOOKUP($C19,'Aspen Open SS'!$A$17:$H$63,8,FALSE))=TRUE,"0",VLOOKUP($C19,'Aspen Open SS'!$A$17:$H$63,8,FALSE))</f>
        <v>0</v>
      </c>
      <c r="Y19" s="99" t="str">
        <f>IF(ISNA(VLOOKUP($C19,'Aspen Open BA'!$A$17:$H$63,8,FALSE))=TRUE,"0",VLOOKUP($C19,'Aspen Open BA'!$A$17:$H$63,8,FALSE))</f>
        <v>0</v>
      </c>
      <c r="Z19" s="99" t="str">
        <f>IF(ISNA(VLOOKUP($C19,'CWG SS'!$A$17:$H$63,8,FALSE))=TRUE,"0",VLOOKUP($C19,'CWG SS'!$A$17:$H$63,8,FALSE))</f>
        <v>0</v>
      </c>
      <c r="AA19" s="99" t="str">
        <f>IF(ISNA(VLOOKUP($C19,'CWG BA'!$A$17:$H$63,8,FALSE))=TRUE,"0",VLOOKUP($C19,'CWG BA'!$A$17:$H$63,8,FALSE))</f>
        <v>0</v>
      </c>
      <c r="AB19" s="99" t="str">
        <f>IF(ISNA(VLOOKUP($C19,'CWG HP'!$A$17:$H$63,8,FALSE))=TRUE,"0",VLOOKUP($C19,'CWG HP'!$A$17:$H$63,8,FALSE))</f>
        <v>0</v>
      </c>
      <c r="AC19" s="99">
        <f>IF(ISNA(VLOOKUP($C19,'Camp Fortune Provincials'!$A$17:$H$63,8,FALSE))=TRUE,"0",VLOOKUP($C19,'Camp Fortune Provincials'!$A$17:$H$63,8,FALSE))</f>
        <v>527.84360189573465</v>
      </c>
      <c r="AD19" s="99">
        <f>IF(ISNA(VLOOKUP($C19,'Jr Nats SS'!$A$17:$H$63,8,FALSE))=TRUE,"0",VLOOKUP($C19,'Jr Nats SS'!$A$17:$H$63,8,FALSE))</f>
        <v>505.25210084033614</v>
      </c>
      <c r="AE19" s="99">
        <f>IF(ISNA(VLOOKUP($C19,'Jr Nats HP'!$A$17:$H$63,8,FALSE))=TRUE,"0",VLOOKUP($C19,'Jr Nats HP'!$A$17:$H$63,8,FALSE))</f>
        <v>521.44444444444446</v>
      </c>
      <c r="AF19" s="99">
        <f>IF(ISNA(VLOOKUP($C19,'Jr Nats BA'!$A$17:$H$63,8,FALSE))=TRUE,"0",VLOOKUP($C19,'Jr Nats BA'!$A$17:$H$63,8,FALSE))</f>
        <v>258.31533477321813</v>
      </c>
      <c r="AG19" s="99" t="str">
        <f>IF(ISNA(VLOOKUP($C19,'Mammoth World Cup'!$A$17:$H$63,8,FALSE))=TRUE,"0",VLOOKUP($C19,'Mammoth World Cup'!$A$17:$H$63,8,FALSE))</f>
        <v>0</v>
      </c>
      <c r="AH19" s="99" t="str">
        <f>IF(ISNA(VLOOKUP($C19,'MSLM CC SS'!$A$17:$H$61,8,FALSE))=TRUE,"0",VLOOKUP($C19,'MSLM CC SS'!$A$17:$H$61,8,FALSE))</f>
        <v>0</v>
      </c>
      <c r="AI19" s="99" t="str">
        <f>IF(ISNA(VLOOKUP($C19,'MSLM CC HP'!$A$17:$H$59,8,FALSE))=TRUE,"0",VLOOKUP($C19,'MSLM CC HP'!$A$17:$H$59,8,FALSE))</f>
        <v>0</v>
      </c>
      <c r="AJ19" s="99" t="str">
        <f>IF(ISNA(VLOOKUP($C19,'Mammoth NorAM SS'!$A$17:$H$63,8,FALSE))=TRUE,"0",VLOOKUP($C19,'Mammoth NorAM SS'!$A$17:$H$63,8,FALSE))</f>
        <v>0</v>
      </c>
      <c r="AK19" s="99" t="str">
        <f>IF(ISNA(VLOOKUP($C19,'Le Relais NorAM SS'!$A$17:$H$63,8,FALSE))=TRUE,"0",VLOOKUP($C19,'Le Relais NorAM SS'!$A$17:$H$63,8,FALSE))</f>
        <v>0</v>
      </c>
      <c r="AL19" s="99" t="str">
        <f>IF(ISNA(VLOOKUP($C19,'Step Up Tour Pro SS'!$A$17:$H$63,8,FALSE))=TRUE,"0",VLOOKUP($C19,'Step Up Tour Pro SS'!$A$17:$H$63,8,FALSE))</f>
        <v>0</v>
      </c>
    </row>
    <row r="20" spans="1:38" ht="15" customHeight="1">
      <c r="A20" s="81" t="s">
        <v>94</v>
      </c>
      <c r="B20" s="81" t="s">
        <v>65</v>
      </c>
      <c r="C20" s="86" t="s">
        <v>93</v>
      </c>
      <c r="D20" s="81"/>
      <c r="E20" s="81">
        <f t="shared" si="0"/>
        <v>15</v>
      </c>
      <c r="F20" s="19">
        <f t="shared" si="1"/>
        <v>15</v>
      </c>
      <c r="G20" s="20">
        <f t="shared" si="5"/>
        <v>550</v>
      </c>
      <c r="H20" s="20">
        <f t="shared" si="2"/>
        <v>500</v>
      </c>
      <c r="I20" s="20">
        <f t="shared" si="3"/>
        <v>471.78329571106093</v>
      </c>
      <c r="J20" s="19">
        <f t="shared" si="4"/>
        <v>1521.7832957110609</v>
      </c>
      <c r="K20" s="21"/>
      <c r="L20" s="22" t="str">
        <f>IF(ISNA(VLOOKUP($C20,'Mt. Sima Canada Cup SS'!$A$17:$H$100,8,FALSE))=TRUE,"0",VLOOKUP($C20,'Mt. Sima Canada Cup SS'!$A$17:$H$100,8,FALSE))</f>
        <v>0</v>
      </c>
      <c r="M20" s="22" t="str">
        <f>IF(ISNA(VLOOKUP($C20,'Mt. Sima Canada Cup BA'!$A$17:$H$100,8,FALSE))=TRUE,"0",VLOOKUP($C20,'Mt. Sima Canada Cup BA'!$A$17:$H$100,8,FALSE))</f>
        <v>0</v>
      </c>
      <c r="N20" s="22" t="str">
        <f>IF(ISNA(VLOOKUP($C20,'Waterville Rev Tour NorAm Day 1'!$A$17:$H$100,8,FALSE))=TRUE,"0",VLOOKUP($C20,'Waterville Rev Tour NorAm Day 1'!$A$17:$H$100,8,FALSE))</f>
        <v>0</v>
      </c>
      <c r="O20" s="22" t="str">
        <f>IF(ISNA(VLOOKUP($C20,'Waterville Rev Tour NorAm Day 2'!$A$17:$H$100,8,FALSE))=TRUE,"0",VLOOKUP($C20,'Waterville Rev Tour NorAm Day 2'!$A$17:$H$100,8,FALSE))</f>
        <v>0</v>
      </c>
      <c r="P20" s="22">
        <f>IF(ISNA(VLOOKUP($C20,'MSLM TT DAY 1'!$A$17:$H$100,8,FALSE))=TRUE,"0",VLOOKUP($C20,'MSLM TT DAY 1'!$A$17:$H$100,8,FALSE))</f>
        <v>397.91666666666669</v>
      </c>
      <c r="Q20" s="22">
        <f>IF(ISNA(VLOOKUP($C20,'MSLM TT DAY 2'!$A$17:$H$100,8,FALSE))=TRUE,"0",VLOOKUP($C20,'MSLM TT DAY 2'!$A$17:$H$100,8,FALSE))</f>
        <v>500</v>
      </c>
      <c r="R20" s="22" t="str">
        <f>IF(ISNA(VLOOKUP($C20,'Silverstar Canada Cup'!$A$17:$H$65,8,FALSE))=TRUE,"0",VLOOKUP($C20,'Silverstar Canada Cup'!$A$17:$H$65,8,FALSE))</f>
        <v>0</v>
      </c>
      <c r="S20" s="99" t="str">
        <f>IF(ISNA(VLOOKUP($C20,'Craigleith Groms'!$A$17:$H$63,8,FALSE))=TRUE,"0",VLOOKUP($C20,'Craigleith Groms'!$A$17:$H$63,8,FALSE))</f>
        <v>0</v>
      </c>
      <c r="T20" s="22">
        <f>IF(ISNA(VLOOKUP($C20,'Beaver Valley TT'!$A$17:$H$69,8,FALSE))=TRUE,"0",VLOOKUP($C20,'Beaver Valley TT'!$A$17:$H$69,8,FALSE))</f>
        <v>471.78329571106093</v>
      </c>
      <c r="U20" s="22" t="str">
        <f>IF(ISNA(VLOOKUP($C20,'Calgary Nor AM SS'!$A$17:$H$66,8,FALSE))=TRUE,"0",VLOOKUP($C20,'Calgary Nor AM SS'!$A$17:$H$66,8,FALSE))</f>
        <v>0</v>
      </c>
      <c r="V20" s="22" t="str">
        <f>IF(ISNA(VLOOKUP($C20,'Fortune Fz'!$A$17:$H$66,8,FALSE))=TRUE,"0",VLOOKUP($C20,'Fortune Fz'!$A$17:$H$66,8,FALSE))</f>
        <v>0</v>
      </c>
      <c r="W20" s="99" t="str">
        <f>IF(ISNA(VLOOKUP($C20,'GEORGIAN PEAKS Groms'!$A$17:$H$63,8,FALSE))=TRUE,"0",VLOOKUP($C20,'GEORGIAN PEAKS Groms'!$A$17:$H$63,8,FALSE))</f>
        <v>0</v>
      </c>
      <c r="X20" s="99" t="str">
        <f>IF(ISNA(VLOOKUP($C20,'Aspen Open SS'!$A$17:$H$63,8,FALSE))=TRUE,"0",VLOOKUP($C20,'Aspen Open SS'!$A$17:$H$63,8,FALSE))</f>
        <v>0</v>
      </c>
      <c r="Y20" s="99" t="str">
        <f>IF(ISNA(VLOOKUP($C20,'Aspen Open BA'!$A$17:$H$63,8,FALSE))=TRUE,"0",VLOOKUP($C20,'Aspen Open BA'!$A$17:$H$63,8,FALSE))</f>
        <v>0</v>
      </c>
      <c r="Z20" s="99" t="str">
        <f>IF(ISNA(VLOOKUP($C20,'CWG SS'!$A$17:$H$63,8,FALSE))=TRUE,"0",VLOOKUP($C20,'CWG SS'!$A$17:$H$63,8,FALSE))</f>
        <v>0</v>
      </c>
      <c r="AA20" s="99" t="str">
        <f>IF(ISNA(VLOOKUP($C20,'CWG BA'!$A$17:$H$63,8,FALSE))=TRUE,"0",VLOOKUP($C20,'CWG BA'!$A$17:$H$63,8,FALSE))</f>
        <v>0</v>
      </c>
      <c r="AB20" s="99" t="str">
        <f>IF(ISNA(VLOOKUP($C20,'CWG HP'!$A$17:$H$63,8,FALSE))=TRUE,"0",VLOOKUP($C20,'CWG HP'!$A$17:$H$63,8,FALSE))</f>
        <v>0</v>
      </c>
      <c r="AC20" s="99">
        <f>IF(ISNA(VLOOKUP($C20,'Camp Fortune Provincials'!$A$17:$H$63,8,FALSE))=TRUE,"0",VLOOKUP($C20,'Camp Fortune Provincials'!$A$17:$H$63,8,FALSE))</f>
        <v>550</v>
      </c>
      <c r="AD20" s="99">
        <f>IF(ISNA(VLOOKUP($C20,'Jr Nats SS'!$A$17:$H$63,8,FALSE))=TRUE,"0",VLOOKUP($C20,'Jr Nats SS'!$A$17:$H$63,8,FALSE))</f>
        <v>427.4159663865546</v>
      </c>
      <c r="AE20" s="99">
        <f>IF(ISNA(VLOOKUP($C20,'Jr Nats HP'!$A$17:$H$63,8,FALSE))=TRUE,"0",VLOOKUP($C20,'Jr Nats HP'!$A$17:$H$63,8,FALSE))</f>
        <v>343.77777777777771</v>
      </c>
      <c r="AF20" s="99">
        <f>IF(ISNA(VLOOKUP($C20,'Jr Nats BA'!$A$17:$H$63,8,FALSE))=TRUE,"0",VLOOKUP($C20,'Jr Nats BA'!$A$17:$H$63,8,FALSE))</f>
        <v>101.07991360691146</v>
      </c>
      <c r="AG20" s="99" t="str">
        <f>IF(ISNA(VLOOKUP($C20,'Mammoth World Cup'!$A$17:$H$63,8,FALSE))=TRUE,"0",VLOOKUP($C20,'Mammoth World Cup'!$A$17:$H$63,8,FALSE))</f>
        <v>0</v>
      </c>
      <c r="AH20" s="99" t="str">
        <f>IF(ISNA(VLOOKUP($C20,'MSLM CC SS'!$A$17:$H$61,8,FALSE))=TRUE,"0",VLOOKUP($C20,'MSLM CC SS'!$A$17:$H$61,8,FALSE))</f>
        <v>0</v>
      </c>
      <c r="AI20" s="99" t="str">
        <f>IF(ISNA(VLOOKUP($C20,'MSLM CC HP'!$A$17:$H$59,8,FALSE))=TRUE,"0",VLOOKUP($C20,'MSLM CC HP'!$A$17:$H$59,8,FALSE))</f>
        <v>0</v>
      </c>
      <c r="AJ20" s="99" t="str">
        <f>IF(ISNA(VLOOKUP($C20,'Mammoth NorAM SS'!$A$17:$H$63,8,FALSE))=TRUE,"0",VLOOKUP($C20,'Mammoth NorAM SS'!$A$17:$H$63,8,FALSE))</f>
        <v>0</v>
      </c>
      <c r="AK20" s="99" t="str">
        <f>IF(ISNA(VLOOKUP($C20,'Le Relais NorAM SS'!$A$17:$H$63,8,FALSE))=TRUE,"0",VLOOKUP($C20,'Le Relais NorAM SS'!$A$17:$H$63,8,FALSE))</f>
        <v>0</v>
      </c>
      <c r="AL20" s="99" t="str">
        <f>IF(ISNA(VLOOKUP($C20,'Step Up Tour Pro SS'!$A$17:$H$63,8,FALSE))=TRUE,"0",VLOOKUP($C20,'Step Up Tour Pro SS'!$A$17:$H$63,8,FALSE))</f>
        <v>0</v>
      </c>
    </row>
    <row r="21" spans="1:38" ht="15" customHeight="1">
      <c r="A21" s="81" t="s">
        <v>80</v>
      </c>
      <c r="B21" s="81" t="s">
        <v>74</v>
      </c>
      <c r="C21" s="86" t="s">
        <v>83</v>
      </c>
      <c r="D21" s="81"/>
      <c r="E21" s="81">
        <f t="shared" si="0"/>
        <v>16</v>
      </c>
      <c r="F21" s="19">
        <f t="shared" si="1"/>
        <v>16</v>
      </c>
      <c r="G21" s="20">
        <f t="shared" si="5"/>
        <v>530.45023696682472</v>
      </c>
      <c r="H21" s="20">
        <f t="shared" si="2"/>
        <v>438.01295896328298</v>
      </c>
      <c r="I21" s="20">
        <f t="shared" si="3"/>
        <v>421.95378151260502</v>
      </c>
      <c r="J21" s="19">
        <f t="shared" si="4"/>
        <v>1390.4169774427128</v>
      </c>
      <c r="K21" s="21"/>
      <c r="L21" s="22" t="str">
        <f>IF(ISNA(VLOOKUP($C21,'Mt. Sima Canada Cup SS'!$A$17:$H$100,8,FALSE))=TRUE,"0",VLOOKUP($C21,'Mt. Sima Canada Cup SS'!$A$17:$H$100,8,FALSE))</f>
        <v>0</v>
      </c>
      <c r="M21" s="22" t="str">
        <f>IF(ISNA(VLOOKUP($C21,'Mt. Sima Canada Cup BA'!$A$17:$H$100,8,FALSE))=TRUE,"0",VLOOKUP($C21,'Mt. Sima Canada Cup BA'!$A$17:$H$100,8,FALSE))</f>
        <v>0</v>
      </c>
      <c r="N21" s="22" t="str">
        <f>IF(ISNA(VLOOKUP($C21,'Waterville Rev Tour NorAm Day 1'!$A$17:$H$100,8,FALSE))=TRUE,"0",VLOOKUP($C21,'Waterville Rev Tour NorAm Day 1'!$A$17:$H$100,8,FALSE))</f>
        <v>0</v>
      </c>
      <c r="O21" s="22" t="str">
        <f>IF(ISNA(VLOOKUP($C21,'Waterville Rev Tour NorAm Day 2'!$A$17:$H$100,8,FALSE))=TRUE,"0",VLOOKUP($C21,'Waterville Rev Tour NorAm Day 2'!$A$17:$H$100,8,FALSE))</f>
        <v>0</v>
      </c>
      <c r="P21" s="22">
        <f>IF(ISNA(VLOOKUP($C21,'MSLM TT DAY 1'!$A$17:$H$100,8,FALSE))=TRUE,"0",VLOOKUP($C21,'MSLM TT DAY 1'!$A$17:$H$100,8,FALSE))</f>
        <v>358.33333333333331</v>
      </c>
      <c r="Q21" s="22">
        <f>IF(ISNA(VLOOKUP($C21,'MSLM TT DAY 2'!$A$17:$H$100,8,FALSE))=TRUE,"0",VLOOKUP($C21,'MSLM TT DAY 2'!$A$17:$H$100,8,FALSE))</f>
        <v>409.09090909090912</v>
      </c>
      <c r="R21" s="22" t="str">
        <f>IF(ISNA(VLOOKUP($C21,'Silverstar Canada Cup'!$A$17:$H$65,8,FALSE))=TRUE,"0",VLOOKUP($C21,'Silverstar Canada Cup'!$A$17:$H$65,8,FALSE))</f>
        <v>0</v>
      </c>
      <c r="S21" s="99" t="str">
        <f>IF(ISNA(VLOOKUP($C21,'Craigleith Groms'!$A$17:$H$63,8,FALSE))=TRUE,"0",VLOOKUP($C21,'Craigleith Groms'!$A$17:$H$63,8,FALSE))</f>
        <v>0</v>
      </c>
      <c r="T21" s="22">
        <f>IF(ISNA(VLOOKUP($C21,'Beaver Valley TT'!$A$17:$H$69,8,FALSE))=TRUE,"0",VLOOKUP($C21,'Beaver Valley TT'!$A$17:$H$69,8,FALSE))</f>
        <v>335.21444695259595</v>
      </c>
      <c r="U21" s="22" t="str">
        <f>IF(ISNA(VLOOKUP($C21,'Calgary Nor AM SS'!$A$17:$H$66,8,FALSE))=TRUE,"0",VLOOKUP($C21,'Calgary Nor AM SS'!$A$17:$H$66,8,FALSE))</f>
        <v>0</v>
      </c>
      <c r="V21" s="22" t="str">
        <f>IF(ISNA(VLOOKUP($C21,'Fortune Fz'!$A$17:$H$66,8,FALSE))=TRUE,"0",VLOOKUP($C21,'Fortune Fz'!$A$17:$H$66,8,FALSE))</f>
        <v>0</v>
      </c>
      <c r="W21" s="99" t="str">
        <f>IF(ISNA(VLOOKUP($C21,'GEORGIAN PEAKS Groms'!$A$17:$H$63,8,FALSE))=TRUE,"0",VLOOKUP($C21,'GEORGIAN PEAKS Groms'!$A$17:$H$63,8,FALSE))</f>
        <v>0</v>
      </c>
      <c r="X21" s="99" t="str">
        <f>IF(ISNA(VLOOKUP($C21,'Aspen Open SS'!$A$17:$H$63,8,FALSE))=TRUE,"0",VLOOKUP($C21,'Aspen Open SS'!$A$17:$H$63,8,FALSE))</f>
        <v>0</v>
      </c>
      <c r="Y21" s="99" t="str">
        <f>IF(ISNA(VLOOKUP($C21,'Aspen Open BA'!$A$17:$H$63,8,FALSE))=TRUE,"0",VLOOKUP($C21,'Aspen Open BA'!$A$17:$H$63,8,FALSE))</f>
        <v>0</v>
      </c>
      <c r="Z21" s="99" t="str">
        <f>IF(ISNA(VLOOKUP($C21,'CWG SS'!$A$17:$H$63,8,FALSE))=TRUE,"0",VLOOKUP($C21,'CWG SS'!$A$17:$H$63,8,FALSE))</f>
        <v>0</v>
      </c>
      <c r="AA21" s="99" t="str">
        <f>IF(ISNA(VLOOKUP($C21,'CWG BA'!$A$17:$H$63,8,FALSE))=TRUE,"0",VLOOKUP($C21,'CWG BA'!$A$17:$H$63,8,FALSE))</f>
        <v>0</v>
      </c>
      <c r="AB21" s="99" t="str">
        <f>IF(ISNA(VLOOKUP($C21,'CWG HP'!$A$17:$H$63,8,FALSE))=TRUE,"0",VLOOKUP($C21,'CWG HP'!$A$17:$H$63,8,FALSE))</f>
        <v>0</v>
      </c>
      <c r="AC21" s="99">
        <f>IF(ISNA(VLOOKUP($C21,'Camp Fortune Provincials'!$A$17:$H$63,8,FALSE))=TRUE,"0",VLOOKUP($C21,'Camp Fortune Provincials'!$A$17:$H$63,8,FALSE))</f>
        <v>530.45023696682472</v>
      </c>
      <c r="AD21" s="99">
        <f>IF(ISNA(VLOOKUP($C21,'Jr Nats SS'!$A$17:$H$63,8,FALSE))=TRUE,"0",VLOOKUP($C21,'Jr Nats SS'!$A$17:$H$63,8,FALSE))</f>
        <v>421.95378151260502</v>
      </c>
      <c r="AE21" s="99">
        <f>IF(ISNA(VLOOKUP($C21,'Jr Nats HP'!$A$17:$H$63,8,FALSE))=TRUE,"0",VLOOKUP($C21,'Jr Nats HP'!$A$17:$H$63,8,FALSE))</f>
        <v>252.7777777777778</v>
      </c>
      <c r="AF21" s="99">
        <f>IF(ISNA(VLOOKUP($C21,'Jr Nats BA'!$A$17:$H$63,8,FALSE))=TRUE,"0",VLOOKUP($C21,'Jr Nats BA'!$A$17:$H$63,8,FALSE))</f>
        <v>438.01295896328298</v>
      </c>
      <c r="AG21" s="99" t="str">
        <f>IF(ISNA(VLOOKUP($C21,'Mammoth World Cup'!$A$17:$H$63,8,FALSE))=TRUE,"0",VLOOKUP($C21,'Mammoth World Cup'!$A$17:$H$63,8,FALSE))</f>
        <v>0</v>
      </c>
      <c r="AH21" s="99" t="str">
        <f>IF(ISNA(VLOOKUP($C21,'MSLM CC SS'!$A$17:$H$61,8,FALSE))=TRUE,"0",VLOOKUP($C21,'MSLM CC SS'!$A$17:$H$61,8,FALSE))</f>
        <v>0</v>
      </c>
      <c r="AI21" s="99" t="str">
        <f>IF(ISNA(VLOOKUP($C21,'MSLM CC HP'!$A$17:$H$59,8,FALSE))=TRUE,"0",VLOOKUP($C21,'MSLM CC HP'!$A$17:$H$59,8,FALSE))</f>
        <v>0</v>
      </c>
      <c r="AJ21" s="99" t="str">
        <f>IF(ISNA(VLOOKUP($C21,'Mammoth NorAM SS'!$A$17:$H$63,8,FALSE))=TRUE,"0",VLOOKUP($C21,'Mammoth NorAM SS'!$A$17:$H$63,8,FALSE))</f>
        <v>0</v>
      </c>
      <c r="AK21" s="99" t="str">
        <f>IF(ISNA(VLOOKUP($C21,'Le Relais NorAM SS'!$A$17:$H$63,8,FALSE))=TRUE,"0",VLOOKUP($C21,'Le Relais NorAM SS'!$A$17:$H$63,8,FALSE))</f>
        <v>0</v>
      </c>
      <c r="AL21" s="99" t="str">
        <f>IF(ISNA(VLOOKUP($C21,'Step Up Tour Pro SS'!$A$17:$H$63,8,FALSE))=TRUE,"0",VLOOKUP($C21,'Step Up Tour Pro SS'!$A$17:$H$63,8,FALSE))</f>
        <v>0</v>
      </c>
    </row>
    <row r="22" spans="1:38" ht="15" customHeight="1">
      <c r="A22" s="81" t="s">
        <v>46</v>
      </c>
      <c r="B22" s="81" t="s">
        <v>65</v>
      </c>
      <c r="C22" s="86" t="s">
        <v>89</v>
      </c>
      <c r="D22" s="81"/>
      <c r="E22" s="81">
        <f t="shared" si="0"/>
        <v>17</v>
      </c>
      <c r="F22" s="19">
        <f t="shared" si="1"/>
        <v>17</v>
      </c>
      <c r="G22" s="20">
        <f t="shared" si="5"/>
        <v>501.71673819742483</v>
      </c>
      <c r="H22" s="20">
        <f t="shared" si="2"/>
        <v>455.98194130925509</v>
      </c>
      <c r="I22" s="20">
        <f t="shared" si="3"/>
        <v>427.48815165876778</v>
      </c>
      <c r="J22" s="19">
        <f t="shared" si="4"/>
        <v>1385.1868311654478</v>
      </c>
      <c r="K22" s="21"/>
      <c r="L22" s="22" t="str">
        <f>IF(ISNA(VLOOKUP($C22,'Mt. Sima Canada Cup SS'!$A$17:$H$100,8,FALSE))=TRUE,"0",VLOOKUP($C22,'Mt. Sima Canada Cup SS'!$A$17:$H$100,8,FALSE))</f>
        <v>0</v>
      </c>
      <c r="M22" s="22" t="str">
        <f>IF(ISNA(VLOOKUP($C22,'Mt. Sima Canada Cup BA'!$A$17:$H$100,8,FALSE))=TRUE,"0",VLOOKUP($C22,'Mt. Sima Canada Cup BA'!$A$17:$H$100,8,FALSE))</f>
        <v>0</v>
      </c>
      <c r="N22" s="22" t="str">
        <f>IF(ISNA(VLOOKUP($C22,'Waterville Rev Tour NorAm Day 1'!$A$17:$H$100,8,FALSE))=TRUE,"0",VLOOKUP($C22,'Waterville Rev Tour NorAm Day 1'!$A$17:$H$100,8,FALSE))</f>
        <v>0</v>
      </c>
      <c r="O22" s="22" t="str">
        <f>IF(ISNA(VLOOKUP($C22,'Waterville Rev Tour NorAm Day 2'!$A$17:$H$100,8,FALSE))=TRUE,"0",VLOOKUP($C22,'Waterville Rev Tour NorAm Day 2'!$A$17:$H$100,8,FALSE))</f>
        <v>0</v>
      </c>
      <c r="P22" s="22">
        <f>IF(ISNA(VLOOKUP($C22,'MSLM TT DAY 1'!$A$17:$H$100,8,FALSE))=TRUE,"0",VLOOKUP($C22,'MSLM TT DAY 1'!$A$17:$H$100,8,FALSE))</f>
        <v>409.375</v>
      </c>
      <c r="Q22" s="22">
        <f>IF(ISNA(VLOOKUP($C22,'MSLM TT DAY 2'!$A$17:$H$100,8,FALSE))=TRUE,"0",VLOOKUP($C22,'MSLM TT DAY 2'!$A$17:$H$100,8,FALSE))</f>
        <v>196.59090909090909</v>
      </c>
      <c r="R22" s="22" t="str">
        <f>IF(ISNA(VLOOKUP($C22,'Silverstar Canada Cup'!$A$17:$H$65,8,FALSE))=TRUE,"0",VLOOKUP($C22,'Silverstar Canada Cup'!$A$17:$H$65,8,FALSE))</f>
        <v>0</v>
      </c>
      <c r="S22" s="99" t="str">
        <f>IF(ISNA(VLOOKUP($C22,'Craigleith Groms'!$A$17:$H$63,8,FALSE))=TRUE,"0",VLOOKUP($C22,'Craigleith Groms'!$A$17:$H$63,8,FALSE))</f>
        <v>0</v>
      </c>
      <c r="T22" s="22">
        <f>IF(ISNA(VLOOKUP($C22,'Beaver Valley TT'!$A$17:$H$69,8,FALSE))=TRUE,"0",VLOOKUP($C22,'Beaver Valley TT'!$A$17:$H$69,8,FALSE))</f>
        <v>455.98194130925509</v>
      </c>
      <c r="U22" s="22" t="str">
        <f>IF(ISNA(VLOOKUP($C22,'Calgary Nor AM SS'!$A$17:$H$66,8,FALSE))=TRUE,"0",VLOOKUP($C22,'Calgary Nor AM SS'!$A$17:$H$66,8,FALSE))</f>
        <v>0</v>
      </c>
      <c r="V22" s="22" t="str">
        <f>IF(ISNA(VLOOKUP($C22,'Fortune Fz'!$A$17:$H$66,8,FALSE))=TRUE,"0",VLOOKUP($C22,'Fortune Fz'!$A$17:$H$66,8,FALSE))</f>
        <v>0</v>
      </c>
      <c r="W22" s="99" t="str">
        <f>IF(ISNA(VLOOKUP($C22,'GEORGIAN PEAKS Groms'!$A$17:$H$63,8,FALSE))=TRUE,"0",VLOOKUP($C22,'GEORGIAN PEAKS Groms'!$A$17:$H$63,8,FALSE))</f>
        <v>0</v>
      </c>
      <c r="X22" s="99" t="str">
        <f>IF(ISNA(VLOOKUP($C22,'Aspen Open SS'!$A$17:$H$63,8,FALSE))=TRUE,"0",VLOOKUP($C22,'Aspen Open SS'!$A$17:$H$63,8,FALSE))</f>
        <v>0</v>
      </c>
      <c r="Y22" s="99" t="str">
        <f>IF(ISNA(VLOOKUP($C22,'Aspen Open BA'!$A$17:$H$63,8,FALSE))=TRUE,"0",VLOOKUP($C22,'Aspen Open BA'!$A$17:$H$63,8,FALSE))</f>
        <v>0</v>
      </c>
      <c r="Z22" s="99" t="str">
        <f>IF(ISNA(VLOOKUP($C22,'CWG SS'!$A$17:$H$63,8,FALSE))=TRUE,"0",VLOOKUP($C22,'CWG SS'!$A$17:$H$63,8,FALSE))</f>
        <v>0</v>
      </c>
      <c r="AA22" s="99" t="str">
        <f>IF(ISNA(VLOOKUP($C22,'CWG BA'!$A$17:$H$63,8,FALSE))=TRUE,"0",VLOOKUP($C22,'CWG BA'!$A$17:$H$63,8,FALSE))</f>
        <v>0</v>
      </c>
      <c r="AB22" s="99" t="str">
        <f>IF(ISNA(VLOOKUP($C22,'CWG HP'!$A$17:$H$63,8,FALSE))=TRUE,"0",VLOOKUP($C22,'CWG HP'!$A$17:$H$63,8,FALSE))</f>
        <v>0</v>
      </c>
      <c r="AC22" s="99">
        <f>IF(ISNA(VLOOKUP($C22,'Camp Fortune Provincials'!$A$17:$H$63,8,FALSE))=TRUE,"0",VLOOKUP($C22,'Camp Fortune Provincials'!$A$17:$H$63,8,FALSE))</f>
        <v>427.48815165876778</v>
      </c>
      <c r="AD22" s="99" t="str">
        <f>IF(ISNA(VLOOKUP($C22,'Jr Nats SS'!$A$17:$H$63,8,FALSE))=TRUE,"0",VLOOKUP($C22,'Jr Nats SS'!$A$17:$H$63,8,FALSE))</f>
        <v>0</v>
      </c>
      <c r="AE22" s="99" t="str">
        <f>IF(ISNA(VLOOKUP($C22,'Jr Nats HP'!$A$17:$H$63,8,FALSE))=TRUE,"0",VLOOKUP($C22,'Jr Nats HP'!$A$17:$H$63,8,FALSE))</f>
        <v>0</v>
      </c>
      <c r="AF22" s="99">
        <f>IF(ISNA(VLOOKUP($C22,'Jr Nats BA'!$A$17:$H$63,8,FALSE))=TRUE,"0",VLOOKUP($C22,'Jr Nats BA'!$A$17:$H$63,8,FALSE))</f>
        <v>422.57019438444934</v>
      </c>
      <c r="AG22" s="99" t="str">
        <f>IF(ISNA(VLOOKUP($C22,'Mammoth World Cup'!$A$17:$H$63,8,FALSE))=TRUE,"0",VLOOKUP($C22,'Mammoth World Cup'!$A$17:$H$63,8,FALSE))</f>
        <v>0</v>
      </c>
      <c r="AH22" s="99">
        <f>IF(ISNA(VLOOKUP($C22,'MSLM CC SS'!$A$17:$H$61,8,FALSE))=TRUE,"0",VLOOKUP($C22,'MSLM CC SS'!$A$17:$H$61,8,FALSE))</f>
        <v>320.70484581497794</v>
      </c>
      <c r="AI22" s="99">
        <f>IF(ISNA(VLOOKUP($C22,'MSLM CC HP'!$A$17:$H$59,8,FALSE))=TRUE,"0",VLOOKUP($C22,'MSLM CC HP'!$A$17:$H$59,8,FALSE))</f>
        <v>501.71673819742483</v>
      </c>
      <c r="AJ22" s="99" t="str">
        <f>IF(ISNA(VLOOKUP($C22,'Mammoth NorAM SS'!$A$17:$H$63,8,FALSE))=TRUE,"0",VLOOKUP($C22,'Mammoth NorAM SS'!$A$17:$H$63,8,FALSE))</f>
        <v>0</v>
      </c>
      <c r="AK22" s="99" t="str">
        <f>IF(ISNA(VLOOKUP($C22,'Le Relais NorAM SS'!$A$17:$H$63,8,FALSE))=TRUE,"0",VLOOKUP($C22,'Le Relais NorAM SS'!$A$17:$H$63,8,FALSE))</f>
        <v>0</v>
      </c>
      <c r="AL22" s="99">
        <f>IF(ISNA(VLOOKUP($C22,'Step Up Tour Pro SS'!$A$17:$H$63,8,FALSE))=TRUE,"0",VLOOKUP($C22,'Step Up Tour Pro SS'!$A$17:$H$63,8,FALSE))</f>
        <v>332.00970659607322</v>
      </c>
    </row>
    <row r="23" spans="1:38" ht="15" customHeight="1">
      <c r="A23" s="81" t="s">
        <v>80</v>
      </c>
      <c r="B23" s="81" t="s">
        <v>65</v>
      </c>
      <c r="C23" s="86" t="s">
        <v>81</v>
      </c>
      <c r="D23" s="81"/>
      <c r="E23" s="81">
        <f t="shared" si="0"/>
        <v>18</v>
      </c>
      <c r="F23" s="19">
        <f t="shared" si="1"/>
        <v>18</v>
      </c>
      <c r="G23" s="20">
        <f t="shared" si="5"/>
        <v>486.13744075829379</v>
      </c>
      <c r="H23" s="20">
        <f t="shared" si="2"/>
        <v>458.33333333333331</v>
      </c>
      <c r="I23" s="20">
        <f t="shared" si="3"/>
        <v>427.27272727272731</v>
      </c>
      <c r="J23" s="19">
        <f t="shared" si="4"/>
        <v>1371.7435013643544</v>
      </c>
      <c r="K23" s="21"/>
      <c r="L23" s="22" t="str">
        <f>IF(ISNA(VLOOKUP($C23,'Mt. Sima Canada Cup SS'!$A$17:$H$100,8,FALSE))=TRUE,"0",VLOOKUP($C23,'Mt. Sima Canada Cup SS'!$A$17:$H$100,8,FALSE))</f>
        <v>0</v>
      </c>
      <c r="M23" s="22" t="str">
        <f>IF(ISNA(VLOOKUP($C23,'Mt. Sima Canada Cup BA'!$A$17:$H$100,8,FALSE))=TRUE,"0",VLOOKUP($C23,'Mt. Sima Canada Cup BA'!$A$17:$H$100,8,FALSE))</f>
        <v>0</v>
      </c>
      <c r="N23" s="22" t="str">
        <f>IF(ISNA(VLOOKUP($C23,'Waterville Rev Tour NorAm Day 1'!$A$17:$H$100,8,FALSE))=TRUE,"0",VLOOKUP($C23,'Waterville Rev Tour NorAm Day 1'!$A$17:$H$100,8,FALSE))</f>
        <v>0</v>
      </c>
      <c r="O23" s="22" t="str">
        <f>IF(ISNA(VLOOKUP($C23,'Waterville Rev Tour NorAm Day 2'!$A$17:$H$100,8,FALSE))=TRUE,"0",VLOOKUP($C23,'Waterville Rev Tour NorAm Day 2'!$A$17:$H$100,8,FALSE))</f>
        <v>0</v>
      </c>
      <c r="P23" s="22">
        <f>IF(ISNA(VLOOKUP($C23,'MSLM TT DAY 1'!$A$17:$H$100,8,FALSE))=TRUE,"0",VLOOKUP($C23,'MSLM TT DAY 1'!$A$17:$H$100,8,FALSE))</f>
        <v>458.33333333333331</v>
      </c>
      <c r="Q23" s="22">
        <f>IF(ISNA(VLOOKUP($C23,'MSLM TT DAY 2'!$A$17:$H$100,8,FALSE))=TRUE,"0",VLOOKUP($C23,'MSLM TT DAY 2'!$A$17:$H$100,8,FALSE))</f>
        <v>427.27272727272731</v>
      </c>
      <c r="R23" s="22" t="str">
        <f>IF(ISNA(VLOOKUP($C23,'Silverstar Canada Cup'!$A$17:$H$65,8,FALSE))=TRUE,"0",VLOOKUP($C23,'Silverstar Canada Cup'!$A$17:$H$65,8,FALSE))</f>
        <v>0</v>
      </c>
      <c r="S23" s="99" t="str">
        <f>IF(ISNA(VLOOKUP($C23,'Craigleith Groms'!$A$17:$H$63,8,FALSE))=TRUE,"0",VLOOKUP($C23,'Craigleith Groms'!$A$17:$H$63,8,FALSE))</f>
        <v>0</v>
      </c>
      <c r="T23" s="22">
        <f>IF(ISNA(VLOOKUP($C23,'Beaver Valley TT'!$A$17:$H$69,8,FALSE))=TRUE,"0",VLOOKUP($C23,'Beaver Valley TT'!$A$17:$H$69,8,FALSE))</f>
        <v>389.39051918735896</v>
      </c>
      <c r="U23" s="22" t="str">
        <f>IF(ISNA(VLOOKUP($C23,'Calgary Nor AM SS'!$A$17:$H$66,8,FALSE))=TRUE,"0",VLOOKUP($C23,'Calgary Nor AM SS'!$A$17:$H$66,8,FALSE))</f>
        <v>0</v>
      </c>
      <c r="V23" s="22" t="str">
        <f>IF(ISNA(VLOOKUP($C23,'Fortune Fz'!$A$17:$H$66,8,FALSE))=TRUE,"0",VLOOKUP($C23,'Fortune Fz'!$A$17:$H$66,8,FALSE))</f>
        <v>0</v>
      </c>
      <c r="W23" s="99" t="str">
        <f>IF(ISNA(VLOOKUP($C23,'GEORGIAN PEAKS Groms'!$A$17:$H$63,8,FALSE))=TRUE,"0",VLOOKUP($C23,'GEORGIAN PEAKS Groms'!$A$17:$H$63,8,FALSE))</f>
        <v>0</v>
      </c>
      <c r="X23" s="99" t="str">
        <f>IF(ISNA(VLOOKUP($C23,'Aspen Open SS'!$A$17:$H$63,8,FALSE))=TRUE,"0",VLOOKUP($C23,'Aspen Open SS'!$A$17:$H$63,8,FALSE))</f>
        <v>0</v>
      </c>
      <c r="Y23" s="99" t="str">
        <f>IF(ISNA(VLOOKUP($C23,'Aspen Open BA'!$A$17:$H$63,8,FALSE))=TRUE,"0",VLOOKUP($C23,'Aspen Open BA'!$A$17:$H$63,8,FALSE))</f>
        <v>0</v>
      </c>
      <c r="Z23" s="99" t="str">
        <f>IF(ISNA(VLOOKUP($C23,'CWG SS'!$A$17:$H$63,8,FALSE))=TRUE,"0",VLOOKUP($C23,'CWG SS'!$A$17:$H$63,8,FALSE))</f>
        <v>0</v>
      </c>
      <c r="AA23" s="99" t="str">
        <f>IF(ISNA(VLOOKUP($C23,'CWG BA'!$A$17:$H$63,8,FALSE))=TRUE,"0",VLOOKUP($C23,'CWG BA'!$A$17:$H$63,8,FALSE))</f>
        <v>0</v>
      </c>
      <c r="AB23" s="99" t="str">
        <f>IF(ISNA(VLOOKUP($C23,'CWG HP'!$A$17:$H$63,8,FALSE))=TRUE,"0",VLOOKUP($C23,'CWG HP'!$A$17:$H$63,8,FALSE))</f>
        <v>0</v>
      </c>
      <c r="AC23" s="99">
        <f>IF(ISNA(VLOOKUP($C23,'Camp Fortune Provincials'!$A$17:$H$63,8,FALSE))=TRUE,"0",VLOOKUP($C23,'Camp Fortune Provincials'!$A$17:$H$63,8,FALSE))</f>
        <v>486.13744075829379</v>
      </c>
      <c r="AD23" s="99">
        <f>IF(ISNA(VLOOKUP($C23,'Jr Nats SS'!$A$17:$H$63,8,FALSE))=TRUE,"0",VLOOKUP($C23,'Jr Nats SS'!$A$17:$H$63,8,FALSE))</f>
        <v>124.26470588235293</v>
      </c>
      <c r="AE23" s="99">
        <f>IF(ISNA(VLOOKUP($C23,'Jr Nats HP'!$A$17:$H$63,8,FALSE))=TRUE,"0",VLOOKUP($C23,'Jr Nats HP'!$A$17:$H$63,8,FALSE))</f>
        <v>275.88888888888891</v>
      </c>
      <c r="AF23" s="99">
        <f>IF(ISNA(VLOOKUP($C23,'Jr Nats BA'!$A$17:$H$63,8,FALSE))=TRUE,"0",VLOOKUP($C23,'Jr Nats BA'!$A$17:$H$63,8,FALSE))</f>
        <v>81.42548596112313</v>
      </c>
      <c r="AG23" s="99" t="str">
        <f>IF(ISNA(VLOOKUP($C23,'Mammoth World Cup'!$A$17:$H$63,8,FALSE))=TRUE,"0",VLOOKUP($C23,'Mammoth World Cup'!$A$17:$H$63,8,FALSE))</f>
        <v>0</v>
      </c>
      <c r="AH23" s="99" t="str">
        <f>IF(ISNA(VLOOKUP($C23,'MSLM CC SS'!$A$17:$H$61,8,FALSE))=TRUE,"0",VLOOKUP($C23,'MSLM CC SS'!$A$17:$H$61,8,FALSE))</f>
        <v>0</v>
      </c>
      <c r="AI23" s="99" t="str">
        <f>IF(ISNA(VLOOKUP($C23,'MSLM CC HP'!$A$17:$H$59,8,FALSE))=TRUE,"0",VLOOKUP($C23,'MSLM CC HP'!$A$17:$H$59,8,FALSE))</f>
        <v>0</v>
      </c>
      <c r="AJ23" s="99" t="str">
        <f>IF(ISNA(VLOOKUP($C23,'Mammoth NorAM SS'!$A$17:$H$63,8,FALSE))=TRUE,"0",VLOOKUP($C23,'Mammoth NorAM SS'!$A$17:$H$63,8,FALSE))</f>
        <v>0</v>
      </c>
      <c r="AK23" s="99" t="str">
        <f>IF(ISNA(VLOOKUP($C23,'Le Relais NorAM SS'!$A$17:$H$63,8,FALSE))=TRUE,"0",VLOOKUP($C23,'Le Relais NorAM SS'!$A$17:$H$63,8,FALSE))</f>
        <v>0</v>
      </c>
      <c r="AL23" s="99" t="str">
        <f>IF(ISNA(VLOOKUP($C23,'Step Up Tour Pro SS'!$A$17:$H$63,8,FALSE))=TRUE,"0",VLOOKUP($C23,'Step Up Tour Pro SS'!$A$17:$H$63,8,FALSE))</f>
        <v>0</v>
      </c>
    </row>
    <row r="24" spans="1:38" ht="15" customHeight="1">
      <c r="A24" s="81" t="s">
        <v>46</v>
      </c>
      <c r="B24" s="81" t="s">
        <v>65</v>
      </c>
      <c r="C24" s="86" t="s">
        <v>85</v>
      </c>
      <c r="D24" s="81"/>
      <c r="E24" s="81">
        <f t="shared" si="0"/>
        <v>19</v>
      </c>
      <c r="F24" s="19">
        <f t="shared" si="1"/>
        <v>19</v>
      </c>
      <c r="G24" s="20">
        <f t="shared" si="5"/>
        <v>448.95833333333337</v>
      </c>
      <c r="H24" s="20">
        <f t="shared" si="2"/>
        <v>431.88888888888886</v>
      </c>
      <c r="I24" s="20">
        <f t="shared" si="3"/>
        <v>412.39495798319325</v>
      </c>
      <c r="J24" s="19">
        <f t="shared" si="4"/>
        <v>1293.2421802054155</v>
      </c>
      <c r="K24" s="21"/>
      <c r="L24" s="22" t="str">
        <f>IF(ISNA(VLOOKUP($C24,'Mt. Sima Canada Cup SS'!$A$17:$H$100,8,FALSE))=TRUE,"0",VLOOKUP($C24,'Mt. Sima Canada Cup SS'!$A$17:$H$100,8,FALSE))</f>
        <v>0</v>
      </c>
      <c r="M24" s="22" t="str">
        <f>IF(ISNA(VLOOKUP($C24,'Mt. Sima Canada Cup BA'!$A$17:$H$100,8,FALSE))=TRUE,"0",VLOOKUP($C24,'Mt. Sima Canada Cup BA'!$A$17:$H$100,8,FALSE))</f>
        <v>0</v>
      </c>
      <c r="N24" s="22" t="str">
        <f>IF(ISNA(VLOOKUP($C24,'Waterville Rev Tour NorAm Day 1'!$A$17:$H$100,8,FALSE))=TRUE,"0",VLOOKUP($C24,'Waterville Rev Tour NorAm Day 1'!$A$17:$H$100,8,FALSE))</f>
        <v>0</v>
      </c>
      <c r="O24" s="22" t="str">
        <f>IF(ISNA(VLOOKUP($C24,'Waterville Rev Tour NorAm Day 2'!$A$17:$H$100,8,FALSE))=TRUE,"0",VLOOKUP($C24,'Waterville Rev Tour NorAm Day 2'!$A$17:$H$100,8,FALSE))</f>
        <v>0</v>
      </c>
      <c r="P24" s="22">
        <f>IF(ISNA(VLOOKUP($C24,'MSLM TT DAY 1'!$A$17:$H$100,8,FALSE))=TRUE,"0",VLOOKUP($C24,'MSLM TT DAY 1'!$A$17:$H$100,8,FALSE))</f>
        <v>448.95833333333337</v>
      </c>
      <c r="Q24" s="22">
        <f>IF(ISNA(VLOOKUP($C24,'MSLM TT DAY 2'!$A$17:$H$100,8,FALSE))=TRUE,"0",VLOOKUP($C24,'MSLM TT DAY 2'!$A$17:$H$100,8,FALSE))</f>
        <v>382.9545454545455</v>
      </c>
      <c r="R24" s="22" t="str">
        <f>IF(ISNA(VLOOKUP($C24,'Silverstar Canada Cup'!$A$17:$H$65,8,FALSE))=TRUE,"0",VLOOKUP($C24,'Silverstar Canada Cup'!$A$17:$H$65,8,FALSE))</f>
        <v>0</v>
      </c>
      <c r="S24" s="99" t="str">
        <f>IF(ISNA(VLOOKUP($C24,'Craigleith Groms'!$A$17:$H$63,8,FALSE))=TRUE,"0",VLOOKUP($C24,'Craigleith Groms'!$A$17:$H$63,8,FALSE))</f>
        <v>0</v>
      </c>
      <c r="T24" s="22">
        <f>IF(ISNA(VLOOKUP($C24,'Beaver Valley TT'!$A$17:$H$69,8,FALSE))=TRUE,"0",VLOOKUP($C24,'Beaver Valley TT'!$A$17:$H$69,8,FALSE))</f>
        <v>409.70654627539506</v>
      </c>
      <c r="U24" s="22" t="str">
        <f>IF(ISNA(VLOOKUP($C24,'Calgary Nor AM SS'!$A$17:$H$66,8,FALSE))=TRUE,"0",VLOOKUP($C24,'Calgary Nor AM SS'!$A$17:$H$66,8,FALSE))</f>
        <v>0</v>
      </c>
      <c r="V24" s="22" t="str">
        <f>IF(ISNA(VLOOKUP($C24,'Fortune Fz'!$A$17:$H$66,8,FALSE))=TRUE,"0",VLOOKUP($C24,'Fortune Fz'!$A$17:$H$66,8,FALSE))</f>
        <v>0</v>
      </c>
      <c r="W24" s="99" t="str">
        <f>IF(ISNA(VLOOKUP($C24,'GEORGIAN PEAKS Groms'!$A$17:$H$63,8,FALSE))=TRUE,"0",VLOOKUP($C24,'GEORGIAN PEAKS Groms'!$A$17:$H$63,8,FALSE))</f>
        <v>0</v>
      </c>
      <c r="X24" s="99" t="str">
        <f>IF(ISNA(VLOOKUP($C24,'Aspen Open SS'!$A$17:$H$63,8,FALSE))=TRUE,"0",VLOOKUP($C24,'Aspen Open SS'!$A$17:$H$63,8,FALSE))</f>
        <v>0</v>
      </c>
      <c r="Y24" s="99" t="str">
        <f>IF(ISNA(VLOOKUP($C24,'Aspen Open BA'!$A$17:$H$63,8,FALSE))=TRUE,"0",VLOOKUP($C24,'Aspen Open BA'!$A$17:$H$63,8,FALSE))</f>
        <v>0</v>
      </c>
      <c r="Z24" s="99" t="str">
        <f>IF(ISNA(VLOOKUP($C24,'CWG SS'!$A$17:$H$63,8,FALSE))=TRUE,"0",VLOOKUP($C24,'CWG SS'!$A$17:$H$63,8,FALSE))</f>
        <v>0</v>
      </c>
      <c r="AA24" s="99" t="str">
        <f>IF(ISNA(VLOOKUP($C24,'CWG BA'!$A$17:$H$63,8,FALSE))=TRUE,"0",VLOOKUP($C24,'CWG BA'!$A$17:$H$63,8,FALSE))</f>
        <v>0</v>
      </c>
      <c r="AB24" s="99" t="str">
        <f>IF(ISNA(VLOOKUP($C24,'CWG HP'!$A$17:$H$63,8,FALSE))=TRUE,"0",VLOOKUP($C24,'CWG HP'!$A$17:$H$63,8,FALSE))</f>
        <v>0</v>
      </c>
      <c r="AC24" s="99" t="str">
        <f>IF(ISNA(VLOOKUP($C24,'Camp Fortune Provincials'!$A$17:$H$63,8,FALSE))=TRUE,"0",VLOOKUP($C24,'Camp Fortune Provincials'!$A$17:$H$63,8,FALSE))</f>
        <v>0</v>
      </c>
      <c r="AD24" s="99">
        <f>IF(ISNA(VLOOKUP($C24,'Jr Nats SS'!$A$17:$H$63,8,FALSE))=TRUE,"0",VLOOKUP($C24,'Jr Nats SS'!$A$17:$H$63,8,FALSE))</f>
        <v>412.39495798319325</v>
      </c>
      <c r="AE24" s="99">
        <f>IF(ISNA(VLOOKUP($C24,'Jr Nats HP'!$A$17:$H$63,8,FALSE))=TRUE,"0",VLOOKUP($C24,'Jr Nats HP'!$A$17:$H$63,8,FALSE))</f>
        <v>431.88888888888886</v>
      </c>
      <c r="AF24" s="99">
        <f>IF(ISNA(VLOOKUP($C24,'Jr Nats BA'!$A$17:$H$63,8,FALSE))=TRUE,"0",VLOOKUP($C24,'Jr Nats BA'!$A$17:$H$63,8,FALSE))</f>
        <v>238.66090712742982</v>
      </c>
      <c r="AG24" s="99" t="str">
        <f>IF(ISNA(VLOOKUP($C24,'Mammoth World Cup'!$A$17:$H$63,8,FALSE))=TRUE,"0",VLOOKUP($C24,'Mammoth World Cup'!$A$17:$H$63,8,FALSE))</f>
        <v>0</v>
      </c>
      <c r="AH24" s="99">
        <f>IF(ISNA(VLOOKUP($C24,'MSLM CC SS'!$A$17:$H$61,8,FALSE))=TRUE,"0",VLOOKUP($C24,'MSLM CC SS'!$A$17:$H$61,8,FALSE))</f>
        <v>407.04845814977972</v>
      </c>
      <c r="AI24" s="99">
        <f>IF(ISNA(VLOOKUP($C24,'MSLM CC HP'!$A$17:$H$59,8,FALSE))=TRUE,"0",VLOOKUP($C24,'MSLM CC HP'!$A$17:$H$59,8,FALSE))</f>
        <v>411.58798283261802</v>
      </c>
      <c r="AJ24" s="99" t="str">
        <f>IF(ISNA(VLOOKUP($C24,'Mammoth NorAM SS'!$A$17:$H$63,8,FALSE))=TRUE,"0",VLOOKUP($C24,'Mammoth NorAM SS'!$A$17:$H$63,8,FALSE))</f>
        <v>0</v>
      </c>
      <c r="AK24" s="99" t="str">
        <f>IF(ISNA(VLOOKUP($C24,'Le Relais NorAM SS'!$A$17:$H$63,8,FALSE))=TRUE,"0",VLOOKUP($C24,'Le Relais NorAM SS'!$A$17:$H$63,8,FALSE))</f>
        <v>0</v>
      </c>
      <c r="AL24" s="99">
        <f>IF(ISNA(VLOOKUP($C24,'Step Up Tour Pro SS'!$A$17:$H$63,8,FALSE))=TRUE,"0",VLOOKUP($C24,'Step Up Tour Pro SS'!$A$17:$H$63,8,FALSE))</f>
        <v>391.15376130597838</v>
      </c>
    </row>
    <row r="25" spans="1:38" ht="15" customHeight="1">
      <c r="A25" s="81" t="s">
        <v>48</v>
      </c>
      <c r="B25" s="81" t="s">
        <v>65</v>
      </c>
      <c r="C25" s="86" t="s">
        <v>106</v>
      </c>
      <c r="D25" s="81"/>
      <c r="E25" s="81">
        <f t="shared" si="0"/>
        <v>20</v>
      </c>
      <c r="F25" s="19">
        <f t="shared" si="1"/>
        <v>20</v>
      </c>
      <c r="G25" s="20">
        <f t="shared" si="5"/>
        <v>476.13636363636363</v>
      </c>
      <c r="H25" s="20">
        <f t="shared" si="2"/>
        <v>447.03791469194312</v>
      </c>
      <c r="I25" s="20">
        <f t="shared" si="3"/>
        <v>363.99999999999994</v>
      </c>
      <c r="J25" s="19">
        <f t="shared" si="4"/>
        <v>1287.1742783283066</v>
      </c>
      <c r="K25" s="21"/>
      <c r="L25" s="22" t="str">
        <f>IF(ISNA(VLOOKUP($C25,'Mt. Sima Canada Cup SS'!$A$17:$H$100,8,FALSE))=TRUE,"0",VLOOKUP($C25,'Mt. Sima Canada Cup SS'!$A$17:$H$100,8,FALSE))</f>
        <v>0</v>
      </c>
      <c r="M25" s="22" t="str">
        <f>IF(ISNA(VLOOKUP($C25,'Mt. Sima Canada Cup BA'!$A$17:$H$100,8,FALSE))=TRUE,"0",VLOOKUP($C25,'Mt. Sima Canada Cup BA'!$A$17:$H$100,8,FALSE))</f>
        <v>0</v>
      </c>
      <c r="N25" s="22" t="str">
        <f>IF(ISNA(VLOOKUP($C25,'Waterville Rev Tour NorAm Day 1'!$A$17:$H$100,8,FALSE))=TRUE,"0",VLOOKUP($C25,'Waterville Rev Tour NorAm Day 1'!$A$17:$H$100,8,FALSE))</f>
        <v>0</v>
      </c>
      <c r="O25" s="22" t="str">
        <f>IF(ISNA(VLOOKUP($C25,'Waterville Rev Tour NorAm Day 2'!$A$17:$H$100,8,FALSE))=TRUE,"0",VLOOKUP($C25,'Waterville Rev Tour NorAm Day 2'!$A$17:$H$100,8,FALSE))</f>
        <v>0</v>
      </c>
      <c r="P25" s="22">
        <f>IF(ISNA(VLOOKUP($C25,'MSLM TT DAY 1'!$A$17:$H$100,8,FALSE))=TRUE,"0",VLOOKUP($C25,'MSLM TT DAY 1'!$A$17:$H$100,8,FALSE))</f>
        <v>309.375</v>
      </c>
      <c r="Q25" s="22">
        <f>IF(ISNA(VLOOKUP($C25,'MSLM TT DAY 2'!$A$17:$H$100,8,FALSE))=TRUE,"0",VLOOKUP($C25,'MSLM TT DAY 2'!$A$17:$H$100,8,FALSE))</f>
        <v>476.13636363636363</v>
      </c>
      <c r="R25" s="22" t="str">
        <f>IF(ISNA(VLOOKUP($C25,'Silverstar Canada Cup'!$A$17:$H$65,8,FALSE))=TRUE,"0",VLOOKUP($C25,'Silverstar Canada Cup'!$A$17:$H$65,8,FALSE))</f>
        <v>0</v>
      </c>
      <c r="S25" s="99" t="str">
        <f>IF(ISNA(VLOOKUP($C25,'Craigleith Groms'!$A$17:$H$63,8,FALSE))=TRUE,"0",VLOOKUP($C25,'Craigleith Groms'!$A$17:$H$63,8,FALSE))</f>
        <v>0</v>
      </c>
      <c r="T25" s="22">
        <f>IF(ISNA(VLOOKUP($C25,'Beaver Valley TT'!$A$17:$H$69,8,FALSE))=TRUE,"0",VLOOKUP($C25,'Beaver Valley TT'!$A$17:$H$69,8,FALSE))</f>
        <v>361.17381489841989</v>
      </c>
      <c r="U25" s="22" t="str">
        <f>IF(ISNA(VLOOKUP($C25,'Calgary Nor AM SS'!$A$17:$H$66,8,FALSE))=TRUE,"0",VLOOKUP($C25,'Calgary Nor AM SS'!$A$17:$H$66,8,FALSE))</f>
        <v>0</v>
      </c>
      <c r="V25" s="22" t="str">
        <f>IF(ISNA(VLOOKUP($C25,'Fortune Fz'!$A$17:$H$66,8,FALSE))=TRUE,"0",VLOOKUP($C25,'Fortune Fz'!$A$17:$H$66,8,FALSE))</f>
        <v>0</v>
      </c>
      <c r="W25" s="99" t="str">
        <f>IF(ISNA(VLOOKUP($C25,'GEORGIAN PEAKS Groms'!$A$17:$H$63,8,FALSE))=TRUE,"0",VLOOKUP($C25,'GEORGIAN PEAKS Groms'!$A$17:$H$63,8,FALSE))</f>
        <v>0</v>
      </c>
      <c r="X25" s="99" t="str">
        <f>IF(ISNA(VLOOKUP($C25,'Aspen Open SS'!$A$17:$H$63,8,FALSE))=TRUE,"0",VLOOKUP($C25,'Aspen Open SS'!$A$17:$H$63,8,FALSE))</f>
        <v>0</v>
      </c>
      <c r="Y25" s="99" t="str">
        <f>IF(ISNA(VLOOKUP($C25,'Aspen Open BA'!$A$17:$H$63,8,FALSE))=TRUE,"0",VLOOKUP($C25,'Aspen Open BA'!$A$17:$H$63,8,FALSE))</f>
        <v>0</v>
      </c>
      <c r="Z25" s="99" t="str">
        <f>IF(ISNA(VLOOKUP($C25,'CWG SS'!$A$17:$H$63,8,FALSE))=TRUE,"0",VLOOKUP($C25,'CWG SS'!$A$17:$H$63,8,FALSE))</f>
        <v>0</v>
      </c>
      <c r="AA25" s="99" t="str">
        <f>IF(ISNA(VLOOKUP($C25,'CWG BA'!$A$17:$H$63,8,FALSE))=TRUE,"0",VLOOKUP($C25,'CWG BA'!$A$17:$H$63,8,FALSE))</f>
        <v>0</v>
      </c>
      <c r="AB25" s="99" t="str">
        <f>IF(ISNA(VLOOKUP($C25,'CWG HP'!$A$17:$H$63,8,FALSE))=TRUE,"0",VLOOKUP($C25,'CWG HP'!$A$17:$H$63,8,FALSE))</f>
        <v>0</v>
      </c>
      <c r="AC25" s="99">
        <f>IF(ISNA(VLOOKUP($C25,'Camp Fortune Provincials'!$A$17:$H$63,8,FALSE))=TRUE,"0",VLOOKUP($C25,'Camp Fortune Provincials'!$A$17:$H$63,8,FALSE))</f>
        <v>447.03791469194312</v>
      </c>
      <c r="AD25" s="99">
        <f>IF(ISNA(VLOOKUP($C25,'Jr Nats SS'!$A$17:$H$63,8,FALSE))=TRUE,"0",VLOOKUP($C25,'Jr Nats SS'!$A$17:$H$63,8,FALSE))</f>
        <v>49.159663865546221</v>
      </c>
      <c r="AE25" s="99">
        <f>IF(ISNA(VLOOKUP($C25,'Jr Nats HP'!$A$17:$H$63,8,FALSE))=TRUE,"0",VLOOKUP($C25,'Jr Nats HP'!$A$17:$H$63,8,FALSE))</f>
        <v>363.99999999999994</v>
      </c>
      <c r="AF25" s="99">
        <f>IF(ISNA(VLOOKUP($C25,'Jr Nats BA'!$A$17:$H$63,8,FALSE))=TRUE,"0",VLOOKUP($C25,'Jr Nats BA'!$A$17:$H$63,8,FALSE))</f>
        <v>300.43196544276458</v>
      </c>
      <c r="AG25" s="99" t="str">
        <f>IF(ISNA(VLOOKUP($C25,'Mammoth World Cup'!$A$17:$H$63,8,FALSE))=TRUE,"0",VLOOKUP($C25,'Mammoth World Cup'!$A$17:$H$63,8,FALSE))</f>
        <v>0</v>
      </c>
      <c r="AH25" s="99" t="str">
        <f>IF(ISNA(VLOOKUP($C25,'MSLM CC SS'!$A$17:$H$61,8,FALSE))=TRUE,"0",VLOOKUP($C25,'MSLM CC SS'!$A$17:$H$61,8,FALSE))</f>
        <v>0</v>
      </c>
      <c r="AI25" s="99" t="str">
        <f>IF(ISNA(VLOOKUP($C25,'MSLM CC HP'!$A$17:$H$59,8,FALSE))=TRUE,"0",VLOOKUP($C25,'MSLM CC HP'!$A$17:$H$59,8,FALSE))</f>
        <v>0</v>
      </c>
      <c r="AJ25" s="99" t="str">
        <f>IF(ISNA(VLOOKUP($C25,'Mammoth NorAM SS'!$A$17:$H$63,8,FALSE))=TRUE,"0",VLOOKUP($C25,'Mammoth NorAM SS'!$A$17:$H$63,8,FALSE))</f>
        <v>0</v>
      </c>
      <c r="AK25" s="99" t="str">
        <f>IF(ISNA(VLOOKUP($C25,'Le Relais NorAM SS'!$A$17:$H$63,8,FALSE))=TRUE,"0",VLOOKUP($C25,'Le Relais NorAM SS'!$A$17:$H$63,8,FALSE))</f>
        <v>0</v>
      </c>
      <c r="AL25" s="99" t="str">
        <f>IF(ISNA(VLOOKUP($C25,'Step Up Tour Pro SS'!$A$17:$H$63,8,FALSE))=TRUE,"0",VLOOKUP($C25,'Step Up Tour Pro SS'!$A$17:$H$63,8,FALSE))</f>
        <v>0</v>
      </c>
    </row>
    <row r="26" spans="1:38" ht="15" customHeight="1">
      <c r="A26" s="81" t="s">
        <v>46</v>
      </c>
      <c r="B26" s="81" t="s">
        <v>45</v>
      </c>
      <c r="C26" s="86" t="s">
        <v>77</v>
      </c>
      <c r="D26" s="81"/>
      <c r="E26" s="81">
        <f t="shared" si="0"/>
        <v>21</v>
      </c>
      <c r="F26" s="19">
        <f t="shared" si="1"/>
        <v>21</v>
      </c>
      <c r="G26" s="20">
        <f t="shared" si="5"/>
        <v>469.19431279620858</v>
      </c>
      <c r="H26" s="20">
        <f t="shared" si="2"/>
        <v>407.29166666666669</v>
      </c>
      <c r="I26" s="20">
        <f t="shared" si="3"/>
        <v>403.40909090909088</v>
      </c>
      <c r="J26" s="19">
        <f t="shared" si="4"/>
        <v>1279.8950703719661</v>
      </c>
      <c r="K26" s="21"/>
      <c r="L26" s="22" t="str">
        <f>IF(ISNA(VLOOKUP($C26,'Mt. Sima Canada Cup SS'!$A$17:$H$100,8,FALSE))=TRUE,"0",VLOOKUP($C26,'Mt. Sima Canada Cup SS'!$A$17:$H$100,8,FALSE))</f>
        <v>0</v>
      </c>
      <c r="M26" s="22" t="str">
        <f>IF(ISNA(VLOOKUP($C26,'Mt. Sima Canada Cup BA'!$A$17:$H$100,8,FALSE))=TRUE,"0",VLOOKUP($C26,'Mt. Sima Canada Cup BA'!$A$17:$H$100,8,FALSE))</f>
        <v>0</v>
      </c>
      <c r="N26" s="22" t="str">
        <f>IF(ISNA(VLOOKUP($C26,'Waterville Rev Tour NorAm Day 1'!$A$17:$H$100,8,FALSE))=TRUE,"0",VLOOKUP($C26,'Waterville Rev Tour NorAm Day 1'!$A$17:$H$100,8,FALSE))</f>
        <v>0</v>
      </c>
      <c r="O26" s="22" t="str">
        <f>IF(ISNA(VLOOKUP($C26,'Waterville Rev Tour NorAm Day 2'!$A$17:$H$100,8,FALSE))=TRUE,"0",VLOOKUP($C26,'Waterville Rev Tour NorAm Day 2'!$A$17:$H$100,8,FALSE))</f>
        <v>0</v>
      </c>
      <c r="P26" s="22">
        <f>IF(ISNA(VLOOKUP($C26,'MSLM TT DAY 1'!$A$17:$H$100,8,FALSE))=TRUE,"0",VLOOKUP($C26,'MSLM TT DAY 1'!$A$17:$H$100,8,FALSE))</f>
        <v>407.29166666666669</v>
      </c>
      <c r="Q26" s="22">
        <f>IF(ISNA(VLOOKUP($C26,'MSLM TT DAY 2'!$A$17:$H$100,8,FALSE))=TRUE,"0",VLOOKUP($C26,'MSLM TT DAY 2'!$A$17:$H$100,8,FALSE))</f>
        <v>403.40909090909088</v>
      </c>
      <c r="R26" s="22" t="str">
        <f>IF(ISNA(VLOOKUP($C26,'Silverstar Canada Cup'!$A$17:$H$65,8,FALSE))=TRUE,"0",VLOOKUP($C26,'Silverstar Canada Cup'!$A$17:$H$65,8,FALSE))</f>
        <v>0</v>
      </c>
      <c r="S26" s="99" t="str">
        <f>IF(ISNA(VLOOKUP($C26,'Craigleith Groms'!$A$17:$H$63,8,FALSE))=TRUE,"0",VLOOKUP($C26,'Craigleith Groms'!$A$17:$H$63,8,FALSE))</f>
        <v>0</v>
      </c>
      <c r="T26" s="22">
        <f>IF(ISNA(VLOOKUP($C26,'Beaver Valley TT'!$A$17:$H$69,8,FALSE))=TRUE,"0",VLOOKUP($C26,'Beaver Valley TT'!$A$17:$H$69,8,FALSE))</f>
        <v>327.31376975169303</v>
      </c>
      <c r="U26" s="22" t="str">
        <f>IF(ISNA(VLOOKUP($C26,'Calgary Nor AM SS'!$A$17:$H$66,8,FALSE))=TRUE,"0",VLOOKUP($C26,'Calgary Nor AM SS'!$A$17:$H$66,8,FALSE))</f>
        <v>0</v>
      </c>
      <c r="V26" s="22" t="str">
        <f>IF(ISNA(VLOOKUP($C26,'Fortune Fz'!$A$17:$H$66,8,FALSE))=TRUE,"0",VLOOKUP($C26,'Fortune Fz'!$A$17:$H$66,8,FALSE))</f>
        <v>0</v>
      </c>
      <c r="W26" s="99" t="str">
        <f>IF(ISNA(VLOOKUP($C26,'GEORGIAN PEAKS Groms'!$A$17:$H$63,8,FALSE))=TRUE,"0",VLOOKUP($C26,'GEORGIAN PEAKS Groms'!$A$17:$H$63,8,FALSE))</f>
        <v>0</v>
      </c>
      <c r="X26" s="99" t="str">
        <f>IF(ISNA(VLOOKUP($C26,'Aspen Open SS'!$A$17:$H$63,8,FALSE))=TRUE,"0",VLOOKUP($C26,'Aspen Open SS'!$A$17:$H$63,8,FALSE))</f>
        <v>0</v>
      </c>
      <c r="Y26" s="99" t="str">
        <f>IF(ISNA(VLOOKUP($C26,'Aspen Open BA'!$A$17:$H$63,8,FALSE))=TRUE,"0",VLOOKUP($C26,'Aspen Open BA'!$A$17:$H$63,8,FALSE))</f>
        <v>0</v>
      </c>
      <c r="Z26" s="99" t="str">
        <f>IF(ISNA(VLOOKUP($C26,'CWG SS'!$A$17:$H$63,8,FALSE))=TRUE,"0",VLOOKUP($C26,'CWG SS'!$A$17:$H$63,8,FALSE))</f>
        <v>0</v>
      </c>
      <c r="AA26" s="99" t="str">
        <f>IF(ISNA(VLOOKUP($C26,'CWG BA'!$A$17:$H$63,8,FALSE))=TRUE,"0",VLOOKUP($C26,'CWG BA'!$A$17:$H$63,8,FALSE))</f>
        <v>0</v>
      </c>
      <c r="AB26" s="99" t="str">
        <f>IF(ISNA(VLOOKUP($C26,'CWG HP'!$A$17:$H$63,8,FALSE))=TRUE,"0",VLOOKUP($C26,'CWG HP'!$A$17:$H$63,8,FALSE))</f>
        <v>0</v>
      </c>
      <c r="AC26" s="99">
        <f>IF(ISNA(VLOOKUP($C26,'Camp Fortune Provincials'!$A$17:$H$63,8,FALSE))=TRUE,"0",VLOOKUP($C26,'Camp Fortune Provincials'!$A$17:$H$63,8,FALSE))</f>
        <v>469.19431279620858</v>
      </c>
      <c r="AD26" s="99" t="str">
        <f>IF(ISNA(VLOOKUP($C26,'Jr Nats SS'!$A$17:$H$63,8,FALSE))=TRUE,"0",VLOOKUP($C26,'Jr Nats SS'!$A$17:$H$63,8,FALSE))</f>
        <v>0</v>
      </c>
      <c r="AE26" s="99" t="str">
        <f>IF(ISNA(VLOOKUP($C26,'Jr Nats HP'!$A$17:$H$63,8,FALSE))=TRUE,"0",VLOOKUP($C26,'Jr Nats HP'!$A$17:$H$63,8,FALSE))</f>
        <v>0</v>
      </c>
      <c r="AF26" s="99" t="str">
        <f>IF(ISNA(VLOOKUP($C26,'Jr Nats BA'!$A$17:$H$63,8,FALSE))=TRUE,"0",VLOOKUP($C26,'Jr Nats BA'!$A$17:$H$63,8,FALSE))</f>
        <v>0</v>
      </c>
      <c r="AG26" s="99" t="str">
        <f>IF(ISNA(VLOOKUP($C26,'Mammoth World Cup'!$A$17:$H$63,8,FALSE))=TRUE,"0",VLOOKUP($C26,'Mammoth World Cup'!$A$17:$H$63,8,FALSE))</f>
        <v>0</v>
      </c>
      <c r="AH26" s="99" t="str">
        <f>IF(ISNA(VLOOKUP($C26,'MSLM CC SS'!$A$17:$H$61,8,FALSE))=TRUE,"0",VLOOKUP($C26,'MSLM CC SS'!$A$17:$H$61,8,FALSE))</f>
        <v>0</v>
      </c>
      <c r="AI26" s="99" t="str">
        <f>IF(ISNA(VLOOKUP($C26,'MSLM CC HP'!$A$17:$H$59,8,FALSE))=TRUE,"0",VLOOKUP($C26,'MSLM CC HP'!$A$17:$H$59,8,FALSE))</f>
        <v>0</v>
      </c>
      <c r="AJ26" s="99" t="str">
        <f>IF(ISNA(VLOOKUP($C26,'Mammoth NorAM SS'!$A$17:$H$63,8,FALSE))=TRUE,"0",VLOOKUP($C26,'Mammoth NorAM SS'!$A$17:$H$63,8,FALSE))</f>
        <v>0</v>
      </c>
      <c r="AK26" s="99" t="str">
        <f>IF(ISNA(VLOOKUP($C26,'Le Relais NorAM SS'!$A$17:$H$63,8,FALSE))=TRUE,"0",VLOOKUP($C26,'Le Relais NorAM SS'!$A$17:$H$63,8,FALSE))</f>
        <v>0</v>
      </c>
      <c r="AL26" s="99" t="str">
        <f>IF(ISNA(VLOOKUP($C26,'Step Up Tour Pro SS'!$A$17:$H$63,8,FALSE))=TRUE,"0",VLOOKUP($C26,'Step Up Tour Pro SS'!$A$17:$H$63,8,FALSE))</f>
        <v>0</v>
      </c>
    </row>
    <row r="27" spans="1:38" ht="15" customHeight="1">
      <c r="A27" s="81" t="s">
        <v>242</v>
      </c>
      <c r="B27" s="81"/>
      <c r="C27" s="73" t="s">
        <v>241</v>
      </c>
      <c r="D27" s="124"/>
      <c r="E27" s="81">
        <f t="shared" si="0"/>
        <v>22</v>
      </c>
      <c r="F27" s="19">
        <f t="shared" si="1"/>
        <v>22</v>
      </c>
      <c r="G27" s="20">
        <f t="shared" si="5"/>
        <v>509.61538461538464</v>
      </c>
      <c r="H27" s="20">
        <f t="shared" si="2"/>
        <v>418.57142857142861</v>
      </c>
      <c r="I27" s="20">
        <f t="shared" si="3"/>
        <v>303.14533622559651</v>
      </c>
      <c r="J27" s="19">
        <f t="shared" si="4"/>
        <v>1231.3321494124098</v>
      </c>
      <c r="K27" s="21"/>
      <c r="L27" s="22" t="str">
        <f>IF(ISNA(VLOOKUP($C27,'Mt. Sima Canada Cup SS'!$A$17:$H$100,8,FALSE))=TRUE,"0",VLOOKUP($C27,'Mt. Sima Canada Cup SS'!$A$17:$H$100,8,FALSE))</f>
        <v>0</v>
      </c>
      <c r="M27" s="22" t="str">
        <f>IF(ISNA(VLOOKUP($C27,'Mt. Sima Canada Cup BA'!$A$17:$H$100,8,FALSE))=TRUE,"0",VLOOKUP($C27,'Mt. Sima Canada Cup BA'!$A$17:$H$100,8,FALSE))</f>
        <v>0</v>
      </c>
      <c r="N27" s="22" t="str">
        <f>IF(ISNA(VLOOKUP($C27,'Waterville Rev Tour NorAm Day 1'!$A$17:$H$100,8,FALSE))=TRUE,"0",VLOOKUP($C27,'Waterville Rev Tour NorAm Day 1'!$A$17:$H$100,8,FALSE))</f>
        <v>0</v>
      </c>
      <c r="O27" s="22" t="str">
        <f>IF(ISNA(VLOOKUP($C27,'Waterville Rev Tour NorAm Day 2'!$A$17:$H$100,8,FALSE))=TRUE,"0",VLOOKUP($C27,'Waterville Rev Tour NorAm Day 2'!$A$17:$H$100,8,FALSE))</f>
        <v>0</v>
      </c>
      <c r="P27" s="22" t="str">
        <f>IF(ISNA(VLOOKUP($C27,'MSLM TT DAY 1'!$A$17:$H$100,8,FALSE))=TRUE,"0",VLOOKUP($C27,'MSLM TT DAY 1'!$A$17:$H$100,8,FALSE))</f>
        <v>0</v>
      </c>
      <c r="Q27" s="22" t="str">
        <f>IF(ISNA(VLOOKUP($C27,'MSLM TT DAY 2'!$A$17:$H$100,8,FALSE))=TRUE,"0",VLOOKUP($C27,'MSLM TT DAY 2'!$A$17:$H$100,8,FALSE))</f>
        <v>0</v>
      </c>
      <c r="R27" s="22" t="str">
        <f>IF(ISNA(VLOOKUP($C27,'Silverstar Canada Cup'!$A$17:$H$65,8,FALSE))=TRUE,"0",VLOOKUP($C27,'Silverstar Canada Cup'!$A$17:$H$65,8,FALSE))</f>
        <v>0</v>
      </c>
      <c r="S27" s="99" t="str">
        <f>IF(ISNA(VLOOKUP($C27,'Craigleith Groms'!$A$17:$H$63,8,FALSE))=TRUE,"0",VLOOKUP($C27,'Craigleith Groms'!$A$17:$H$63,8,FALSE))</f>
        <v>0</v>
      </c>
      <c r="T27" s="22" t="str">
        <f>IF(ISNA(VLOOKUP($C27,'Beaver Valley TT'!$A$17:$H$69,8,FALSE))=TRUE,"0",VLOOKUP($C27,'Beaver Valley TT'!$A$17:$H$69,8,FALSE))</f>
        <v>0</v>
      </c>
      <c r="U27" s="22" t="str">
        <f>IF(ISNA(VLOOKUP($C27,'Calgary Nor AM SS'!$A$17:$H$66,8,FALSE))=TRUE,"0",VLOOKUP($C27,'Calgary Nor AM SS'!$A$17:$H$66,8,FALSE))</f>
        <v>0</v>
      </c>
      <c r="V27" s="22" t="str">
        <f>IF(ISNA(VLOOKUP($C27,'Fortune Fz'!$A$17:$H$66,8,FALSE))=TRUE,"0",VLOOKUP($C27,'Fortune Fz'!$A$17:$H$66,8,FALSE))</f>
        <v>0</v>
      </c>
      <c r="W27" s="99" t="str">
        <f>IF(ISNA(VLOOKUP($C27,'GEORGIAN PEAKS Groms'!$A$17:$H$63,8,FALSE))=TRUE,"0",VLOOKUP($C27,'GEORGIAN PEAKS Groms'!$A$17:$H$63,8,FALSE))</f>
        <v>0</v>
      </c>
      <c r="X27" s="99" t="str">
        <f>IF(ISNA(VLOOKUP($C27,'Aspen Open SS'!$A$17:$H$63,8,FALSE))=TRUE,"0",VLOOKUP($C27,'Aspen Open SS'!$A$17:$H$63,8,FALSE))</f>
        <v>0</v>
      </c>
      <c r="Y27" s="99" t="str">
        <f>IF(ISNA(VLOOKUP($C27,'Aspen Open BA'!$A$17:$H$63,8,FALSE))=TRUE,"0",VLOOKUP($C27,'Aspen Open BA'!$A$17:$H$63,8,FALSE))</f>
        <v>0</v>
      </c>
      <c r="Z27" s="99">
        <f>IF(ISNA(VLOOKUP($C27,'CWG SS'!$A$17:$H$63,8,FALSE))=TRUE,"0",VLOOKUP($C27,'CWG SS'!$A$17:$H$63,8,FALSE))</f>
        <v>303.14533622559651</v>
      </c>
      <c r="AA27" s="99">
        <f>IF(ISNA(VLOOKUP($C27,'CWG BA'!$A$17:$H$63,8,FALSE))=TRUE,"0",VLOOKUP($C27,'CWG BA'!$A$17:$H$63,8,FALSE))</f>
        <v>418.57142857142861</v>
      </c>
      <c r="AB27" s="99">
        <f>IF(ISNA(VLOOKUP($C27,'CWG HP'!$A$17:$H$63,8,FALSE))=TRUE,"0",VLOOKUP($C27,'CWG HP'!$A$17:$H$63,8,FALSE))</f>
        <v>509.61538461538464</v>
      </c>
      <c r="AC27" s="99" t="str">
        <f>IF(ISNA(VLOOKUP($C27,'Camp Fortune Provincials'!$A$17:$H$63,8,FALSE))=TRUE,"0",VLOOKUP($C27,'Camp Fortune Provincials'!$A$17:$H$63,8,FALSE))</f>
        <v>0</v>
      </c>
      <c r="AD27" s="99" t="str">
        <f>IF(ISNA(VLOOKUP($C27,'Jr Nats SS'!$A$17:$H$63,8,FALSE))=TRUE,"0",VLOOKUP($C27,'Jr Nats SS'!$A$17:$H$63,8,FALSE))</f>
        <v>0</v>
      </c>
      <c r="AE27" s="99" t="str">
        <f>IF(ISNA(VLOOKUP($C27,'Jr Nats HP'!$A$17:$H$63,8,FALSE))=TRUE,"0",VLOOKUP($C27,'Jr Nats HP'!$A$17:$H$63,8,FALSE))</f>
        <v>0</v>
      </c>
      <c r="AF27" s="99" t="str">
        <f>IF(ISNA(VLOOKUP($C27,'Jr Nats BA'!$A$17:$H$63,8,FALSE))=TRUE,"0",VLOOKUP($C27,'Jr Nats BA'!$A$17:$H$63,8,FALSE))</f>
        <v>0</v>
      </c>
      <c r="AG27" s="99" t="str">
        <f>IF(ISNA(VLOOKUP($C27,'Mammoth World Cup'!$A$17:$H$63,8,FALSE))=TRUE,"0",VLOOKUP($C27,'Mammoth World Cup'!$A$17:$H$63,8,FALSE))</f>
        <v>0</v>
      </c>
      <c r="AH27" s="99" t="str">
        <f>IF(ISNA(VLOOKUP($C27,'MSLM CC SS'!$A$17:$H$61,8,FALSE))=TRUE,"0",VLOOKUP($C27,'MSLM CC SS'!$A$17:$H$61,8,FALSE))</f>
        <v>0</v>
      </c>
      <c r="AI27" s="99" t="str">
        <f>IF(ISNA(VLOOKUP($C27,'MSLM CC HP'!$A$17:$H$59,8,FALSE))=TRUE,"0",VLOOKUP($C27,'MSLM CC HP'!$A$17:$H$59,8,FALSE))</f>
        <v>0</v>
      </c>
      <c r="AJ27" s="99" t="str">
        <f>IF(ISNA(VLOOKUP($C27,'Mammoth NorAM SS'!$A$17:$H$63,8,FALSE))=TRUE,"0",VLOOKUP($C27,'Mammoth NorAM SS'!$A$17:$H$63,8,FALSE))</f>
        <v>0</v>
      </c>
      <c r="AK27" s="99" t="str">
        <f>IF(ISNA(VLOOKUP($C27,'Le Relais NorAM SS'!$A$17:$H$63,8,FALSE))=TRUE,"0",VLOOKUP($C27,'Le Relais NorAM SS'!$A$17:$H$63,8,FALSE))</f>
        <v>0</v>
      </c>
      <c r="AL27" s="99" t="str">
        <f>IF(ISNA(VLOOKUP($C27,'Step Up Tour Pro SS'!$A$17:$H$63,8,FALSE))=TRUE,"0",VLOOKUP($C27,'Step Up Tour Pro SS'!$A$17:$H$63,8,FALSE))</f>
        <v>0</v>
      </c>
    </row>
    <row r="28" spans="1:38" ht="15" customHeight="1">
      <c r="A28" s="81" t="s">
        <v>80</v>
      </c>
      <c r="B28" s="81" t="s">
        <v>45</v>
      </c>
      <c r="C28" s="86" t="s">
        <v>82</v>
      </c>
      <c r="D28" s="81"/>
      <c r="E28" s="81">
        <f t="shared" si="0"/>
        <v>23</v>
      </c>
      <c r="F28" s="19">
        <f t="shared" si="1"/>
        <v>23</v>
      </c>
      <c r="G28" s="20">
        <f t="shared" si="5"/>
        <v>486.13744075829379</v>
      </c>
      <c r="H28" s="20">
        <f t="shared" si="2"/>
        <v>381.25000000000006</v>
      </c>
      <c r="I28" s="20">
        <f t="shared" si="3"/>
        <v>314.47084233261342</v>
      </c>
      <c r="J28" s="19">
        <f t="shared" si="4"/>
        <v>1181.8582830909072</v>
      </c>
      <c r="K28" s="21"/>
      <c r="L28" s="22" t="str">
        <f>IF(ISNA(VLOOKUP($C28,'Mt. Sima Canada Cup SS'!$A$17:$H$100,8,FALSE))=TRUE,"0",VLOOKUP($C28,'Mt. Sima Canada Cup SS'!$A$17:$H$100,8,FALSE))</f>
        <v>0</v>
      </c>
      <c r="M28" s="22" t="str">
        <f>IF(ISNA(VLOOKUP($C28,'Mt. Sima Canada Cup BA'!$A$17:$H$100,8,FALSE))=TRUE,"0",VLOOKUP($C28,'Mt. Sima Canada Cup BA'!$A$17:$H$100,8,FALSE))</f>
        <v>0</v>
      </c>
      <c r="N28" s="22" t="str">
        <f>IF(ISNA(VLOOKUP($C28,'Waterville Rev Tour NorAm Day 1'!$A$17:$H$100,8,FALSE))=TRUE,"0",VLOOKUP($C28,'Waterville Rev Tour NorAm Day 1'!$A$17:$H$100,8,FALSE))</f>
        <v>0</v>
      </c>
      <c r="O28" s="22" t="str">
        <f>IF(ISNA(VLOOKUP($C28,'Waterville Rev Tour NorAm Day 2'!$A$17:$H$100,8,FALSE))=TRUE,"0",VLOOKUP($C28,'Waterville Rev Tour NorAm Day 2'!$A$17:$H$100,8,FALSE))</f>
        <v>0</v>
      </c>
      <c r="P28" s="22">
        <f>IF(ISNA(VLOOKUP($C28,'MSLM TT DAY 1'!$A$17:$H$100,8,FALSE))=TRUE,"0",VLOOKUP($C28,'MSLM TT DAY 1'!$A$17:$H$100,8,FALSE))</f>
        <v>381.25000000000006</v>
      </c>
      <c r="Q28" s="22">
        <f>IF(ISNA(VLOOKUP($C28,'MSLM TT DAY 2'!$A$17:$H$100,8,FALSE))=TRUE,"0",VLOOKUP($C28,'MSLM TT DAY 2'!$A$17:$H$100,8,FALSE))</f>
        <v>262.5</v>
      </c>
      <c r="R28" s="22" t="str">
        <f>IF(ISNA(VLOOKUP($C28,'Silverstar Canada Cup'!$A$17:$H$65,8,FALSE))=TRUE,"0",VLOOKUP($C28,'Silverstar Canada Cup'!$A$17:$H$65,8,FALSE))</f>
        <v>0</v>
      </c>
      <c r="S28" s="99" t="str">
        <f>IF(ISNA(VLOOKUP($C28,'Craigleith Groms'!$A$17:$H$63,8,FALSE))=TRUE,"0",VLOOKUP($C28,'Craigleith Groms'!$A$17:$H$63,8,FALSE))</f>
        <v>0</v>
      </c>
      <c r="T28" s="22">
        <f>IF(ISNA(VLOOKUP($C28,'Beaver Valley TT'!$A$17:$H$69,8,FALSE))=TRUE,"0",VLOOKUP($C28,'Beaver Valley TT'!$A$17:$H$69,8,FALSE))</f>
        <v>305.8690744920994</v>
      </c>
      <c r="U28" s="22" t="str">
        <f>IF(ISNA(VLOOKUP($C28,'Calgary Nor AM SS'!$A$17:$H$66,8,FALSE))=TRUE,"0",VLOOKUP($C28,'Calgary Nor AM SS'!$A$17:$H$66,8,FALSE))</f>
        <v>0</v>
      </c>
      <c r="V28" s="22" t="str">
        <f>IF(ISNA(VLOOKUP($C28,'Fortune Fz'!$A$17:$H$66,8,FALSE))=TRUE,"0",VLOOKUP($C28,'Fortune Fz'!$A$17:$H$66,8,FALSE))</f>
        <v>0</v>
      </c>
      <c r="W28" s="99" t="str">
        <f>IF(ISNA(VLOOKUP($C28,'GEORGIAN PEAKS Groms'!$A$17:$H$63,8,FALSE))=TRUE,"0",VLOOKUP($C28,'GEORGIAN PEAKS Groms'!$A$17:$H$63,8,FALSE))</f>
        <v>0</v>
      </c>
      <c r="X28" s="99" t="str">
        <f>IF(ISNA(VLOOKUP($C28,'Aspen Open SS'!$A$17:$H$63,8,FALSE))=TRUE,"0",VLOOKUP($C28,'Aspen Open SS'!$A$17:$H$63,8,FALSE))</f>
        <v>0</v>
      </c>
      <c r="Y28" s="99" t="str">
        <f>IF(ISNA(VLOOKUP($C28,'Aspen Open BA'!$A$17:$H$63,8,FALSE))=TRUE,"0",VLOOKUP($C28,'Aspen Open BA'!$A$17:$H$63,8,FALSE))</f>
        <v>0</v>
      </c>
      <c r="Z28" s="99" t="str">
        <f>IF(ISNA(VLOOKUP($C28,'CWG SS'!$A$17:$H$63,8,FALSE))=TRUE,"0",VLOOKUP($C28,'CWG SS'!$A$17:$H$63,8,FALSE))</f>
        <v>0</v>
      </c>
      <c r="AA28" s="99" t="str">
        <f>IF(ISNA(VLOOKUP($C28,'CWG BA'!$A$17:$H$63,8,FALSE))=TRUE,"0",VLOOKUP($C28,'CWG BA'!$A$17:$H$63,8,FALSE))</f>
        <v>0</v>
      </c>
      <c r="AB28" s="99" t="str">
        <f>IF(ISNA(VLOOKUP($C28,'CWG HP'!$A$17:$H$63,8,FALSE))=TRUE,"0",VLOOKUP($C28,'CWG HP'!$A$17:$H$63,8,FALSE))</f>
        <v>0</v>
      </c>
      <c r="AC28" s="99">
        <f>IF(ISNA(VLOOKUP($C28,'Camp Fortune Provincials'!$A$17:$H$63,8,FALSE))=TRUE,"0",VLOOKUP($C28,'Camp Fortune Provincials'!$A$17:$H$63,8,FALSE))</f>
        <v>486.13744075829379</v>
      </c>
      <c r="AD28" s="99">
        <f>IF(ISNA(VLOOKUP($C28,'Jr Nats SS'!$A$17:$H$63,8,FALSE))=TRUE,"0",VLOOKUP($C28,'Jr Nats SS'!$A$17:$H$63,8,FALSE))</f>
        <v>133.82352941176472</v>
      </c>
      <c r="AE28" s="99" t="str">
        <f>IF(ISNA(VLOOKUP($C28,'Jr Nats HP'!$A$17:$H$63,8,FALSE))=TRUE,"0",VLOOKUP($C28,'Jr Nats HP'!$A$17:$H$63,8,FALSE))</f>
        <v>0</v>
      </c>
      <c r="AF28" s="99">
        <f>IF(ISNA(VLOOKUP($C28,'Jr Nats BA'!$A$17:$H$63,8,FALSE))=TRUE,"0",VLOOKUP($C28,'Jr Nats BA'!$A$17:$H$63,8,FALSE))</f>
        <v>314.47084233261342</v>
      </c>
      <c r="AG28" s="99" t="str">
        <f>IF(ISNA(VLOOKUP($C28,'Mammoth World Cup'!$A$17:$H$63,8,FALSE))=TRUE,"0",VLOOKUP($C28,'Mammoth World Cup'!$A$17:$H$63,8,FALSE))</f>
        <v>0</v>
      </c>
      <c r="AH28" s="99" t="str">
        <f>IF(ISNA(VLOOKUP($C28,'MSLM CC SS'!$A$17:$H$61,8,FALSE))=TRUE,"0",VLOOKUP($C28,'MSLM CC SS'!$A$17:$H$61,8,FALSE))</f>
        <v>0</v>
      </c>
      <c r="AI28" s="99" t="str">
        <f>IF(ISNA(VLOOKUP($C28,'MSLM CC HP'!$A$17:$H$59,8,FALSE))=TRUE,"0",VLOOKUP($C28,'MSLM CC HP'!$A$17:$H$59,8,FALSE))</f>
        <v>0</v>
      </c>
      <c r="AJ28" s="99" t="str">
        <f>IF(ISNA(VLOOKUP($C28,'Mammoth NorAM SS'!$A$17:$H$63,8,FALSE))=TRUE,"0",VLOOKUP($C28,'Mammoth NorAM SS'!$A$17:$H$63,8,FALSE))</f>
        <v>0</v>
      </c>
      <c r="AK28" s="99" t="str">
        <f>IF(ISNA(VLOOKUP($C28,'Le Relais NorAM SS'!$A$17:$H$63,8,FALSE))=TRUE,"0",VLOOKUP($C28,'Le Relais NorAM SS'!$A$17:$H$63,8,FALSE))</f>
        <v>0</v>
      </c>
      <c r="AL28" s="99" t="str">
        <f>IF(ISNA(VLOOKUP($C28,'Step Up Tour Pro SS'!$A$17:$H$63,8,FALSE))=TRUE,"0",VLOOKUP($C28,'Step Up Tour Pro SS'!$A$17:$H$63,8,FALSE))</f>
        <v>0</v>
      </c>
    </row>
    <row r="29" spans="1:38" ht="15" customHeight="1">
      <c r="A29" s="81" t="s">
        <v>46</v>
      </c>
      <c r="B29" s="81" t="s">
        <v>74</v>
      </c>
      <c r="C29" s="86" t="s">
        <v>78</v>
      </c>
      <c r="D29" s="81"/>
      <c r="E29" s="81">
        <f t="shared" si="0"/>
        <v>24</v>
      </c>
      <c r="F29" s="19">
        <f t="shared" si="1"/>
        <v>24</v>
      </c>
      <c r="G29" s="20">
        <f t="shared" si="5"/>
        <v>486.13744075829379</v>
      </c>
      <c r="H29" s="20">
        <f t="shared" si="2"/>
        <v>377.08333333333337</v>
      </c>
      <c r="I29" s="20">
        <f t="shared" si="3"/>
        <v>298.86363636363637</v>
      </c>
      <c r="J29" s="19">
        <f t="shared" si="4"/>
        <v>1162.0844104552634</v>
      </c>
      <c r="K29" s="21"/>
      <c r="L29" s="22" t="str">
        <f>IF(ISNA(VLOOKUP($C29,'Mt. Sima Canada Cup SS'!$A$17:$H$100,8,FALSE))=TRUE,"0",VLOOKUP($C29,'Mt. Sima Canada Cup SS'!$A$17:$H$100,8,FALSE))</f>
        <v>0</v>
      </c>
      <c r="M29" s="22" t="str">
        <f>IF(ISNA(VLOOKUP($C29,'Mt. Sima Canada Cup BA'!$A$17:$H$100,8,FALSE))=TRUE,"0",VLOOKUP($C29,'Mt. Sima Canada Cup BA'!$A$17:$H$100,8,FALSE))</f>
        <v>0</v>
      </c>
      <c r="N29" s="22" t="str">
        <f>IF(ISNA(VLOOKUP($C29,'Waterville Rev Tour NorAm Day 1'!$A$17:$H$100,8,FALSE))=TRUE,"0",VLOOKUP($C29,'Waterville Rev Tour NorAm Day 1'!$A$17:$H$100,8,FALSE))</f>
        <v>0</v>
      </c>
      <c r="O29" s="22" t="str">
        <f>IF(ISNA(VLOOKUP($C29,'Waterville Rev Tour NorAm Day 2'!$A$17:$H$100,8,FALSE))=TRUE,"0",VLOOKUP($C29,'Waterville Rev Tour NorAm Day 2'!$A$17:$H$100,8,FALSE))</f>
        <v>0</v>
      </c>
      <c r="P29" s="22">
        <f>IF(ISNA(VLOOKUP($C29,'MSLM TT DAY 1'!$A$17:$H$100,8,FALSE))=TRUE,"0",VLOOKUP($C29,'MSLM TT DAY 1'!$A$17:$H$100,8,FALSE))</f>
        <v>377.08333333333337</v>
      </c>
      <c r="Q29" s="22">
        <f>IF(ISNA(VLOOKUP($C29,'MSLM TT DAY 2'!$A$17:$H$100,8,FALSE))=TRUE,"0",VLOOKUP($C29,'MSLM TT DAY 2'!$A$17:$H$100,8,FALSE))</f>
        <v>298.86363636363637</v>
      </c>
      <c r="R29" s="22" t="str">
        <f>IF(ISNA(VLOOKUP($C29,'Silverstar Canada Cup'!$A$17:$H$65,8,FALSE))=TRUE,"0",VLOOKUP($C29,'Silverstar Canada Cup'!$A$17:$H$65,8,FALSE))</f>
        <v>0</v>
      </c>
      <c r="S29" s="99" t="str">
        <f>IF(ISNA(VLOOKUP($C29,'Craigleith Groms'!$A$17:$H$63,8,FALSE))=TRUE,"0",VLOOKUP($C29,'Craigleith Groms'!$A$17:$H$63,8,FALSE))</f>
        <v>0</v>
      </c>
      <c r="T29" s="22">
        <f>IF(ISNA(VLOOKUP($C29,'Beaver Valley TT'!$A$17:$H$69,8,FALSE))=TRUE,"0",VLOOKUP($C29,'Beaver Valley TT'!$A$17:$H$69,8,FALSE))</f>
        <v>269.7516930022573</v>
      </c>
      <c r="U29" s="22" t="str">
        <f>IF(ISNA(VLOOKUP($C29,'Calgary Nor AM SS'!$A$17:$H$66,8,FALSE))=TRUE,"0",VLOOKUP($C29,'Calgary Nor AM SS'!$A$17:$H$66,8,FALSE))</f>
        <v>0</v>
      </c>
      <c r="V29" s="22" t="str">
        <f>IF(ISNA(VLOOKUP($C29,'Fortune Fz'!$A$17:$H$66,8,FALSE))=TRUE,"0",VLOOKUP($C29,'Fortune Fz'!$A$17:$H$66,8,FALSE))</f>
        <v>0</v>
      </c>
      <c r="W29" s="99" t="str">
        <f>IF(ISNA(VLOOKUP($C29,'GEORGIAN PEAKS Groms'!$A$17:$H$63,8,FALSE))=TRUE,"0",VLOOKUP($C29,'GEORGIAN PEAKS Groms'!$A$17:$H$63,8,FALSE))</f>
        <v>0</v>
      </c>
      <c r="X29" s="99" t="str">
        <f>IF(ISNA(VLOOKUP($C29,'Aspen Open SS'!$A$17:$H$63,8,FALSE))=TRUE,"0",VLOOKUP($C29,'Aspen Open SS'!$A$17:$H$63,8,FALSE))</f>
        <v>0</v>
      </c>
      <c r="Y29" s="99" t="str">
        <f>IF(ISNA(VLOOKUP($C29,'Aspen Open BA'!$A$17:$H$63,8,FALSE))=TRUE,"0",VLOOKUP($C29,'Aspen Open BA'!$A$17:$H$63,8,FALSE))</f>
        <v>0</v>
      </c>
      <c r="Z29" s="99" t="str">
        <f>IF(ISNA(VLOOKUP($C29,'CWG SS'!$A$17:$H$63,8,FALSE))=TRUE,"0",VLOOKUP($C29,'CWG SS'!$A$17:$H$63,8,FALSE))</f>
        <v>0</v>
      </c>
      <c r="AA29" s="99" t="str">
        <f>IF(ISNA(VLOOKUP($C29,'CWG BA'!$A$17:$H$63,8,FALSE))=TRUE,"0",VLOOKUP($C29,'CWG BA'!$A$17:$H$63,8,FALSE))</f>
        <v>0</v>
      </c>
      <c r="AB29" s="99" t="str">
        <f>IF(ISNA(VLOOKUP($C29,'CWG HP'!$A$17:$H$63,8,FALSE))=TRUE,"0",VLOOKUP($C29,'CWG HP'!$A$17:$H$63,8,FALSE))</f>
        <v>0</v>
      </c>
      <c r="AC29" s="99">
        <f>IF(ISNA(VLOOKUP($C29,'Camp Fortune Provincials'!$A$17:$H$63,8,FALSE))=TRUE,"0",VLOOKUP($C29,'Camp Fortune Provincials'!$A$17:$H$63,8,FALSE))</f>
        <v>486.13744075829379</v>
      </c>
      <c r="AD29" s="99" t="str">
        <f>IF(ISNA(VLOOKUP($C29,'Jr Nats SS'!$A$17:$H$63,8,FALSE))=TRUE,"0",VLOOKUP($C29,'Jr Nats SS'!$A$17:$H$63,8,FALSE))</f>
        <v>0</v>
      </c>
      <c r="AE29" s="99" t="str">
        <f>IF(ISNA(VLOOKUP($C29,'Jr Nats HP'!$A$17:$H$63,8,FALSE))=TRUE,"0",VLOOKUP($C29,'Jr Nats HP'!$A$17:$H$63,8,FALSE))</f>
        <v>0</v>
      </c>
      <c r="AF29" s="99" t="str">
        <f>IF(ISNA(VLOOKUP($C29,'Jr Nats BA'!$A$17:$H$63,8,FALSE))=TRUE,"0",VLOOKUP($C29,'Jr Nats BA'!$A$17:$H$63,8,FALSE))</f>
        <v>0</v>
      </c>
      <c r="AG29" s="99" t="str">
        <f>IF(ISNA(VLOOKUP($C29,'Mammoth World Cup'!$A$17:$H$63,8,FALSE))=TRUE,"0",VLOOKUP($C29,'Mammoth World Cup'!$A$17:$H$63,8,FALSE))</f>
        <v>0</v>
      </c>
      <c r="AH29" s="99" t="str">
        <f>IF(ISNA(VLOOKUP($C29,'MSLM CC SS'!$A$17:$H$61,8,FALSE))=TRUE,"0",VLOOKUP($C29,'MSLM CC SS'!$A$17:$H$61,8,FALSE))</f>
        <v>0</v>
      </c>
      <c r="AI29" s="99" t="str">
        <f>IF(ISNA(VLOOKUP($C29,'MSLM CC HP'!$A$17:$H$59,8,FALSE))=TRUE,"0",VLOOKUP($C29,'MSLM CC HP'!$A$17:$H$59,8,FALSE))</f>
        <v>0</v>
      </c>
      <c r="AJ29" s="99" t="str">
        <f>IF(ISNA(VLOOKUP($C29,'Mammoth NorAM SS'!$A$17:$H$63,8,FALSE))=TRUE,"0",VLOOKUP($C29,'Mammoth NorAM SS'!$A$17:$H$63,8,FALSE))</f>
        <v>0</v>
      </c>
      <c r="AK29" s="99" t="str">
        <f>IF(ISNA(VLOOKUP($C29,'Le Relais NorAM SS'!$A$17:$H$63,8,FALSE))=TRUE,"0",VLOOKUP($C29,'Le Relais NorAM SS'!$A$17:$H$63,8,FALSE))</f>
        <v>0</v>
      </c>
      <c r="AL29" s="99" t="str">
        <f>IF(ISNA(VLOOKUP($C29,'Step Up Tour Pro SS'!$A$17:$H$63,8,FALSE))=TRUE,"0",VLOOKUP($C29,'Step Up Tour Pro SS'!$A$17:$H$63,8,FALSE))</f>
        <v>0</v>
      </c>
    </row>
    <row r="30" spans="1:38" ht="15" customHeight="1">
      <c r="A30" s="81" t="s">
        <v>80</v>
      </c>
      <c r="B30" s="81" t="s">
        <v>75</v>
      </c>
      <c r="C30" s="86" t="s">
        <v>84</v>
      </c>
      <c r="D30" s="81"/>
      <c r="E30" s="81">
        <f t="shared" si="0"/>
        <v>25</v>
      </c>
      <c r="F30" s="19">
        <f t="shared" si="1"/>
        <v>25</v>
      </c>
      <c r="G30" s="20">
        <f t="shared" si="5"/>
        <v>402.27272727272731</v>
      </c>
      <c r="H30" s="20">
        <f t="shared" si="2"/>
        <v>384.478672985782</v>
      </c>
      <c r="I30" s="20">
        <f t="shared" si="3"/>
        <v>355.18358531317494</v>
      </c>
      <c r="J30" s="19">
        <f t="shared" si="4"/>
        <v>1141.9349855716841</v>
      </c>
      <c r="K30" s="21"/>
      <c r="L30" s="22" t="str">
        <f>IF(ISNA(VLOOKUP($C30,'Mt. Sima Canada Cup SS'!$A$17:$H$100,8,FALSE))=TRUE,"0",VLOOKUP($C30,'Mt. Sima Canada Cup SS'!$A$17:$H$100,8,FALSE))</f>
        <v>0</v>
      </c>
      <c r="M30" s="22" t="str">
        <f>IF(ISNA(VLOOKUP($C30,'Mt. Sima Canada Cup BA'!$A$17:$H$100,8,FALSE))=TRUE,"0",VLOOKUP($C30,'Mt. Sima Canada Cup BA'!$A$17:$H$100,8,FALSE))</f>
        <v>0</v>
      </c>
      <c r="N30" s="22" t="str">
        <f>IF(ISNA(VLOOKUP($C30,'Waterville Rev Tour NorAm Day 1'!$A$17:$H$100,8,FALSE))=TRUE,"0",VLOOKUP($C30,'Waterville Rev Tour NorAm Day 1'!$A$17:$H$100,8,FALSE))</f>
        <v>0</v>
      </c>
      <c r="O30" s="22" t="str">
        <f>IF(ISNA(VLOOKUP($C30,'Waterville Rev Tour NorAm Day 2'!$A$17:$H$100,8,FALSE))=TRUE,"0",VLOOKUP($C30,'Waterville Rev Tour NorAm Day 2'!$A$17:$H$100,8,FALSE))</f>
        <v>0</v>
      </c>
      <c r="P30" s="22">
        <f>IF(ISNA(VLOOKUP($C30,'MSLM TT DAY 1'!$A$17:$H$100,8,FALSE))=TRUE,"0",VLOOKUP($C30,'MSLM TT DAY 1'!$A$17:$H$100,8,FALSE))</f>
        <v>319.79166666666663</v>
      </c>
      <c r="Q30" s="22">
        <f>IF(ISNA(VLOOKUP($C30,'MSLM TT DAY 2'!$A$17:$H$100,8,FALSE))=TRUE,"0",VLOOKUP($C30,'MSLM TT DAY 2'!$A$17:$H$100,8,FALSE))</f>
        <v>402.27272727272731</v>
      </c>
      <c r="R30" s="22" t="str">
        <f>IF(ISNA(VLOOKUP($C30,'Silverstar Canada Cup'!$A$17:$H$65,8,FALSE))=TRUE,"0",VLOOKUP($C30,'Silverstar Canada Cup'!$A$17:$H$65,8,FALSE))</f>
        <v>0</v>
      </c>
      <c r="S30" s="99" t="str">
        <f>IF(ISNA(VLOOKUP($C30,'Craigleith Groms'!$A$17:$H$63,8,FALSE))=TRUE,"0",VLOOKUP($C30,'Craigleith Groms'!$A$17:$H$63,8,FALSE))</f>
        <v>0</v>
      </c>
      <c r="T30" s="22">
        <f>IF(ISNA(VLOOKUP($C30,'Beaver Valley TT'!$A$17:$H$69,8,FALSE))=TRUE,"0",VLOOKUP($C30,'Beaver Valley TT'!$A$17:$H$69,8,FALSE))</f>
        <v>325.0564334085779</v>
      </c>
      <c r="U30" s="22" t="str">
        <f>IF(ISNA(VLOOKUP($C30,'Calgary Nor AM SS'!$A$17:$H$66,8,FALSE))=TRUE,"0",VLOOKUP($C30,'Calgary Nor AM SS'!$A$17:$H$66,8,FALSE))</f>
        <v>0</v>
      </c>
      <c r="V30" s="22" t="str">
        <f>IF(ISNA(VLOOKUP($C30,'Fortune Fz'!$A$17:$H$66,8,FALSE))=TRUE,"0",VLOOKUP($C30,'Fortune Fz'!$A$17:$H$66,8,FALSE))</f>
        <v>0</v>
      </c>
      <c r="W30" s="99" t="str">
        <f>IF(ISNA(VLOOKUP($C30,'GEORGIAN PEAKS Groms'!$A$17:$H$63,8,FALSE))=TRUE,"0",VLOOKUP($C30,'GEORGIAN PEAKS Groms'!$A$17:$H$63,8,FALSE))</f>
        <v>0</v>
      </c>
      <c r="X30" s="99" t="str">
        <f>IF(ISNA(VLOOKUP($C30,'Aspen Open SS'!$A$17:$H$63,8,FALSE))=TRUE,"0",VLOOKUP($C30,'Aspen Open SS'!$A$17:$H$63,8,FALSE))</f>
        <v>0</v>
      </c>
      <c r="Y30" s="99" t="str">
        <f>IF(ISNA(VLOOKUP($C30,'Aspen Open BA'!$A$17:$H$63,8,FALSE))=TRUE,"0",VLOOKUP($C30,'Aspen Open BA'!$A$17:$H$63,8,FALSE))</f>
        <v>0</v>
      </c>
      <c r="Z30" s="99" t="str">
        <f>IF(ISNA(VLOOKUP($C30,'CWG SS'!$A$17:$H$63,8,FALSE))=TRUE,"0",VLOOKUP($C30,'CWG SS'!$A$17:$H$63,8,FALSE))</f>
        <v>0</v>
      </c>
      <c r="AA30" s="99" t="str">
        <f>IF(ISNA(VLOOKUP($C30,'CWG BA'!$A$17:$H$63,8,FALSE))=TRUE,"0",VLOOKUP($C30,'CWG BA'!$A$17:$H$63,8,FALSE))</f>
        <v>0</v>
      </c>
      <c r="AB30" s="99" t="str">
        <f>IF(ISNA(VLOOKUP($C30,'CWG HP'!$A$17:$H$63,8,FALSE))=TRUE,"0",VLOOKUP($C30,'CWG HP'!$A$17:$H$63,8,FALSE))</f>
        <v>0</v>
      </c>
      <c r="AC30" s="99">
        <f>IF(ISNA(VLOOKUP($C30,'Camp Fortune Provincials'!$A$17:$H$63,8,FALSE))=TRUE,"0",VLOOKUP($C30,'Camp Fortune Provincials'!$A$17:$H$63,8,FALSE))</f>
        <v>384.478672985782</v>
      </c>
      <c r="AD30" s="99">
        <f>IF(ISNA(VLOOKUP($C30,'Jr Nats SS'!$A$17:$H$63,8,FALSE))=TRUE,"0",VLOOKUP($C30,'Jr Nats SS'!$A$17:$H$63,8,FALSE))</f>
        <v>213.02521008403363</v>
      </c>
      <c r="AE30" s="99">
        <f>IF(ISNA(VLOOKUP($C30,'Jr Nats HP'!$A$17:$H$63,8,FALSE))=TRUE,"0",VLOOKUP($C30,'Jr Nats HP'!$A$17:$H$63,8,FALSE))</f>
        <v>316.33333333333331</v>
      </c>
      <c r="AF30" s="99">
        <f>IF(ISNA(VLOOKUP($C30,'Jr Nats BA'!$A$17:$H$63,8,FALSE))=TRUE,"0",VLOOKUP($C30,'Jr Nats BA'!$A$17:$H$63,8,FALSE))</f>
        <v>355.18358531317494</v>
      </c>
      <c r="AG30" s="99" t="str">
        <f>IF(ISNA(VLOOKUP($C30,'Mammoth World Cup'!$A$17:$H$63,8,FALSE))=TRUE,"0",VLOOKUP($C30,'Mammoth World Cup'!$A$17:$H$63,8,FALSE))</f>
        <v>0</v>
      </c>
      <c r="AH30" s="99" t="str">
        <f>IF(ISNA(VLOOKUP($C30,'MSLM CC SS'!$A$17:$H$61,8,FALSE))=TRUE,"0",VLOOKUP($C30,'MSLM CC SS'!$A$17:$H$61,8,FALSE))</f>
        <v>0</v>
      </c>
      <c r="AI30" s="99" t="str">
        <f>IF(ISNA(VLOOKUP($C30,'MSLM CC HP'!$A$17:$H$59,8,FALSE))=TRUE,"0",VLOOKUP($C30,'MSLM CC HP'!$A$17:$H$59,8,FALSE))</f>
        <v>0</v>
      </c>
      <c r="AJ30" s="99" t="str">
        <f>IF(ISNA(VLOOKUP($C30,'Mammoth NorAM SS'!$A$17:$H$63,8,FALSE))=TRUE,"0",VLOOKUP($C30,'Mammoth NorAM SS'!$A$17:$H$63,8,FALSE))</f>
        <v>0</v>
      </c>
      <c r="AK30" s="99" t="str">
        <f>IF(ISNA(VLOOKUP($C30,'Le Relais NorAM SS'!$A$17:$H$63,8,FALSE))=TRUE,"0",VLOOKUP($C30,'Le Relais NorAM SS'!$A$17:$H$63,8,FALSE))</f>
        <v>0</v>
      </c>
      <c r="AL30" s="99" t="str">
        <f>IF(ISNA(VLOOKUP($C30,'Step Up Tour Pro SS'!$A$17:$H$63,8,FALSE))=TRUE,"0",VLOOKUP($C30,'Step Up Tour Pro SS'!$A$17:$H$63,8,FALSE))</f>
        <v>0</v>
      </c>
    </row>
    <row r="31" spans="1:38" ht="15" customHeight="1">
      <c r="A31" s="81" t="s">
        <v>80</v>
      </c>
      <c r="B31" s="81" t="s">
        <v>75</v>
      </c>
      <c r="C31" s="86" t="s">
        <v>88</v>
      </c>
      <c r="D31" s="81"/>
      <c r="E31" s="81">
        <f t="shared" si="0"/>
        <v>26</v>
      </c>
      <c r="F31" s="19">
        <f t="shared" si="1"/>
        <v>26</v>
      </c>
      <c r="G31" s="20">
        <f t="shared" si="5"/>
        <v>459.07127429805632</v>
      </c>
      <c r="H31" s="20">
        <f t="shared" si="2"/>
        <v>342.33333333333331</v>
      </c>
      <c r="I31" s="20">
        <f t="shared" si="3"/>
        <v>337.55924170616117</v>
      </c>
      <c r="J31" s="19">
        <f t="shared" si="4"/>
        <v>1138.9638493375508</v>
      </c>
      <c r="K31" s="21"/>
      <c r="L31" s="22" t="str">
        <f>IF(ISNA(VLOOKUP($C31,'Mt. Sima Canada Cup SS'!$A$17:$H$100,8,FALSE))=TRUE,"0",VLOOKUP($C31,'Mt. Sima Canada Cup SS'!$A$17:$H$100,8,FALSE))</f>
        <v>0</v>
      </c>
      <c r="M31" s="22" t="str">
        <f>IF(ISNA(VLOOKUP($C31,'Mt. Sima Canada Cup BA'!$A$17:$H$100,8,FALSE))=TRUE,"0",VLOOKUP($C31,'Mt. Sima Canada Cup BA'!$A$17:$H$100,8,FALSE))</f>
        <v>0</v>
      </c>
      <c r="N31" s="22" t="str">
        <f>IF(ISNA(VLOOKUP($C31,'Waterville Rev Tour NorAm Day 1'!$A$17:$H$100,8,FALSE))=TRUE,"0",VLOOKUP($C31,'Waterville Rev Tour NorAm Day 1'!$A$17:$H$100,8,FALSE))</f>
        <v>0</v>
      </c>
      <c r="O31" s="22" t="str">
        <f>IF(ISNA(VLOOKUP($C31,'Waterville Rev Tour NorAm Day 2'!$A$17:$H$100,8,FALSE))=TRUE,"0",VLOOKUP($C31,'Waterville Rev Tour NorAm Day 2'!$A$17:$H$100,8,FALSE))</f>
        <v>0</v>
      </c>
      <c r="P31" s="22">
        <f>IF(ISNA(VLOOKUP($C31,'MSLM TT DAY 1'!$A$17:$H$100,8,FALSE))=TRUE,"0",VLOOKUP($C31,'MSLM TT DAY 1'!$A$17:$H$100,8,FALSE))</f>
        <v>312.5</v>
      </c>
      <c r="Q31" s="22">
        <f>IF(ISNA(VLOOKUP($C31,'MSLM TT DAY 2'!$A$17:$H$100,8,FALSE))=TRUE,"0",VLOOKUP($C31,'MSLM TT DAY 2'!$A$17:$H$100,8,FALSE))</f>
        <v>312.5</v>
      </c>
      <c r="R31" s="22" t="str">
        <f>IF(ISNA(VLOOKUP($C31,'Silverstar Canada Cup'!$A$17:$H$65,8,FALSE))=TRUE,"0",VLOOKUP($C31,'Silverstar Canada Cup'!$A$17:$H$65,8,FALSE))</f>
        <v>0</v>
      </c>
      <c r="S31" s="99" t="str">
        <f>IF(ISNA(VLOOKUP($C31,'Craigleith Groms'!$A$17:$H$63,8,FALSE))=TRUE,"0",VLOOKUP($C31,'Craigleith Groms'!$A$17:$H$63,8,FALSE))</f>
        <v>0</v>
      </c>
      <c r="T31" s="22">
        <f>IF(ISNA(VLOOKUP($C31,'Beaver Valley TT'!$A$17:$H$69,8,FALSE))=TRUE,"0",VLOOKUP($C31,'Beaver Valley TT'!$A$17:$H$69,8,FALSE))</f>
        <v>316.02708803611739</v>
      </c>
      <c r="U31" s="22" t="str">
        <f>IF(ISNA(VLOOKUP($C31,'Calgary Nor AM SS'!$A$17:$H$66,8,FALSE))=TRUE,"0",VLOOKUP($C31,'Calgary Nor AM SS'!$A$17:$H$66,8,FALSE))</f>
        <v>0</v>
      </c>
      <c r="V31" s="22" t="str">
        <f>IF(ISNA(VLOOKUP($C31,'Fortune Fz'!$A$17:$H$66,8,FALSE))=TRUE,"0",VLOOKUP($C31,'Fortune Fz'!$A$17:$H$66,8,FALSE))</f>
        <v>0</v>
      </c>
      <c r="W31" s="99" t="str">
        <f>IF(ISNA(VLOOKUP($C31,'GEORGIAN PEAKS Groms'!$A$17:$H$63,8,FALSE))=TRUE,"0",VLOOKUP($C31,'GEORGIAN PEAKS Groms'!$A$17:$H$63,8,FALSE))</f>
        <v>0</v>
      </c>
      <c r="X31" s="99" t="str">
        <f>IF(ISNA(VLOOKUP($C31,'Aspen Open SS'!$A$17:$H$63,8,FALSE))=TRUE,"0",VLOOKUP($C31,'Aspen Open SS'!$A$17:$H$63,8,FALSE))</f>
        <v>0</v>
      </c>
      <c r="Y31" s="99" t="str">
        <f>IF(ISNA(VLOOKUP($C31,'Aspen Open BA'!$A$17:$H$63,8,FALSE))=TRUE,"0",VLOOKUP($C31,'Aspen Open BA'!$A$17:$H$63,8,FALSE))</f>
        <v>0</v>
      </c>
      <c r="Z31" s="99" t="str">
        <f>IF(ISNA(VLOOKUP($C31,'CWG SS'!$A$17:$H$63,8,FALSE))=TRUE,"0",VLOOKUP($C31,'CWG SS'!$A$17:$H$63,8,FALSE))</f>
        <v>0</v>
      </c>
      <c r="AA31" s="99" t="str">
        <f>IF(ISNA(VLOOKUP($C31,'CWG BA'!$A$17:$H$63,8,FALSE))=TRUE,"0",VLOOKUP($C31,'CWG BA'!$A$17:$H$63,8,FALSE))</f>
        <v>0</v>
      </c>
      <c r="AB31" s="99" t="str">
        <f>IF(ISNA(VLOOKUP($C31,'CWG HP'!$A$17:$H$63,8,FALSE))=TRUE,"0",VLOOKUP($C31,'CWG HP'!$A$17:$H$63,8,FALSE))</f>
        <v>0</v>
      </c>
      <c r="AC31" s="99">
        <f>IF(ISNA(VLOOKUP($C31,'Camp Fortune Provincials'!$A$17:$H$63,8,FALSE))=TRUE,"0",VLOOKUP($C31,'Camp Fortune Provincials'!$A$17:$H$63,8,FALSE))</f>
        <v>337.55924170616117</v>
      </c>
      <c r="AD31" s="99">
        <f>IF(ISNA(VLOOKUP($C31,'Jr Nats SS'!$A$17:$H$63,8,FALSE))=TRUE,"0",VLOOKUP($C31,'Jr Nats SS'!$A$17:$H$63,8,FALSE))</f>
        <v>308.61344537815131</v>
      </c>
      <c r="AE31" s="99">
        <f>IF(ISNA(VLOOKUP($C31,'Jr Nats HP'!$A$17:$H$63,8,FALSE))=TRUE,"0",VLOOKUP($C31,'Jr Nats HP'!$A$17:$H$63,8,FALSE))</f>
        <v>342.33333333333331</v>
      </c>
      <c r="AF31" s="99">
        <f>IF(ISNA(VLOOKUP($C31,'Jr Nats BA'!$A$17:$H$63,8,FALSE))=TRUE,"0",VLOOKUP($C31,'Jr Nats BA'!$A$17:$H$63,8,FALSE))</f>
        <v>459.07127429805632</v>
      </c>
      <c r="AG31" s="99" t="str">
        <f>IF(ISNA(VLOOKUP($C31,'Mammoth World Cup'!$A$17:$H$63,8,FALSE))=TRUE,"0",VLOOKUP($C31,'Mammoth World Cup'!$A$17:$H$63,8,FALSE))</f>
        <v>0</v>
      </c>
      <c r="AH31" s="99" t="str">
        <f>IF(ISNA(VLOOKUP($C31,'MSLM CC SS'!$A$17:$H$61,8,FALSE))=TRUE,"0",VLOOKUP($C31,'MSLM CC SS'!$A$17:$H$61,8,FALSE))</f>
        <v>0</v>
      </c>
      <c r="AI31" s="99" t="str">
        <f>IF(ISNA(VLOOKUP($C31,'MSLM CC HP'!$A$17:$H$59,8,FALSE))=TRUE,"0",VLOOKUP($C31,'MSLM CC HP'!$A$17:$H$59,8,FALSE))</f>
        <v>0</v>
      </c>
      <c r="AJ31" s="99" t="str">
        <f>IF(ISNA(VLOOKUP($C31,'Mammoth NorAM SS'!$A$17:$H$63,8,FALSE))=TRUE,"0",VLOOKUP($C31,'Mammoth NorAM SS'!$A$17:$H$63,8,FALSE))</f>
        <v>0</v>
      </c>
      <c r="AK31" s="99" t="str">
        <f>IF(ISNA(VLOOKUP($C31,'Le Relais NorAM SS'!$A$17:$H$63,8,FALSE))=TRUE,"0",VLOOKUP($C31,'Le Relais NorAM SS'!$A$17:$H$63,8,FALSE))</f>
        <v>0</v>
      </c>
      <c r="AL31" s="99" t="str">
        <f>IF(ISNA(VLOOKUP($C31,'Step Up Tour Pro SS'!$A$17:$H$63,8,FALSE))=TRUE,"0",VLOOKUP($C31,'Step Up Tour Pro SS'!$A$17:$H$63,8,FALSE))</f>
        <v>0</v>
      </c>
    </row>
    <row r="32" spans="1:38" ht="15" customHeight="1">
      <c r="A32" s="81" t="s">
        <v>46</v>
      </c>
      <c r="B32" s="81" t="s">
        <v>75</v>
      </c>
      <c r="C32" s="86" t="s">
        <v>79</v>
      </c>
      <c r="D32" s="81"/>
      <c r="E32" s="81">
        <f t="shared" si="0"/>
        <v>27</v>
      </c>
      <c r="F32" s="19">
        <f t="shared" si="1"/>
        <v>27</v>
      </c>
      <c r="G32" s="20">
        <f t="shared" si="5"/>
        <v>430.09478672985784</v>
      </c>
      <c r="H32" s="20">
        <f t="shared" si="2"/>
        <v>345.45454545454544</v>
      </c>
      <c r="I32" s="20">
        <f t="shared" si="3"/>
        <v>334.08577878103841</v>
      </c>
      <c r="J32" s="19">
        <f t="shared" si="4"/>
        <v>1109.6351109654418</v>
      </c>
      <c r="K32" s="21"/>
      <c r="L32" s="22" t="str">
        <f>IF(ISNA(VLOOKUP($C32,'Mt. Sima Canada Cup SS'!$A$17:$H$100,8,FALSE))=TRUE,"0",VLOOKUP($C32,'Mt. Sima Canada Cup SS'!$A$17:$H$100,8,FALSE))</f>
        <v>0</v>
      </c>
      <c r="M32" s="22" t="str">
        <f>IF(ISNA(VLOOKUP($C32,'Mt. Sima Canada Cup BA'!$A$17:$H$100,8,FALSE))=TRUE,"0",VLOOKUP($C32,'Mt. Sima Canada Cup BA'!$A$17:$H$100,8,FALSE))</f>
        <v>0</v>
      </c>
      <c r="N32" s="22" t="str">
        <f>IF(ISNA(VLOOKUP($C32,'Waterville Rev Tour NorAm Day 1'!$A$17:$H$100,8,FALSE))=TRUE,"0",VLOOKUP($C32,'Waterville Rev Tour NorAm Day 1'!$A$17:$H$100,8,FALSE))</f>
        <v>0</v>
      </c>
      <c r="O32" s="22" t="str">
        <f>IF(ISNA(VLOOKUP($C32,'Waterville Rev Tour NorAm Day 2'!$A$17:$H$100,8,FALSE))=TRUE,"0",VLOOKUP($C32,'Waterville Rev Tour NorAm Day 2'!$A$17:$H$100,8,FALSE))</f>
        <v>0</v>
      </c>
      <c r="P32" s="22">
        <f>IF(ISNA(VLOOKUP($C32,'MSLM TT DAY 1'!$A$17:$H$100,8,FALSE))=TRUE,"0",VLOOKUP($C32,'MSLM TT DAY 1'!$A$17:$H$100,8,FALSE))</f>
        <v>329.16666666666669</v>
      </c>
      <c r="Q32" s="22">
        <f>IF(ISNA(VLOOKUP($C32,'MSLM TT DAY 2'!$A$17:$H$100,8,FALSE))=TRUE,"0",VLOOKUP($C32,'MSLM TT DAY 2'!$A$17:$H$100,8,FALSE))</f>
        <v>345.45454545454544</v>
      </c>
      <c r="R32" s="22" t="str">
        <f>IF(ISNA(VLOOKUP($C32,'Silverstar Canada Cup'!$A$17:$H$65,8,FALSE))=TRUE,"0",VLOOKUP($C32,'Silverstar Canada Cup'!$A$17:$H$65,8,FALSE))</f>
        <v>0</v>
      </c>
      <c r="S32" s="99" t="str">
        <f>IF(ISNA(VLOOKUP($C32,'Craigleith Groms'!$A$17:$H$63,8,FALSE))=TRUE,"0",VLOOKUP($C32,'Craigleith Groms'!$A$17:$H$63,8,FALSE))</f>
        <v>0</v>
      </c>
      <c r="T32" s="22">
        <f>IF(ISNA(VLOOKUP($C32,'Beaver Valley TT'!$A$17:$H$69,8,FALSE))=TRUE,"0",VLOOKUP($C32,'Beaver Valley TT'!$A$17:$H$69,8,FALSE))</f>
        <v>334.08577878103841</v>
      </c>
      <c r="U32" s="22" t="str">
        <f>IF(ISNA(VLOOKUP($C32,'Calgary Nor AM SS'!$A$17:$H$66,8,FALSE))=TRUE,"0",VLOOKUP($C32,'Calgary Nor AM SS'!$A$17:$H$66,8,FALSE))</f>
        <v>0</v>
      </c>
      <c r="V32" s="22" t="str">
        <f>IF(ISNA(VLOOKUP($C32,'Fortune Fz'!$A$17:$H$66,8,FALSE))=TRUE,"0",VLOOKUP($C32,'Fortune Fz'!$A$17:$H$66,8,FALSE))</f>
        <v>0</v>
      </c>
      <c r="W32" s="99" t="str">
        <f>IF(ISNA(VLOOKUP($C32,'GEORGIAN PEAKS Groms'!$A$17:$H$63,8,FALSE))=TRUE,"0",VLOOKUP($C32,'GEORGIAN PEAKS Groms'!$A$17:$H$63,8,FALSE))</f>
        <v>0</v>
      </c>
      <c r="X32" s="99" t="str">
        <f>IF(ISNA(VLOOKUP($C32,'Aspen Open SS'!$A$17:$H$63,8,FALSE))=TRUE,"0",VLOOKUP($C32,'Aspen Open SS'!$A$17:$H$63,8,FALSE))</f>
        <v>0</v>
      </c>
      <c r="Y32" s="99" t="str">
        <f>IF(ISNA(VLOOKUP($C32,'Aspen Open BA'!$A$17:$H$63,8,FALSE))=TRUE,"0",VLOOKUP($C32,'Aspen Open BA'!$A$17:$H$63,8,FALSE))</f>
        <v>0</v>
      </c>
      <c r="Z32" s="99" t="str">
        <f>IF(ISNA(VLOOKUP($C32,'CWG SS'!$A$17:$H$63,8,FALSE))=TRUE,"0",VLOOKUP($C32,'CWG SS'!$A$17:$H$63,8,FALSE))</f>
        <v>0</v>
      </c>
      <c r="AA32" s="99" t="str">
        <f>IF(ISNA(VLOOKUP($C32,'CWG BA'!$A$17:$H$63,8,FALSE))=TRUE,"0",VLOOKUP($C32,'CWG BA'!$A$17:$H$63,8,FALSE))</f>
        <v>0</v>
      </c>
      <c r="AB32" s="99" t="str">
        <f>IF(ISNA(VLOOKUP($C32,'CWG HP'!$A$17:$H$63,8,FALSE))=TRUE,"0",VLOOKUP($C32,'CWG HP'!$A$17:$H$63,8,FALSE))</f>
        <v>0</v>
      </c>
      <c r="AC32" s="99">
        <f>IF(ISNA(VLOOKUP($C32,'Camp Fortune Provincials'!$A$17:$H$63,8,FALSE))=TRUE,"0",VLOOKUP($C32,'Camp Fortune Provincials'!$A$17:$H$63,8,FALSE))</f>
        <v>430.09478672985784</v>
      </c>
      <c r="AD32" s="99" t="str">
        <f>IF(ISNA(VLOOKUP($C32,'Jr Nats SS'!$A$17:$H$63,8,FALSE))=TRUE,"0",VLOOKUP($C32,'Jr Nats SS'!$A$17:$H$63,8,FALSE))</f>
        <v>0</v>
      </c>
      <c r="AE32" s="99" t="str">
        <f>IF(ISNA(VLOOKUP($C32,'Jr Nats HP'!$A$17:$H$63,8,FALSE))=TRUE,"0",VLOOKUP($C32,'Jr Nats HP'!$A$17:$H$63,8,FALSE))</f>
        <v>0</v>
      </c>
      <c r="AF32" s="99" t="str">
        <f>IF(ISNA(VLOOKUP($C32,'Jr Nats BA'!$A$17:$H$63,8,FALSE))=TRUE,"0",VLOOKUP($C32,'Jr Nats BA'!$A$17:$H$63,8,FALSE))</f>
        <v>0</v>
      </c>
      <c r="AG32" s="99" t="str">
        <f>IF(ISNA(VLOOKUP($C32,'Mammoth World Cup'!$A$17:$H$63,8,FALSE))=TRUE,"0",VLOOKUP($C32,'Mammoth World Cup'!$A$17:$H$63,8,FALSE))</f>
        <v>0</v>
      </c>
      <c r="AH32" s="99" t="str">
        <f>IF(ISNA(VLOOKUP($C32,'MSLM CC SS'!$A$17:$H$61,8,FALSE))=TRUE,"0",VLOOKUP($C32,'MSLM CC SS'!$A$17:$H$61,8,FALSE))</f>
        <v>0</v>
      </c>
      <c r="AI32" s="99" t="str">
        <f>IF(ISNA(VLOOKUP($C32,'MSLM CC HP'!$A$17:$H$59,8,FALSE))=TRUE,"0",VLOOKUP($C32,'MSLM CC HP'!$A$17:$H$59,8,FALSE))</f>
        <v>0</v>
      </c>
      <c r="AJ32" s="99" t="str">
        <f>IF(ISNA(VLOOKUP($C32,'Mammoth NorAM SS'!$A$17:$H$63,8,FALSE))=TRUE,"0",VLOOKUP($C32,'Mammoth NorAM SS'!$A$17:$H$63,8,FALSE))</f>
        <v>0</v>
      </c>
      <c r="AK32" s="99" t="str">
        <f>IF(ISNA(VLOOKUP($C32,'Le Relais NorAM SS'!$A$17:$H$63,8,FALSE))=TRUE,"0",VLOOKUP($C32,'Le Relais NorAM SS'!$A$17:$H$63,8,FALSE))</f>
        <v>0</v>
      </c>
      <c r="AL32" s="99" t="str">
        <f>IF(ISNA(VLOOKUP($C32,'Step Up Tour Pro SS'!$A$17:$H$63,8,FALSE))=TRUE,"0",VLOOKUP($C32,'Step Up Tour Pro SS'!$A$17:$H$63,8,FALSE))</f>
        <v>0</v>
      </c>
    </row>
    <row r="33" spans="1:38" ht="15" customHeight="1">
      <c r="A33" s="81" t="s">
        <v>80</v>
      </c>
      <c r="B33" s="81" t="s">
        <v>75</v>
      </c>
      <c r="C33" s="86" t="s">
        <v>102</v>
      </c>
      <c r="D33" s="81"/>
      <c r="E33" s="81">
        <f t="shared" si="0"/>
        <v>28</v>
      </c>
      <c r="F33" s="19">
        <f t="shared" si="1"/>
        <v>28</v>
      </c>
      <c r="G33" s="20">
        <f t="shared" si="5"/>
        <v>460.0710900473934</v>
      </c>
      <c r="H33" s="20">
        <f t="shared" si="2"/>
        <v>351.01580135440184</v>
      </c>
      <c r="I33" s="20">
        <f t="shared" si="3"/>
        <v>296.59090909090912</v>
      </c>
      <c r="J33" s="19">
        <f t="shared" si="4"/>
        <v>1107.6778004927044</v>
      </c>
      <c r="K33" s="21"/>
      <c r="L33" s="22" t="str">
        <f>IF(ISNA(VLOOKUP($C33,'Mt. Sima Canada Cup SS'!$A$17:$H$100,8,FALSE))=TRUE,"0",VLOOKUP($C33,'Mt. Sima Canada Cup SS'!$A$17:$H$100,8,FALSE))</f>
        <v>0</v>
      </c>
      <c r="M33" s="22" t="str">
        <f>IF(ISNA(VLOOKUP($C33,'Mt. Sima Canada Cup BA'!$A$17:$H$100,8,FALSE))=TRUE,"0",VLOOKUP($C33,'Mt. Sima Canada Cup BA'!$A$17:$H$100,8,FALSE))</f>
        <v>0</v>
      </c>
      <c r="N33" s="22" t="str">
        <f>IF(ISNA(VLOOKUP($C33,'Waterville Rev Tour NorAm Day 1'!$A$17:$H$100,8,FALSE))=TRUE,"0",VLOOKUP($C33,'Waterville Rev Tour NorAm Day 1'!$A$17:$H$100,8,FALSE))</f>
        <v>0</v>
      </c>
      <c r="O33" s="22" t="str">
        <f>IF(ISNA(VLOOKUP($C33,'Waterville Rev Tour NorAm Day 2'!$A$17:$H$100,8,FALSE))=TRUE,"0",VLOOKUP($C33,'Waterville Rev Tour NorAm Day 2'!$A$17:$H$100,8,FALSE))</f>
        <v>0</v>
      </c>
      <c r="P33" s="22">
        <f>IF(ISNA(VLOOKUP($C33,'MSLM TT DAY 1'!$A$17:$H$100,8,FALSE))=TRUE,"0",VLOOKUP($C33,'MSLM TT DAY 1'!$A$17:$H$100,8,FALSE))</f>
        <v>265.625</v>
      </c>
      <c r="Q33" s="22">
        <f>IF(ISNA(VLOOKUP($C33,'MSLM TT DAY 2'!$A$17:$H$100,8,FALSE))=TRUE,"0",VLOOKUP($C33,'MSLM TT DAY 2'!$A$17:$H$100,8,FALSE))</f>
        <v>296.59090909090912</v>
      </c>
      <c r="R33" s="22" t="str">
        <f>IF(ISNA(VLOOKUP($C33,'Silverstar Canada Cup'!$A$17:$H$65,8,FALSE))=TRUE,"0",VLOOKUP($C33,'Silverstar Canada Cup'!$A$17:$H$65,8,FALSE))</f>
        <v>0</v>
      </c>
      <c r="S33" s="99" t="str">
        <f>IF(ISNA(VLOOKUP($C33,'Craigleith Groms'!$A$17:$H$63,8,FALSE))=TRUE,"0",VLOOKUP($C33,'Craigleith Groms'!$A$17:$H$63,8,FALSE))</f>
        <v>0</v>
      </c>
      <c r="T33" s="22">
        <f>IF(ISNA(VLOOKUP($C33,'Beaver Valley TT'!$A$17:$H$69,8,FALSE))=TRUE,"0",VLOOKUP($C33,'Beaver Valley TT'!$A$17:$H$69,8,FALSE))</f>
        <v>351.01580135440184</v>
      </c>
      <c r="U33" s="22" t="str">
        <f>IF(ISNA(VLOOKUP($C33,'Calgary Nor AM SS'!$A$17:$H$66,8,FALSE))=TRUE,"0",VLOOKUP($C33,'Calgary Nor AM SS'!$A$17:$H$66,8,FALSE))</f>
        <v>0</v>
      </c>
      <c r="V33" s="22" t="str">
        <f>IF(ISNA(VLOOKUP($C33,'Fortune Fz'!$A$17:$H$66,8,FALSE))=TRUE,"0",VLOOKUP($C33,'Fortune Fz'!$A$17:$H$66,8,FALSE))</f>
        <v>0</v>
      </c>
      <c r="W33" s="99" t="str">
        <f>IF(ISNA(VLOOKUP($C33,'GEORGIAN PEAKS Groms'!$A$17:$H$63,8,FALSE))=TRUE,"0",VLOOKUP($C33,'GEORGIAN PEAKS Groms'!$A$17:$H$63,8,FALSE))</f>
        <v>0</v>
      </c>
      <c r="X33" s="99" t="str">
        <f>IF(ISNA(VLOOKUP($C33,'Aspen Open SS'!$A$17:$H$63,8,FALSE))=TRUE,"0",VLOOKUP($C33,'Aspen Open SS'!$A$17:$H$63,8,FALSE))</f>
        <v>0</v>
      </c>
      <c r="Y33" s="99" t="str">
        <f>IF(ISNA(VLOOKUP($C33,'Aspen Open BA'!$A$17:$H$63,8,FALSE))=TRUE,"0",VLOOKUP($C33,'Aspen Open BA'!$A$17:$H$63,8,FALSE))</f>
        <v>0</v>
      </c>
      <c r="Z33" s="99" t="str">
        <f>IF(ISNA(VLOOKUP($C33,'CWG SS'!$A$17:$H$63,8,FALSE))=TRUE,"0",VLOOKUP($C33,'CWG SS'!$A$17:$H$63,8,FALSE))</f>
        <v>0</v>
      </c>
      <c r="AA33" s="99" t="str">
        <f>IF(ISNA(VLOOKUP($C33,'CWG BA'!$A$17:$H$63,8,FALSE))=TRUE,"0",VLOOKUP($C33,'CWG BA'!$A$17:$H$63,8,FALSE))</f>
        <v>0</v>
      </c>
      <c r="AB33" s="99" t="str">
        <f>IF(ISNA(VLOOKUP($C33,'CWG HP'!$A$17:$H$63,8,FALSE))=TRUE,"0",VLOOKUP($C33,'CWG HP'!$A$17:$H$63,8,FALSE))</f>
        <v>0</v>
      </c>
      <c r="AC33" s="99">
        <f>IF(ISNA(VLOOKUP($C33,'Camp Fortune Provincials'!$A$17:$H$63,8,FALSE))=TRUE,"0",VLOOKUP($C33,'Camp Fortune Provincials'!$A$17:$H$63,8,FALSE))</f>
        <v>460.0710900473934</v>
      </c>
      <c r="AD33" s="99" t="str">
        <f>IF(ISNA(VLOOKUP($C33,'Jr Nats SS'!$A$17:$H$63,8,FALSE))=TRUE,"0",VLOOKUP($C33,'Jr Nats SS'!$A$17:$H$63,8,FALSE))</f>
        <v>0</v>
      </c>
      <c r="AE33" s="99" t="str">
        <f>IF(ISNA(VLOOKUP($C33,'Jr Nats HP'!$A$17:$H$63,8,FALSE))=TRUE,"0",VLOOKUP($C33,'Jr Nats HP'!$A$17:$H$63,8,FALSE))</f>
        <v>0</v>
      </c>
      <c r="AF33" s="99" t="str">
        <f>IF(ISNA(VLOOKUP($C33,'Jr Nats BA'!$A$17:$H$63,8,FALSE))=TRUE,"0",VLOOKUP($C33,'Jr Nats BA'!$A$17:$H$63,8,FALSE))</f>
        <v>0</v>
      </c>
      <c r="AG33" s="99" t="str">
        <f>IF(ISNA(VLOOKUP($C33,'Mammoth World Cup'!$A$17:$H$63,8,FALSE))=TRUE,"0",VLOOKUP($C33,'Mammoth World Cup'!$A$17:$H$63,8,FALSE))</f>
        <v>0</v>
      </c>
      <c r="AH33" s="99" t="str">
        <f>IF(ISNA(VLOOKUP($C33,'MSLM CC SS'!$A$17:$H$61,8,FALSE))=TRUE,"0",VLOOKUP($C33,'MSLM CC SS'!$A$17:$H$61,8,FALSE))</f>
        <v>0</v>
      </c>
      <c r="AI33" s="99" t="str">
        <f>IF(ISNA(VLOOKUP($C33,'MSLM CC HP'!$A$17:$H$59,8,FALSE))=TRUE,"0",VLOOKUP($C33,'MSLM CC HP'!$A$17:$H$59,8,FALSE))</f>
        <v>0</v>
      </c>
      <c r="AJ33" s="99" t="str">
        <f>IF(ISNA(VLOOKUP($C33,'Mammoth NorAM SS'!$A$17:$H$63,8,FALSE))=TRUE,"0",VLOOKUP($C33,'Mammoth NorAM SS'!$A$17:$H$63,8,FALSE))</f>
        <v>0</v>
      </c>
      <c r="AK33" s="99" t="str">
        <f>IF(ISNA(VLOOKUP($C33,'Le Relais NorAM SS'!$A$17:$H$63,8,FALSE))=TRUE,"0",VLOOKUP($C33,'Le Relais NorAM SS'!$A$17:$H$63,8,FALSE))</f>
        <v>0</v>
      </c>
      <c r="AL33" s="99" t="str">
        <f>IF(ISNA(VLOOKUP($C33,'Step Up Tour Pro SS'!$A$17:$H$63,8,FALSE))=TRUE,"0",VLOOKUP($C33,'Step Up Tour Pro SS'!$A$17:$H$63,8,FALSE))</f>
        <v>0</v>
      </c>
    </row>
    <row r="34" spans="1:38" ht="15" customHeight="1">
      <c r="A34" s="81" t="s">
        <v>80</v>
      </c>
      <c r="B34" s="81" t="s">
        <v>75</v>
      </c>
      <c r="C34" s="86" t="s">
        <v>92</v>
      </c>
      <c r="D34" s="81"/>
      <c r="E34" s="81">
        <f t="shared" si="0"/>
        <v>29</v>
      </c>
      <c r="F34" s="19">
        <f t="shared" si="1"/>
        <v>29</v>
      </c>
      <c r="G34" s="20">
        <f t="shared" si="5"/>
        <v>492.65402843601896</v>
      </c>
      <c r="H34" s="20">
        <f t="shared" si="2"/>
        <v>300</v>
      </c>
      <c r="I34" s="20">
        <f t="shared" si="3"/>
        <v>294.58239277652376</v>
      </c>
      <c r="J34" s="19">
        <f t="shared" si="4"/>
        <v>1087.2364212125426</v>
      </c>
      <c r="K34" s="21"/>
      <c r="L34" s="22" t="str">
        <f>IF(ISNA(VLOOKUP($C34,'Mt. Sima Canada Cup SS'!$A$17:$H$100,8,FALSE))=TRUE,"0",VLOOKUP($C34,'Mt. Sima Canada Cup SS'!$A$17:$H$100,8,FALSE))</f>
        <v>0</v>
      </c>
      <c r="M34" s="22" t="str">
        <f>IF(ISNA(VLOOKUP($C34,'Mt. Sima Canada Cup BA'!$A$17:$H$100,8,FALSE))=TRUE,"0",VLOOKUP($C34,'Mt. Sima Canada Cup BA'!$A$17:$H$100,8,FALSE))</f>
        <v>0</v>
      </c>
      <c r="N34" s="22" t="str">
        <f>IF(ISNA(VLOOKUP($C34,'Waterville Rev Tour NorAm Day 1'!$A$17:$H$100,8,FALSE))=TRUE,"0",VLOOKUP($C34,'Waterville Rev Tour NorAm Day 1'!$A$17:$H$100,8,FALSE))</f>
        <v>0</v>
      </c>
      <c r="O34" s="22" t="str">
        <f>IF(ISNA(VLOOKUP($C34,'Waterville Rev Tour NorAm Day 2'!$A$17:$H$100,8,FALSE))=TRUE,"0",VLOOKUP($C34,'Waterville Rev Tour NorAm Day 2'!$A$17:$H$100,8,FALSE))</f>
        <v>0</v>
      </c>
      <c r="P34" s="22">
        <f>IF(ISNA(VLOOKUP($C34,'MSLM TT DAY 1'!$A$17:$H$100,8,FALSE))=TRUE,"0",VLOOKUP($C34,'MSLM TT DAY 1'!$A$17:$H$100,8,FALSE))</f>
        <v>300</v>
      </c>
      <c r="Q34" s="22">
        <f>IF(ISNA(VLOOKUP($C34,'MSLM TT DAY 2'!$A$17:$H$100,8,FALSE))=TRUE,"0",VLOOKUP($C34,'MSLM TT DAY 2'!$A$17:$H$100,8,FALSE))</f>
        <v>268.18181818181819</v>
      </c>
      <c r="R34" s="22" t="str">
        <f>IF(ISNA(VLOOKUP($C34,'Silverstar Canada Cup'!$A$17:$H$65,8,FALSE))=TRUE,"0",VLOOKUP($C34,'Silverstar Canada Cup'!$A$17:$H$65,8,FALSE))</f>
        <v>0</v>
      </c>
      <c r="S34" s="99" t="str">
        <f>IF(ISNA(VLOOKUP($C34,'Craigleith Groms'!$A$17:$H$63,8,FALSE))=TRUE,"0",VLOOKUP($C34,'Craigleith Groms'!$A$17:$H$63,8,FALSE))</f>
        <v>0</v>
      </c>
      <c r="T34" s="22">
        <f>IF(ISNA(VLOOKUP($C34,'Beaver Valley TT'!$A$17:$H$69,8,FALSE))=TRUE,"0",VLOOKUP($C34,'Beaver Valley TT'!$A$17:$H$69,8,FALSE))</f>
        <v>294.58239277652376</v>
      </c>
      <c r="U34" s="22" t="str">
        <f>IF(ISNA(VLOOKUP($C34,'Calgary Nor AM SS'!$A$17:$H$66,8,FALSE))=TRUE,"0",VLOOKUP($C34,'Calgary Nor AM SS'!$A$17:$H$66,8,FALSE))</f>
        <v>0</v>
      </c>
      <c r="V34" s="22" t="str">
        <f>IF(ISNA(VLOOKUP($C34,'Fortune Fz'!$A$17:$H$66,8,FALSE))=TRUE,"0",VLOOKUP($C34,'Fortune Fz'!$A$17:$H$66,8,FALSE))</f>
        <v>0</v>
      </c>
      <c r="W34" s="99" t="str">
        <f>IF(ISNA(VLOOKUP($C34,'GEORGIAN PEAKS Groms'!$A$17:$H$63,8,FALSE))=TRUE,"0",VLOOKUP($C34,'GEORGIAN PEAKS Groms'!$A$17:$H$63,8,FALSE))</f>
        <v>0</v>
      </c>
      <c r="X34" s="99" t="str">
        <f>IF(ISNA(VLOOKUP($C34,'Aspen Open SS'!$A$17:$H$63,8,FALSE))=TRUE,"0",VLOOKUP($C34,'Aspen Open SS'!$A$17:$H$63,8,FALSE))</f>
        <v>0</v>
      </c>
      <c r="Y34" s="99" t="str">
        <f>IF(ISNA(VLOOKUP($C34,'Aspen Open BA'!$A$17:$H$63,8,FALSE))=TRUE,"0",VLOOKUP($C34,'Aspen Open BA'!$A$17:$H$63,8,FALSE))</f>
        <v>0</v>
      </c>
      <c r="Z34" s="99" t="str">
        <f>IF(ISNA(VLOOKUP($C34,'CWG SS'!$A$17:$H$63,8,FALSE))=TRUE,"0",VLOOKUP($C34,'CWG SS'!$A$17:$H$63,8,FALSE))</f>
        <v>0</v>
      </c>
      <c r="AA34" s="99" t="str">
        <f>IF(ISNA(VLOOKUP($C34,'CWG BA'!$A$17:$H$63,8,FALSE))=TRUE,"0",VLOOKUP($C34,'CWG BA'!$A$17:$H$63,8,FALSE))</f>
        <v>0</v>
      </c>
      <c r="AB34" s="99" t="str">
        <f>IF(ISNA(VLOOKUP($C34,'CWG HP'!$A$17:$H$63,8,FALSE))=TRUE,"0",VLOOKUP($C34,'CWG HP'!$A$17:$H$63,8,FALSE))</f>
        <v>0</v>
      </c>
      <c r="AC34" s="99">
        <f>IF(ISNA(VLOOKUP($C34,'Camp Fortune Provincials'!$A$17:$H$63,8,FALSE))=TRUE,"0",VLOOKUP($C34,'Camp Fortune Provincials'!$A$17:$H$63,8,FALSE))</f>
        <v>492.65402843601896</v>
      </c>
      <c r="AD34" s="99" t="str">
        <f>IF(ISNA(VLOOKUP($C34,'Jr Nats SS'!$A$17:$H$63,8,FALSE))=TRUE,"0",VLOOKUP($C34,'Jr Nats SS'!$A$17:$H$63,8,FALSE))</f>
        <v>0</v>
      </c>
      <c r="AE34" s="99" t="str">
        <f>IF(ISNA(VLOOKUP($C34,'Jr Nats HP'!$A$17:$H$63,8,FALSE))=TRUE,"0",VLOOKUP($C34,'Jr Nats HP'!$A$17:$H$63,8,FALSE))</f>
        <v>0</v>
      </c>
      <c r="AF34" s="99" t="str">
        <f>IF(ISNA(VLOOKUP($C34,'Jr Nats BA'!$A$17:$H$63,8,FALSE))=TRUE,"0",VLOOKUP($C34,'Jr Nats BA'!$A$17:$H$63,8,FALSE))</f>
        <v>0</v>
      </c>
      <c r="AG34" s="99" t="str">
        <f>IF(ISNA(VLOOKUP($C34,'Mammoth World Cup'!$A$17:$H$63,8,FALSE))=TRUE,"0",VLOOKUP($C34,'Mammoth World Cup'!$A$17:$H$63,8,FALSE))</f>
        <v>0</v>
      </c>
      <c r="AH34" s="99" t="str">
        <f>IF(ISNA(VLOOKUP($C34,'MSLM CC SS'!$A$17:$H$61,8,FALSE))=TRUE,"0",VLOOKUP($C34,'MSLM CC SS'!$A$17:$H$61,8,FALSE))</f>
        <v>0</v>
      </c>
      <c r="AI34" s="99" t="str">
        <f>IF(ISNA(VLOOKUP($C34,'MSLM CC HP'!$A$17:$H$59,8,FALSE))=TRUE,"0",VLOOKUP($C34,'MSLM CC HP'!$A$17:$H$59,8,FALSE))</f>
        <v>0</v>
      </c>
      <c r="AJ34" s="99" t="str">
        <f>IF(ISNA(VLOOKUP($C34,'Mammoth NorAM SS'!$A$17:$H$63,8,FALSE))=TRUE,"0",VLOOKUP($C34,'Mammoth NorAM SS'!$A$17:$H$63,8,FALSE))</f>
        <v>0</v>
      </c>
      <c r="AK34" s="99" t="str">
        <f>IF(ISNA(VLOOKUP($C34,'Le Relais NorAM SS'!$A$17:$H$63,8,FALSE))=TRUE,"0",VLOOKUP($C34,'Le Relais NorAM SS'!$A$17:$H$63,8,FALSE))</f>
        <v>0</v>
      </c>
      <c r="AL34" s="99" t="str">
        <f>IF(ISNA(VLOOKUP($C34,'Step Up Tour Pro SS'!$A$17:$H$63,8,FALSE))=TRUE,"0",VLOOKUP($C34,'Step Up Tour Pro SS'!$A$17:$H$63,8,FALSE))</f>
        <v>0</v>
      </c>
    </row>
    <row r="35" spans="1:38" ht="15" customHeight="1">
      <c r="A35" s="81" t="s">
        <v>80</v>
      </c>
      <c r="B35" s="81" t="s">
        <v>45</v>
      </c>
      <c r="C35" s="86" t="s">
        <v>90</v>
      </c>
      <c r="D35" s="81"/>
      <c r="E35" s="81">
        <f t="shared" si="0"/>
        <v>30</v>
      </c>
      <c r="F35" s="19">
        <f t="shared" si="1"/>
        <v>30</v>
      </c>
      <c r="G35" s="20">
        <f t="shared" si="5"/>
        <v>422.2748815165877</v>
      </c>
      <c r="H35" s="20">
        <f t="shared" si="2"/>
        <v>348.95833333333331</v>
      </c>
      <c r="I35" s="20">
        <f t="shared" si="3"/>
        <v>279.54545454545456</v>
      </c>
      <c r="J35" s="19">
        <f t="shared" si="4"/>
        <v>1050.7786693953756</v>
      </c>
      <c r="K35" s="21"/>
      <c r="L35" s="22" t="str">
        <f>IF(ISNA(VLOOKUP($C35,'Mt. Sima Canada Cup SS'!$A$17:$H$100,8,FALSE))=TRUE,"0",VLOOKUP($C35,'Mt. Sima Canada Cup SS'!$A$17:$H$100,8,FALSE))</f>
        <v>0</v>
      </c>
      <c r="M35" s="22" t="str">
        <f>IF(ISNA(VLOOKUP($C35,'Mt. Sima Canada Cup BA'!$A$17:$H$100,8,FALSE))=TRUE,"0",VLOOKUP($C35,'Mt. Sima Canada Cup BA'!$A$17:$H$100,8,FALSE))</f>
        <v>0</v>
      </c>
      <c r="N35" s="22" t="str">
        <f>IF(ISNA(VLOOKUP($C35,'Waterville Rev Tour NorAm Day 1'!$A$17:$H$100,8,FALSE))=TRUE,"0",VLOOKUP($C35,'Waterville Rev Tour NorAm Day 1'!$A$17:$H$100,8,FALSE))</f>
        <v>0</v>
      </c>
      <c r="O35" s="22" t="str">
        <f>IF(ISNA(VLOOKUP($C35,'Waterville Rev Tour NorAm Day 2'!$A$17:$H$100,8,FALSE))=TRUE,"0",VLOOKUP($C35,'Waterville Rev Tour NorAm Day 2'!$A$17:$H$100,8,FALSE))</f>
        <v>0</v>
      </c>
      <c r="P35" s="22">
        <f>IF(ISNA(VLOOKUP($C35,'MSLM TT DAY 1'!$A$17:$H$100,8,FALSE))=TRUE,"0",VLOOKUP($C35,'MSLM TT DAY 1'!$A$17:$H$100,8,FALSE))</f>
        <v>348.95833333333331</v>
      </c>
      <c r="Q35" s="22">
        <f>IF(ISNA(VLOOKUP($C35,'MSLM TT DAY 2'!$A$17:$H$100,8,FALSE))=TRUE,"0",VLOOKUP($C35,'MSLM TT DAY 2'!$A$17:$H$100,8,FALSE))</f>
        <v>279.54545454545456</v>
      </c>
      <c r="R35" s="22" t="str">
        <f>IF(ISNA(VLOOKUP($C35,'Silverstar Canada Cup'!$A$17:$H$65,8,FALSE))=TRUE,"0",VLOOKUP($C35,'Silverstar Canada Cup'!$A$17:$H$65,8,FALSE))</f>
        <v>0</v>
      </c>
      <c r="S35" s="99" t="str">
        <f>IF(ISNA(VLOOKUP($C35,'Craigleith Groms'!$A$17:$H$63,8,FALSE))=TRUE,"0",VLOOKUP($C35,'Craigleith Groms'!$A$17:$H$63,8,FALSE))</f>
        <v>0</v>
      </c>
      <c r="T35" s="22">
        <f>IF(ISNA(VLOOKUP($C35,'Beaver Valley TT'!$A$17:$H$69,8,FALSE))=TRUE,"0",VLOOKUP($C35,'Beaver Valley TT'!$A$17:$H$69,8,FALSE))</f>
        <v>224.60496613995485</v>
      </c>
      <c r="U35" s="22" t="str">
        <f>IF(ISNA(VLOOKUP($C35,'Calgary Nor AM SS'!$A$17:$H$66,8,FALSE))=TRUE,"0",VLOOKUP($C35,'Calgary Nor AM SS'!$A$17:$H$66,8,FALSE))</f>
        <v>0</v>
      </c>
      <c r="V35" s="22" t="str">
        <f>IF(ISNA(VLOOKUP($C35,'Fortune Fz'!$A$17:$H$66,8,FALSE))=TRUE,"0",VLOOKUP($C35,'Fortune Fz'!$A$17:$H$66,8,FALSE))</f>
        <v>0</v>
      </c>
      <c r="W35" s="99" t="str">
        <f>IF(ISNA(VLOOKUP($C35,'GEORGIAN PEAKS Groms'!$A$17:$H$63,8,FALSE))=TRUE,"0",VLOOKUP($C35,'GEORGIAN PEAKS Groms'!$A$17:$H$63,8,FALSE))</f>
        <v>0</v>
      </c>
      <c r="X35" s="99" t="str">
        <f>IF(ISNA(VLOOKUP($C35,'Aspen Open SS'!$A$17:$H$63,8,FALSE))=TRUE,"0",VLOOKUP($C35,'Aspen Open SS'!$A$17:$H$63,8,FALSE))</f>
        <v>0</v>
      </c>
      <c r="Y35" s="99" t="str">
        <f>IF(ISNA(VLOOKUP($C35,'Aspen Open BA'!$A$17:$H$63,8,FALSE))=TRUE,"0",VLOOKUP($C35,'Aspen Open BA'!$A$17:$H$63,8,FALSE))</f>
        <v>0</v>
      </c>
      <c r="Z35" s="99" t="str">
        <f>IF(ISNA(VLOOKUP($C35,'CWG SS'!$A$17:$H$63,8,FALSE))=TRUE,"0",VLOOKUP($C35,'CWG SS'!$A$17:$H$63,8,FALSE))</f>
        <v>0</v>
      </c>
      <c r="AA35" s="99" t="str">
        <f>IF(ISNA(VLOOKUP($C35,'CWG BA'!$A$17:$H$63,8,FALSE))=TRUE,"0",VLOOKUP($C35,'CWG BA'!$A$17:$H$63,8,FALSE))</f>
        <v>0</v>
      </c>
      <c r="AB35" s="99" t="str">
        <f>IF(ISNA(VLOOKUP($C35,'CWG HP'!$A$17:$H$63,8,FALSE))=TRUE,"0",VLOOKUP($C35,'CWG HP'!$A$17:$H$63,8,FALSE))</f>
        <v>0</v>
      </c>
      <c r="AC35" s="99">
        <f>IF(ISNA(VLOOKUP($C35,'Camp Fortune Provincials'!$A$17:$H$63,8,FALSE))=TRUE,"0",VLOOKUP($C35,'Camp Fortune Provincials'!$A$17:$H$63,8,FALSE))</f>
        <v>422.2748815165877</v>
      </c>
      <c r="AD35" s="99" t="str">
        <f>IF(ISNA(VLOOKUP($C35,'Jr Nats SS'!$A$17:$H$63,8,FALSE))=TRUE,"0",VLOOKUP($C35,'Jr Nats SS'!$A$17:$H$63,8,FALSE))</f>
        <v>0</v>
      </c>
      <c r="AE35" s="99" t="str">
        <f>IF(ISNA(VLOOKUP($C35,'Jr Nats HP'!$A$17:$H$63,8,FALSE))=TRUE,"0",VLOOKUP($C35,'Jr Nats HP'!$A$17:$H$63,8,FALSE))</f>
        <v>0</v>
      </c>
      <c r="AF35" s="99" t="str">
        <f>IF(ISNA(VLOOKUP($C35,'Jr Nats BA'!$A$17:$H$63,8,FALSE))=TRUE,"0",VLOOKUP($C35,'Jr Nats BA'!$A$17:$H$63,8,FALSE))</f>
        <v>0</v>
      </c>
      <c r="AG35" s="99" t="str">
        <f>IF(ISNA(VLOOKUP($C35,'Mammoth World Cup'!$A$17:$H$63,8,FALSE))=TRUE,"0",VLOOKUP($C35,'Mammoth World Cup'!$A$17:$H$63,8,FALSE))</f>
        <v>0</v>
      </c>
      <c r="AH35" s="99" t="str">
        <f>IF(ISNA(VLOOKUP($C35,'MSLM CC SS'!$A$17:$H$61,8,FALSE))=TRUE,"0",VLOOKUP($C35,'MSLM CC SS'!$A$17:$H$61,8,FALSE))</f>
        <v>0</v>
      </c>
      <c r="AI35" s="99" t="str">
        <f>IF(ISNA(VLOOKUP($C35,'MSLM CC HP'!$A$17:$H$59,8,FALSE))=TRUE,"0",VLOOKUP($C35,'MSLM CC HP'!$A$17:$H$59,8,FALSE))</f>
        <v>0</v>
      </c>
      <c r="AJ35" s="99" t="str">
        <f>IF(ISNA(VLOOKUP($C35,'Mammoth NorAM SS'!$A$17:$H$63,8,FALSE))=TRUE,"0",VLOOKUP($C35,'Mammoth NorAM SS'!$A$17:$H$63,8,FALSE))</f>
        <v>0</v>
      </c>
      <c r="AK35" s="99" t="str">
        <f>IF(ISNA(VLOOKUP($C35,'Le Relais NorAM SS'!$A$17:$H$63,8,FALSE))=TRUE,"0",VLOOKUP($C35,'Le Relais NorAM SS'!$A$17:$H$63,8,FALSE))</f>
        <v>0</v>
      </c>
      <c r="AL35" s="99" t="str">
        <f>IF(ISNA(VLOOKUP($C35,'Step Up Tour Pro SS'!$A$17:$H$63,8,FALSE))=TRUE,"0",VLOOKUP($C35,'Step Up Tour Pro SS'!$A$17:$H$63,8,FALSE))</f>
        <v>0</v>
      </c>
    </row>
    <row r="36" spans="1:38" ht="15" customHeight="1">
      <c r="A36" s="81" t="s">
        <v>46</v>
      </c>
      <c r="B36" s="81" t="s">
        <v>74</v>
      </c>
      <c r="C36" s="86" t="s">
        <v>87</v>
      </c>
      <c r="D36" s="81"/>
      <c r="E36" s="81">
        <f t="shared" si="0"/>
        <v>31</v>
      </c>
      <c r="F36" s="19">
        <f t="shared" si="1"/>
        <v>31</v>
      </c>
      <c r="G36" s="20">
        <f t="shared" si="5"/>
        <v>474.4075829383886</v>
      </c>
      <c r="H36" s="20">
        <f t="shared" si="2"/>
        <v>303.12500000000006</v>
      </c>
      <c r="I36" s="20">
        <f t="shared" si="3"/>
        <v>260.72234762979684</v>
      </c>
      <c r="J36" s="19">
        <f t="shared" si="4"/>
        <v>1038.2549305681855</v>
      </c>
      <c r="K36" s="21"/>
      <c r="L36" s="22" t="str">
        <f>IF(ISNA(VLOOKUP($C36,'Mt. Sima Canada Cup SS'!$A$17:$H$100,8,FALSE))=TRUE,"0",VLOOKUP($C36,'Mt. Sima Canada Cup SS'!$A$17:$H$100,8,FALSE))</f>
        <v>0</v>
      </c>
      <c r="M36" s="22" t="str">
        <f>IF(ISNA(VLOOKUP($C36,'Mt. Sima Canada Cup BA'!$A$17:$H$100,8,FALSE))=TRUE,"0",VLOOKUP($C36,'Mt. Sima Canada Cup BA'!$A$17:$H$100,8,FALSE))</f>
        <v>0</v>
      </c>
      <c r="N36" s="22" t="str">
        <f>IF(ISNA(VLOOKUP($C36,'Waterville Rev Tour NorAm Day 1'!$A$17:$H$100,8,FALSE))=TRUE,"0",VLOOKUP($C36,'Waterville Rev Tour NorAm Day 1'!$A$17:$H$100,8,FALSE))</f>
        <v>0</v>
      </c>
      <c r="O36" s="22" t="str">
        <f>IF(ISNA(VLOOKUP($C36,'Waterville Rev Tour NorAm Day 2'!$A$17:$H$100,8,FALSE))=TRUE,"0",VLOOKUP($C36,'Waterville Rev Tour NorAm Day 2'!$A$17:$H$100,8,FALSE))</f>
        <v>0</v>
      </c>
      <c r="P36" s="22">
        <f>IF(ISNA(VLOOKUP($C36,'MSLM TT DAY 1'!$A$17:$H$100,8,FALSE))=TRUE,"0",VLOOKUP($C36,'MSLM TT DAY 1'!$A$17:$H$100,8,FALSE))</f>
        <v>303.12500000000006</v>
      </c>
      <c r="Q36" s="22" t="str">
        <f>IF(ISNA(VLOOKUP($C36,'MSLM TT DAY 2'!$A$17:$H$100,8,FALSE))=TRUE,"0",VLOOKUP($C36,'MSLM TT DAY 2'!$A$17:$H$100,8,FALSE))</f>
        <v>0</v>
      </c>
      <c r="R36" s="22" t="str">
        <f>IF(ISNA(VLOOKUP($C36,'Silverstar Canada Cup'!$A$17:$H$65,8,FALSE))=TRUE,"0",VLOOKUP($C36,'Silverstar Canada Cup'!$A$17:$H$65,8,FALSE))</f>
        <v>0</v>
      </c>
      <c r="S36" s="99" t="str">
        <f>IF(ISNA(VLOOKUP($C36,'Craigleith Groms'!$A$17:$H$63,8,FALSE))=TRUE,"0",VLOOKUP($C36,'Craigleith Groms'!$A$17:$H$63,8,FALSE))</f>
        <v>0</v>
      </c>
      <c r="T36" s="22">
        <f>IF(ISNA(VLOOKUP($C36,'Beaver Valley TT'!$A$17:$H$69,8,FALSE))=TRUE,"0",VLOOKUP($C36,'Beaver Valley TT'!$A$17:$H$69,8,FALSE))</f>
        <v>260.72234762979684</v>
      </c>
      <c r="U36" s="22" t="str">
        <f>IF(ISNA(VLOOKUP($C36,'Calgary Nor AM SS'!$A$17:$H$66,8,FALSE))=TRUE,"0",VLOOKUP($C36,'Calgary Nor AM SS'!$A$17:$H$66,8,FALSE))</f>
        <v>0</v>
      </c>
      <c r="V36" s="22" t="str">
        <f>IF(ISNA(VLOOKUP($C36,'Fortune Fz'!$A$17:$H$66,8,FALSE))=TRUE,"0",VLOOKUP($C36,'Fortune Fz'!$A$17:$H$66,8,FALSE))</f>
        <v>0</v>
      </c>
      <c r="W36" s="99" t="str">
        <f>IF(ISNA(VLOOKUP($C36,'GEORGIAN PEAKS Groms'!$A$17:$H$63,8,FALSE))=TRUE,"0",VLOOKUP($C36,'GEORGIAN PEAKS Groms'!$A$17:$H$63,8,FALSE))</f>
        <v>0</v>
      </c>
      <c r="X36" s="99" t="str">
        <f>IF(ISNA(VLOOKUP($C36,'Aspen Open SS'!$A$17:$H$63,8,FALSE))=TRUE,"0",VLOOKUP($C36,'Aspen Open SS'!$A$17:$H$63,8,FALSE))</f>
        <v>0</v>
      </c>
      <c r="Y36" s="99" t="str">
        <f>IF(ISNA(VLOOKUP($C36,'Aspen Open BA'!$A$17:$H$63,8,FALSE))=TRUE,"0",VLOOKUP($C36,'Aspen Open BA'!$A$17:$H$63,8,FALSE))</f>
        <v>0</v>
      </c>
      <c r="Z36" s="99" t="str">
        <f>IF(ISNA(VLOOKUP($C36,'CWG SS'!$A$17:$H$63,8,FALSE))=TRUE,"0",VLOOKUP($C36,'CWG SS'!$A$17:$H$63,8,FALSE))</f>
        <v>0</v>
      </c>
      <c r="AA36" s="99" t="str">
        <f>IF(ISNA(VLOOKUP($C36,'CWG BA'!$A$17:$H$63,8,FALSE))=TRUE,"0",VLOOKUP($C36,'CWG BA'!$A$17:$H$63,8,FALSE))</f>
        <v>0</v>
      </c>
      <c r="AB36" s="99" t="str">
        <f>IF(ISNA(VLOOKUP($C36,'CWG HP'!$A$17:$H$63,8,FALSE))=TRUE,"0",VLOOKUP($C36,'CWG HP'!$A$17:$H$63,8,FALSE))</f>
        <v>0</v>
      </c>
      <c r="AC36" s="99">
        <f>IF(ISNA(VLOOKUP($C36,'Camp Fortune Provincials'!$A$17:$H$63,8,FALSE))=TRUE,"0",VLOOKUP($C36,'Camp Fortune Provincials'!$A$17:$H$63,8,FALSE))</f>
        <v>474.4075829383886</v>
      </c>
      <c r="AD36" s="99" t="str">
        <f>IF(ISNA(VLOOKUP($C36,'Jr Nats SS'!$A$17:$H$63,8,FALSE))=TRUE,"0",VLOOKUP($C36,'Jr Nats SS'!$A$17:$H$63,8,FALSE))</f>
        <v>0</v>
      </c>
      <c r="AE36" s="99" t="str">
        <f>IF(ISNA(VLOOKUP($C36,'Jr Nats HP'!$A$17:$H$63,8,FALSE))=TRUE,"0",VLOOKUP($C36,'Jr Nats HP'!$A$17:$H$63,8,FALSE))</f>
        <v>0</v>
      </c>
      <c r="AF36" s="99" t="str">
        <f>IF(ISNA(VLOOKUP($C36,'Jr Nats BA'!$A$17:$H$63,8,FALSE))=TRUE,"0",VLOOKUP($C36,'Jr Nats BA'!$A$17:$H$63,8,FALSE))</f>
        <v>0</v>
      </c>
      <c r="AG36" s="99" t="str">
        <f>IF(ISNA(VLOOKUP($C36,'Mammoth World Cup'!$A$17:$H$63,8,FALSE))=TRUE,"0",VLOOKUP($C36,'Mammoth World Cup'!$A$17:$H$63,8,FALSE))</f>
        <v>0</v>
      </c>
      <c r="AH36" s="99" t="str">
        <f>IF(ISNA(VLOOKUP($C36,'MSLM CC SS'!$A$17:$H$61,8,FALSE))=TRUE,"0",VLOOKUP($C36,'MSLM CC SS'!$A$17:$H$61,8,FALSE))</f>
        <v>0</v>
      </c>
      <c r="AI36" s="99" t="str">
        <f>IF(ISNA(VLOOKUP($C36,'MSLM CC HP'!$A$17:$H$59,8,FALSE))=TRUE,"0",VLOOKUP($C36,'MSLM CC HP'!$A$17:$H$59,8,FALSE))</f>
        <v>0</v>
      </c>
      <c r="AJ36" s="99" t="str">
        <f>IF(ISNA(VLOOKUP($C36,'Mammoth NorAM SS'!$A$17:$H$63,8,FALSE))=TRUE,"0",VLOOKUP($C36,'Mammoth NorAM SS'!$A$17:$H$63,8,FALSE))</f>
        <v>0</v>
      </c>
      <c r="AK36" s="99" t="str">
        <f>IF(ISNA(VLOOKUP($C36,'Le Relais NorAM SS'!$A$17:$H$63,8,FALSE))=TRUE,"0",VLOOKUP($C36,'Le Relais NorAM SS'!$A$17:$H$63,8,FALSE))</f>
        <v>0</v>
      </c>
      <c r="AL36" s="99" t="str">
        <f>IF(ISNA(VLOOKUP($C36,'Step Up Tour Pro SS'!$A$17:$H$63,8,FALSE))=TRUE,"0",VLOOKUP($C36,'Step Up Tour Pro SS'!$A$17:$H$63,8,FALSE))</f>
        <v>0</v>
      </c>
    </row>
    <row r="37" spans="1:38" ht="15" customHeight="1">
      <c r="A37" s="81" t="s">
        <v>46</v>
      </c>
      <c r="B37" s="81" t="s">
        <v>75</v>
      </c>
      <c r="C37" s="86" t="s">
        <v>98</v>
      </c>
      <c r="D37" s="81"/>
      <c r="E37" s="81">
        <f t="shared" si="0"/>
        <v>32</v>
      </c>
      <c r="F37" s="19">
        <f t="shared" si="1"/>
        <v>32</v>
      </c>
      <c r="G37" s="20">
        <f t="shared" si="5"/>
        <v>406.6350710900474</v>
      </c>
      <c r="H37" s="20">
        <f t="shared" si="2"/>
        <v>336.36363636363637</v>
      </c>
      <c r="I37" s="20">
        <f t="shared" si="3"/>
        <v>288.54166666666663</v>
      </c>
      <c r="J37" s="19">
        <f t="shared" si="4"/>
        <v>1031.5403741203504</v>
      </c>
      <c r="K37" s="21"/>
      <c r="L37" s="22" t="str">
        <f>IF(ISNA(VLOOKUP($C37,'Mt. Sima Canada Cup SS'!$A$17:$H$100,8,FALSE))=TRUE,"0",VLOOKUP($C37,'Mt. Sima Canada Cup SS'!$A$17:$H$100,8,FALSE))</f>
        <v>0</v>
      </c>
      <c r="M37" s="22" t="str">
        <f>IF(ISNA(VLOOKUP($C37,'Mt. Sima Canada Cup BA'!$A$17:$H$100,8,FALSE))=TRUE,"0",VLOOKUP($C37,'Mt. Sima Canada Cup BA'!$A$17:$H$100,8,FALSE))</f>
        <v>0</v>
      </c>
      <c r="N37" s="22" t="str">
        <f>IF(ISNA(VLOOKUP($C37,'Waterville Rev Tour NorAm Day 1'!$A$17:$H$100,8,FALSE))=TRUE,"0",VLOOKUP($C37,'Waterville Rev Tour NorAm Day 1'!$A$17:$H$100,8,FALSE))</f>
        <v>0</v>
      </c>
      <c r="O37" s="22" t="str">
        <f>IF(ISNA(VLOOKUP($C37,'Waterville Rev Tour NorAm Day 2'!$A$17:$H$100,8,FALSE))=TRUE,"0",VLOOKUP($C37,'Waterville Rev Tour NorAm Day 2'!$A$17:$H$100,8,FALSE))</f>
        <v>0</v>
      </c>
      <c r="P37" s="22">
        <f>IF(ISNA(VLOOKUP($C37,'MSLM TT DAY 1'!$A$17:$H$100,8,FALSE))=TRUE,"0",VLOOKUP($C37,'MSLM TT DAY 1'!$A$17:$H$100,8,FALSE))</f>
        <v>288.54166666666663</v>
      </c>
      <c r="Q37" s="22">
        <f>IF(ISNA(VLOOKUP($C37,'MSLM TT DAY 2'!$A$17:$H$100,8,FALSE))=TRUE,"0",VLOOKUP($C37,'MSLM TT DAY 2'!$A$17:$H$100,8,FALSE))</f>
        <v>336.36363636363637</v>
      </c>
      <c r="R37" s="22" t="str">
        <f>IF(ISNA(VLOOKUP($C37,'Silverstar Canada Cup'!$A$17:$H$65,8,FALSE))=TRUE,"0",VLOOKUP($C37,'Silverstar Canada Cup'!$A$17:$H$65,8,FALSE))</f>
        <v>0</v>
      </c>
      <c r="S37" s="99" t="str">
        <f>IF(ISNA(VLOOKUP($C37,'Craigleith Groms'!$A$17:$H$63,8,FALSE))=TRUE,"0",VLOOKUP($C37,'Craigleith Groms'!$A$17:$H$63,8,FALSE))</f>
        <v>0</v>
      </c>
      <c r="T37" s="22">
        <f>IF(ISNA(VLOOKUP($C37,'Beaver Valley TT'!$A$17:$H$69,8,FALSE))=TRUE,"0",VLOOKUP($C37,'Beaver Valley TT'!$A$17:$H$69,8,FALSE))</f>
        <v>123.02483069977428</v>
      </c>
      <c r="U37" s="22" t="str">
        <f>IF(ISNA(VLOOKUP($C37,'Calgary Nor AM SS'!$A$17:$H$66,8,FALSE))=TRUE,"0",VLOOKUP($C37,'Calgary Nor AM SS'!$A$17:$H$66,8,FALSE))</f>
        <v>0</v>
      </c>
      <c r="V37" s="22" t="str">
        <f>IF(ISNA(VLOOKUP($C37,'Fortune Fz'!$A$17:$H$66,8,FALSE))=TRUE,"0",VLOOKUP($C37,'Fortune Fz'!$A$17:$H$66,8,FALSE))</f>
        <v>0</v>
      </c>
      <c r="W37" s="99" t="str">
        <f>IF(ISNA(VLOOKUP($C37,'GEORGIAN PEAKS Groms'!$A$17:$H$63,8,FALSE))=TRUE,"0",VLOOKUP($C37,'GEORGIAN PEAKS Groms'!$A$17:$H$63,8,FALSE))</f>
        <v>0</v>
      </c>
      <c r="X37" s="99" t="str">
        <f>IF(ISNA(VLOOKUP($C37,'Aspen Open SS'!$A$17:$H$63,8,FALSE))=TRUE,"0",VLOOKUP($C37,'Aspen Open SS'!$A$17:$H$63,8,FALSE))</f>
        <v>0</v>
      </c>
      <c r="Y37" s="99" t="str">
        <f>IF(ISNA(VLOOKUP($C37,'Aspen Open BA'!$A$17:$H$63,8,FALSE))=TRUE,"0",VLOOKUP($C37,'Aspen Open BA'!$A$17:$H$63,8,FALSE))</f>
        <v>0</v>
      </c>
      <c r="Z37" s="99" t="str">
        <f>IF(ISNA(VLOOKUP($C37,'CWG SS'!$A$17:$H$63,8,FALSE))=TRUE,"0",VLOOKUP($C37,'CWG SS'!$A$17:$H$63,8,FALSE))</f>
        <v>0</v>
      </c>
      <c r="AA37" s="99" t="str">
        <f>IF(ISNA(VLOOKUP($C37,'CWG BA'!$A$17:$H$63,8,FALSE))=TRUE,"0",VLOOKUP($C37,'CWG BA'!$A$17:$H$63,8,FALSE))</f>
        <v>0</v>
      </c>
      <c r="AB37" s="99" t="str">
        <f>IF(ISNA(VLOOKUP($C37,'CWG HP'!$A$17:$H$63,8,FALSE))=TRUE,"0",VLOOKUP($C37,'CWG HP'!$A$17:$H$63,8,FALSE))</f>
        <v>0</v>
      </c>
      <c r="AC37" s="99">
        <f>IF(ISNA(VLOOKUP($C37,'Camp Fortune Provincials'!$A$17:$H$63,8,FALSE))=TRUE,"0",VLOOKUP($C37,'Camp Fortune Provincials'!$A$17:$H$63,8,FALSE))</f>
        <v>406.6350710900474</v>
      </c>
      <c r="AD37" s="99" t="str">
        <f>IF(ISNA(VLOOKUP($C37,'Jr Nats SS'!$A$17:$H$63,8,FALSE))=TRUE,"0",VLOOKUP($C37,'Jr Nats SS'!$A$17:$H$63,8,FALSE))</f>
        <v>0</v>
      </c>
      <c r="AE37" s="99" t="str">
        <f>IF(ISNA(VLOOKUP($C37,'Jr Nats HP'!$A$17:$H$63,8,FALSE))=TRUE,"0",VLOOKUP($C37,'Jr Nats HP'!$A$17:$H$63,8,FALSE))</f>
        <v>0</v>
      </c>
      <c r="AF37" s="99" t="str">
        <f>IF(ISNA(VLOOKUP($C37,'Jr Nats BA'!$A$17:$H$63,8,FALSE))=TRUE,"0",VLOOKUP($C37,'Jr Nats BA'!$A$17:$H$63,8,FALSE))</f>
        <v>0</v>
      </c>
      <c r="AG37" s="99" t="str">
        <f>IF(ISNA(VLOOKUP($C37,'Mammoth World Cup'!$A$17:$H$63,8,FALSE))=TRUE,"0",VLOOKUP($C37,'Mammoth World Cup'!$A$17:$H$63,8,FALSE))</f>
        <v>0</v>
      </c>
      <c r="AH37" s="99" t="str">
        <f>IF(ISNA(VLOOKUP($C37,'MSLM CC SS'!$A$17:$H$61,8,FALSE))=TRUE,"0",VLOOKUP($C37,'MSLM CC SS'!$A$17:$H$61,8,FALSE))</f>
        <v>0</v>
      </c>
      <c r="AI37" s="99">
        <f>IF(ISNA(VLOOKUP($C37,'MSLM CC HP'!$A$17:$H$59,8,FALSE))=TRUE,"0",VLOOKUP($C37,'MSLM CC HP'!$A$17:$H$59,8,FALSE))</f>
        <v>124.67811158798284</v>
      </c>
      <c r="AJ37" s="99" t="str">
        <f>IF(ISNA(VLOOKUP($C37,'Mammoth NorAM SS'!$A$17:$H$63,8,FALSE))=TRUE,"0",VLOOKUP($C37,'Mammoth NorAM SS'!$A$17:$H$63,8,FALSE))</f>
        <v>0</v>
      </c>
      <c r="AK37" s="99" t="str">
        <f>IF(ISNA(VLOOKUP($C37,'Le Relais NorAM SS'!$A$17:$H$63,8,FALSE))=TRUE,"0",VLOOKUP($C37,'Le Relais NorAM SS'!$A$17:$H$63,8,FALSE))</f>
        <v>0</v>
      </c>
      <c r="AL37" s="99" t="str">
        <f>IF(ISNA(VLOOKUP($C37,'Step Up Tour Pro SS'!$A$17:$H$63,8,FALSE))=TRUE,"0",VLOOKUP($C37,'Step Up Tour Pro SS'!$A$17:$H$63,8,FALSE))</f>
        <v>0</v>
      </c>
    </row>
    <row r="38" spans="1:38" ht="15" customHeight="1">
      <c r="A38" s="81" t="s">
        <v>46</v>
      </c>
      <c r="B38" s="81" t="s">
        <v>65</v>
      </c>
      <c r="C38" s="86" t="s">
        <v>130</v>
      </c>
      <c r="D38" s="81"/>
      <c r="E38" s="81">
        <f t="shared" ref="E38:E69" si="6">F38</f>
        <v>33</v>
      </c>
      <c r="F38" s="19">
        <f t="shared" ref="F38:F69" si="7">RANK(J38,$J$6:$J$133,0)</f>
        <v>33</v>
      </c>
      <c r="G38" s="20">
        <f t="shared" ref="G38:G69" si="8">LARGE(($L38:$AL38),1)</f>
        <v>443.28779006723056</v>
      </c>
      <c r="H38" s="20">
        <f t="shared" ref="H38:H73" si="9">LARGE(($L38:$AL38),2)</f>
        <v>403.9647577092511</v>
      </c>
      <c r="I38" s="20">
        <f t="shared" si="3"/>
        <v>180.4839300989857</v>
      </c>
      <c r="J38" s="19">
        <f t="shared" ref="J38:J69" si="10">SUM(G38+H38+I38)</f>
        <v>1027.7364778754672</v>
      </c>
      <c r="K38" s="21"/>
      <c r="L38" s="22" t="str">
        <f>IF(ISNA(VLOOKUP($C38,'Mt. Sima Canada Cup SS'!$A$17:$H$100,8,FALSE))=TRUE,"0",VLOOKUP($C38,'Mt. Sima Canada Cup SS'!$A$17:$H$100,8,FALSE))</f>
        <v>0</v>
      </c>
      <c r="M38" s="22" t="str">
        <f>IF(ISNA(VLOOKUP($C38,'Mt. Sima Canada Cup BA'!$A$17:$H$100,8,FALSE))=TRUE,"0",VLOOKUP($C38,'Mt. Sima Canada Cup BA'!$A$17:$H$100,8,FALSE))</f>
        <v>0</v>
      </c>
      <c r="N38" s="22" t="str">
        <f>IF(ISNA(VLOOKUP($C38,'Waterville Rev Tour NorAm Day 1'!$A$17:$H$100,8,FALSE))=TRUE,"0",VLOOKUP($C38,'Waterville Rev Tour NorAm Day 1'!$A$17:$H$100,8,FALSE))</f>
        <v>0</v>
      </c>
      <c r="O38" s="22" t="str">
        <f>IF(ISNA(VLOOKUP($C38,'Waterville Rev Tour NorAm Day 2'!$A$17:$H$100,8,FALSE))=TRUE,"0",VLOOKUP($C38,'Waterville Rev Tour NorAm Day 2'!$A$17:$H$100,8,FALSE))</f>
        <v>0</v>
      </c>
      <c r="P38" s="22" t="str">
        <f>IF(ISNA(VLOOKUP($C38,'MSLM TT DAY 1'!$A$17:$H$100,8,FALSE))=TRUE,"0",VLOOKUP($C38,'MSLM TT DAY 1'!$A$17:$H$100,8,FALSE))</f>
        <v>0</v>
      </c>
      <c r="Q38" s="22" t="str">
        <f>IF(ISNA(VLOOKUP($C38,'MSLM TT DAY 2'!$A$17:$H$100,8,FALSE))=TRUE,"0",VLOOKUP($C38,'MSLM TT DAY 2'!$A$17:$H$100,8,FALSE))</f>
        <v>0</v>
      </c>
      <c r="R38" s="22">
        <f>IF(ISNA(VLOOKUP($C38,'Silverstar Canada Cup'!$A$17:$H$65,8,FALSE))=TRUE,"0",VLOOKUP($C38,'Silverstar Canada Cup'!$A$17:$H$65,8,FALSE))</f>
        <v>443.28779006723056</v>
      </c>
      <c r="S38" s="99" t="str">
        <f>IF(ISNA(VLOOKUP($C38,'Craigleith Groms'!$A$17:$H$63,8,FALSE))=TRUE,"0",VLOOKUP($C38,'Craigleith Groms'!$A$17:$H$63,8,FALSE))</f>
        <v>0</v>
      </c>
      <c r="T38" s="22" t="str">
        <f>IF(ISNA(VLOOKUP($C38,'Beaver Valley TT'!$A$17:$H$69,8,FALSE))=TRUE,"0",VLOOKUP($C38,'Beaver Valley TT'!$A$17:$H$69,8,FALSE))</f>
        <v>0</v>
      </c>
      <c r="U38" s="22">
        <f>IF(ISNA(VLOOKUP($C38,'Calgary Nor AM SS'!$A$17:$H$66,8,FALSE))=TRUE,"0",VLOOKUP($C38,'Calgary Nor AM SS'!$A$17:$H$66,8,FALSE))</f>
        <v>180.4839300989857</v>
      </c>
      <c r="V38" s="22" t="str">
        <f>IF(ISNA(VLOOKUP($C38,'Fortune Fz'!$A$17:$H$66,8,FALSE))=TRUE,"0",VLOOKUP($C38,'Fortune Fz'!$A$17:$H$66,8,FALSE))</f>
        <v>0</v>
      </c>
      <c r="W38" s="99" t="str">
        <f>IF(ISNA(VLOOKUP($C38,'GEORGIAN PEAKS Groms'!$A$17:$H$63,8,FALSE))=TRUE,"0",VLOOKUP($C38,'GEORGIAN PEAKS Groms'!$A$17:$H$63,8,FALSE))</f>
        <v>0</v>
      </c>
      <c r="X38" s="99" t="str">
        <f>IF(ISNA(VLOOKUP($C38,'Aspen Open SS'!$A$17:$H$63,8,FALSE))=TRUE,"0",VLOOKUP($C38,'Aspen Open SS'!$A$17:$H$63,8,FALSE))</f>
        <v>0</v>
      </c>
      <c r="Y38" s="99" t="str">
        <f>IF(ISNA(VLOOKUP($C38,'Aspen Open BA'!$A$17:$H$63,8,FALSE))=TRUE,"0",VLOOKUP($C38,'Aspen Open BA'!$A$17:$H$63,8,FALSE))</f>
        <v>0</v>
      </c>
      <c r="Z38" s="99" t="str">
        <f>IF(ISNA(VLOOKUP($C38,'CWG SS'!$A$17:$H$63,8,FALSE))=TRUE,"0",VLOOKUP($C38,'CWG SS'!$A$17:$H$63,8,FALSE))</f>
        <v>0</v>
      </c>
      <c r="AA38" s="99" t="str">
        <f>IF(ISNA(VLOOKUP($C38,'CWG BA'!$A$17:$H$63,8,FALSE))=TRUE,"0",VLOOKUP($C38,'CWG BA'!$A$17:$H$63,8,FALSE))</f>
        <v>0</v>
      </c>
      <c r="AB38" s="99" t="str">
        <f>IF(ISNA(VLOOKUP($C38,'CWG HP'!$A$17:$H$63,8,FALSE))=TRUE,"0",VLOOKUP($C38,'CWG HP'!$A$17:$H$63,8,FALSE))</f>
        <v>0</v>
      </c>
      <c r="AC38" s="99" t="str">
        <f>IF(ISNA(VLOOKUP($C38,'Camp Fortune Provincials'!$A$17:$H$63,8,FALSE))=TRUE,"0",VLOOKUP($C38,'Camp Fortune Provincials'!$A$17:$H$63,8,FALSE))</f>
        <v>0</v>
      </c>
      <c r="AD38" s="99" t="str">
        <f>IF(ISNA(VLOOKUP($C38,'Jr Nats SS'!$A$17:$H$63,8,FALSE))=TRUE,"0",VLOOKUP($C38,'Jr Nats SS'!$A$17:$H$63,8,FALSE))</f>
        <v>0</v>
      </c>
      <c r="AE38" s="99" t="str">
        <f>IF(ISNA(VLOOKUP($C38,'Jr Nats HP'!$A$17:$H$63,8,FALSE))=TRUE,"0",VLOOKUP($C38,'Jr Nats HP'!$A$17:$H$63,8,FALSE))</f>
        <v>0</v>
      </c>
      <c r="AF38" s="99" t="str">
        <f>IF(ISNA(VLOOKUP($C38,'Jr Nats BA'!$A$17:$H$63,8,FALSE))=TRUE,"0",VLOOKUP($C38,'Jr Nats BA'!$A$17:$H$63,8,FALSE))</f>
        <v>0</v>
      </c>
      <c r="AG38" s="99" t="str">
        <f>IF(ISNA(VLOOKUP($C38,'Mammoth World Cup'!$A$17:$H$63,8,FALSE))=TRUE,"0",VLOOKUP($C38,'Mammoth World Cup'!$A$17:$H$63,8,FALSE))</f>
        <v>0</v>
      </c>
      <c r="AH38" s="99">
        <f>IF(ISNA(VLOOKUP($C38,'MSLM CC SS'!$A$17:$H$61,8,FALSE))=TRUE,"0",VLOOKUP($C38,'MSLM CC SS'!$A$17:$H$61,8,FALSE))</f>
        <v>403.9647577092511</v>
      </c>
      <c r="AI38" s="99" t="str">
        <f>IF(ISNA(VLOOKUP($C38,'MSLM CC HP'!$A$17:$H$59,8,FALSE))=TRUE,"0",VLOOKUP($C38,'MSLM CC HP'!$A$17:$H$59,8,FALSE))</f>
        <v>0</v>
      </c>
      <c r="AJ38" s="99" t="str">
        <f>IF(ISNA(VLOOKUP($C38,'Mammoth NorAM SS'!$A$17:$H$63,8,FALSE))=TRUE,"0",VLOOKUP($C38,'Mammoth NorAM SS'!$A$17:$H$63,8,FALSE))</f>
        <v>0</v>
      </c>
      <c r="AK38" s="99" t="str">
        <f>IF(ISNA(VLOOKUP($C38,'Le Relais NorAM SS'!$A$17:$H$63,8,FALSE))=TRUE,"0",VLOOKUP($C38,'Le Relais NorAM SS'!$A$17:$H$63,8,FALSE))</f>
        <v>0</v>
      </c>
      <c r="AL38" s="99" t="str">
        <f>IF(ISNA(VLOOKUP($C38,'Step Up Tour Pro SS'!$A$17:$H$63,8,FALSE))=TRUE,"0",VLOOKUP($C38,'Step Up Tour Pro SS'!$A$17:$H$63,8,FALSE))</f>
        <v>0</v>
      </c>
    </row>
    <row r="39" spans="1:38" ht="15" customHeight="1">
      <c r="A39" s="81" t="s">
        <v>80</v>
      </c>
      <c r="B39" s="81" t="s">
        <v>75</v>
      </c>
      <c r="C39" s="86" t="s">
        <v>107</v>
      </c>
      <c r="D39" s="81"/>
      <c r="E39" s="81">
        <f t="shared" si="6"/>
        <v>34</v>
      </c>
      <c r="F39" s="19">
        <f t="shared" si="7"/>
        <v>34</v>
      </c>
      <c r="G39" s="20">
        <f t="shared" si="8"/>
        <v>456.16113744075824</v>
      </c>
      <c r="H39" s="20">
        <f t="shared" si="9"/>
        <v>292.04545454545456</v>
      </c>
      <c r="I39" s="20">
        <f t="shared" si="3"/>
        <v>275.39503386004515</v>
      </c>
      <c r="J39" s="19">
        <f t="shared" si="10"/>
        <v>1023.6016258462579</v>
      </c>
      <c r="K39" s="21"/>
      <c r="L39" s="22" t="str">
        <f>IF(ISNA(VLOOKUP($C39,'Mt. Sima Canada Cup SS'!$A$17:$H$100,8,FALSE))=TRUE,"0",VLOOKUP($C39,'Mt. Sima Canada Cup SS'!$A$17:$H$100,8,FALSE))</f>
        <v>0</v>
      </c>
      <c r="M39" s="22" t="str">
        <f>IF(ISNA(VLOOKUP($C39,'Mt. Sima Canada Cup BA'!$A$17:$H$100,8,FALSE))=TRUE,"0",VLOOKUP($C39,'Mt. Sima Canada Cup BA'!$A$17:$H$100,8,FALSE))</f>
        <v>0</v>
      </c>
      <c r="N39" s="22" t="str">
        <f>IF(ISNA(VLOOKUP($C39,'Waterville Rev Tour NorAm Day 1'!$A$17:$H$100,8,FALSE))=TRUE,"0",VLOOKUP($C39,'Waterville Rev Tour NorAm Day 1'!$A$17:$H$100,8,FALSE))</f>
        <v>0</v>
      </c>
      <c r="O39" s="22" t="str">
        <f>IF(ISNA(VLOOKUP($C39,'Waterville Rev Tour NorAm Day 2'!$A$17:$H$100,8,FALSE))=TRUE,"0",VLOOKUP($C39,'Waterville Rev Tour NorAm Day 2'!$A$17:$H$100,8,FALSE))</f>
        <v>0</v>
      </c>
      <c r="P39" s="22">
        <f>IF(ISNA(VLOOKUP($C39,'MSLM TT DAY 1'!$A$17:$H$100,8,FALSE))=TRUE,"0",VLOOKUP($C39,'MSLM TT DAY 1'!$A$17:$H$100,8,FALSE))</f>
        <v>235.41666666666669</v>
      </c>
      <c r="Q39" s="22">
        <f>IF(ISNA(VLOOKUP($C39,'MSLM TT DAY 2'!$A$17:$H$100,8,FALSE))=TRUE,"0",VLOOKUP($C39,'MSLM TT DAY 2'!$A$17:$H$100,8,FALSE))</f>
        <v>292.04545454545456</v>
      </c>
      <c r="R39" s="22" t="str">
        <f>IF(ISNA(VLOOKUP($C39,'Silverstar Canada Cup'!$A$17:$H$65,8,FALSE))=TRUE,"0",VLOOKUP($C39,'Silverstar Canada Cup'!$A$17:$H$65,8,FALSE))</f>
        <v>0</v>
      </c>
      <c r="S39" s="99" t="str">
        <f>IF(ISNA(VLOOKUP($C39,'Craigleith Groms'!$A$17:$H$63,8,FALSE))=TRUE,"0",VLOOKUP($C39,'Craigleith Groms'!$A$17:$H$63,8,FALSE))</f>
        <v>0</v>
      </c>
      <c r="T39" s="22">
        <f>IF(ISNA(VLOOKUP($C39,'Beaver Valley TT'!$A$17:$H$69,8,FALSE))=TRUE,"0",VLOOKUP($C39,'Beaver Valley TT'!$A$17:$H$69,8,FALSE))</f>
        <v>275.39503386004515</v>
      </c>
      <c r="U39" s="22" t="str">
        <f>IF(ISNA(VLOOKUP($C39,'Calgary Nor AM SS'!$A$17:$H$66,8,FALSE))=TRUE,"0",VLOOKUP($C39,'Calgary Nor AM SS'!$A$17:$H$66,8,FALSE))</f>
        <v>0</v>
      </c>
      <c r="V39" s="22" t="str">
        <f>IF(ISNA(VLOOKUP($C39,'Fortune Fz'!$A$17:$H$66,8,FALSE))=TRUE,"0",VLOOKUP($C39,'Fortune Fz'!$A$17:$H$66,8,FALSE))</f>
        <v>0</v>
      </c>
      <c r="W39" s="99" t="str">
        <f>IF(ISNA(VLOOKUP($C39,'GEORGIAN PEAKS Groms'!$A$17:$H$63,8,FALSE))=TRUE,"0",VLOOKUP($C39,'GEORGIAN PEAKS Groms'!$A$17:$H$63,8,FALSE))</f>
        <v>0</v>
      </c>
      <c r="X39" s="99" t="str">
        <f>IF(ISNA(VLOOKUP($C39,'Aspen Open SS'!$A$17:$H$63,8,FALSE))=TRUE,"0",VLOOKUP($C39,'Aspen Open SS'!$A$17:$H$63,8,FALSE))</f>
        <v>0</v>
      </c>
      <c r="Y39" s="99" t="str">
        <f>IF(ISNA(VLOOKUP($C39,'Aspen Open BA'!$A$17:$H$63,8,FALSE))=TRUE,"0",VLOOKUP($C39,'Aspen Open BA'!$A$17:$H$63,8,FALSE))</f>
        <v>0</v>
      </c>
      <c r="Z39" s="99" t="str">
        <f>IF(ISNA(VLOOKUP($C39,'CWG SS'!$A$17:$H$63,8,FALSE))=TRUE,"0",VLOOKUP($C39,'CWG SS'!$A$17:$H$63,8,FALSE))</f>
        <v>0</v>
      </c>
      <c r="AA39" s="99" t="str">
        <f>IF(ISNA(VLOOKUP($C39,'CWG BA'!$A$17:$H$63,8,FALSE))=TRUE,"0",VLOOKUP($C39,'CWG BA'!$A$17:$H$63,8,FALSE))</f>
        <v>0</v>
      </c>
      <c r="AB39" s="99" t="str">
        <f>IF(ISNA(VLOOKUP($C39,'CWG HP'!$A$17:$H$63,8,FALSE))=TRUE,"0",VLOOKUP($C39,'CWG HP'!$A$17:$H$63,8,FALSE))</f>
        <v>0</v>
      </c>
      <c r="AC39" s="99">
        <f>IF(ISNA(VLOOKUP($C39,'Camp Fortune Provincials'!$A$17:$H$63,8,FALSE))=TRUE,"0",VLOOKUP($C39,'Camp Fortune Provincials'!$A$17:$H$63,8,FALSE))</f>
        <v>456.16113744075824</v>
      </c>
      <c r="AD39" s="99" t="str">
        <f>IF(ISNA(VLOOKUP($C39,'Jr Nats SS'!$A$17:$H$63,8,FALSE))=TRUE,"0",VLOOKUP($C39,'Jr Nats SS'!$A$17:$H$63,8,FALSE))</f>
        <v>0</v>
      </c>
      <c r="AE39" s="99" t="str">
        <f>IF(ISNA(VLOOKUP($C39,'Jr Nats HP'!$A$17:$H$63,8,FALSE))=TRUE,"0",VLOOKUP($C39,'Jr Nats HP'!$A$17:$H$63,8,FALSE))</f>
        <v>0</v>
      </c>
      <c r="AF39" s="99" t="str">
        <f>IF(ISNA(VLOOKUP($C39,'Jr Nats BA'!$A$17:$H$63,8,FALSE))=TRUE,"0",VLOOKUP($C39,'Jr Nats BA'!$A$17:$H$63,8,FALSE))</f>
        <v>0</v>
      </c>
      <c r="AG39" s="99" t="str">
        <f>IF(ISNA(VLOOKUP($C39,'Mammoth World Cup'!$A$17:$H$63,8,FALSE))=TRUE,"0",VLOOKUP($C39,'Mammoth World Cup'!$A$17:$H$63,8,FALSE))</f>
        <v>0</v>
      </c>
      <c r="AH39" s="99" t="str">
        <f>IF(ISNA(VLOOKUP($C39,'MSLM CC SS'!$A$17:$H$61,8,FALSE))=TRUE,"0",VLOOKUP($C39,'MSLM CC SS'!$A$17:$H$61,8,FALSE))</f>
        <v>0</v>
      </c>
      <c r="AI39" s="99" t="str">
        <f>IF(ISNA(VLOOKUP($C39,'MSLM CC HP'!$A$17:$H$59,8,FALSE))=TRUE,"0",VLOOKUP($C39,'MSLM CC HP'!$A$17:$H$59,8,FALSE))</f>
        <v>0</v>
      </c>
      <c r="AJ39" s="99" t="str">
        <f>IF(ISNA(VLOOKUP($C39,'Mammoth NorAM SS'!$A$17:$H$63,8,FALSE))=TRUE,"0",VLOOKUP($C39,'Mammoth NorAM SS'!$A$17:$H$63,8,FALSE))</f>
        <v>0</v>
      </c>
      <c r="AK39" s="99" t="str">
        <f>IF(ISNA(VLOOKUP($C39,'Le Relais NorAM SS'!$A$17:$H$63,8,FALSE))=TRUE,"0",VLOOKUP($C39,'Le Relais NorAM SS'!$A$17:$H$63,8,FALSE))</f>
        <v>0</v>
      </c>
      <c r="AL39" s="99" t="str">
        <f>IF(ISNA(VLOOKUP($C39,'Step Up Tour Pro SS'!$A$17:$H$63,8,FALSE))=TRUE,"0",VLOOKUP($C39,'Step Up Tour Pro SS'!$A$17:$H$63,8,FALSE))</f>
        <v>0</v>
      </c>
    </row>
    <row r="40" spans="1:38" ht="15" customHeight="1">
      <c r="A40" s="81" t="s">
        <v>46</v>
      </c>
      <c r="B40" s="81" t="s">
        <v>45</v>
      </c>
      <c r="C40" s="86" t="s">
        <v>86</v>
      </c>
      <c r="D40" s="81"/>
      <c r="E40" s="81">
        <f t="shared" si="6"/>
        <v>35</v>
      </c>
      <c r="F40" s="19">
        <f t="shared" si="7"/>
        <v>35</v>
      </c>
      <c r="G40" s="20">
        <f t="shared" si="8"/>
        <v>384.09090909090907</v>
      </c>
      <c r="H40" s="20">
        <f t="shared" si="9"/>
        <v>362.5</v>
      </c>
      <c r="I40" s="20">
        <f t="shared" si="3"/>
        <v>276.52370203160268</v>
      </c>
      <c r="J40" s="19">
        <f t="shared" si="10"/>
        <v>1023.1146111225116</v>
      </c>
      <c r="K40" s="21"/>
      <c r="L40" s="22" t="str">
        <f>IF(ISNA(VLOOKUP($C40,'Mt. Sima Canada Cup SS'!$A$17:$H$100,8,FALSE))=TRUE,"0",VLOOKUP($C40,'Mt. Sima Canada Cup SS'!$A$17:$H$100,8,FALSE))</f>
        <v>0</v>
      </c>
      <c r="M40" s="22" t="str">
        <f>IF(ISNA(VLOOKUP($C40,'Mt. Sima Canada Cup BA'!$A$17:$H$100,8,FALSE))=TRUE,"0",VLOOKUP($C40,'Mt. Sima Canada Cup BA'!$A$17:$H$100,8,FALSE))</f>
        <v>0</v>
      </c>
      <c r="N40" s="22" t="str">
        <f>IF(ISNA(VLOOKUP($C40,'Waterville Rev Tour NorAm Day 1'!$A$17:$H$100,8,FALSE))=TRUE,"0",VLOOKUP($C40,'Waterville Rev Tour NorAm Day 1'!$A$17:$H$100,8,FALSE))</f>
        <v>0</v>
      </c>
      <c r="O40" s="22" t="str">
        <f>IF(ISNA(VLOOKUP($C40,'Waterville Rev Tour NorAm Day 2'!$A$17:$H$100,8,FALSE))=TRUE,"0",VLOOKUP($C40,'Waterville Rev Tour NorAm Day 2'!$A$17:$H$100,8,FALSE))</f>
        <v>0</v>
      </c>
      <c r="P40" s="22">
        <f>IF(ISNA(VLOOKUP($C40,'MSLM TT DAY 1'!$A$17:$H$100,8,FALSE))=TRUE,"0",VLOOKUP($C40,'MSLM TT DAY 1'!$A$17:$H$100,8,FALSE))</f>
        <v>362.5</v>
      </c>
      <c r="Q40" s="22">
        <f>IF(ISNA(VLOOKUP($C40,'MSLM TT DAY 2'!$A$17:$H$100,8,FALSE))=TRUE,"0",VLOOKUP($C40,'MSLM TT DAY 2'!$A$17:$H$100,8,FALSE))</f>
        <v>384.09090909090907</v>
      </c>
      <c r="R40" s="22" t="str">
        <f>IF(ISNA(VLOOKUP($C40,'Silverstar Canada Cup'!$A$17:$H$65,8,FALSE))=TRUE,"0",VLOOKUP($C40,'Silverstar Canada Cup'!$A$17:$H$65,8,FALSE))</f>
        <v>0</v>
      </c>
      <c r="S40" s="99" t="str">
        <f>IF(ISNA(VLOOKUP($C40,'Craigleith Groms'!$A$17:$H$63,8,FALSE))=TRUE,"0",VLOOKUP($C40,'Craigleith Groms'!$A$17:$H$63,8,FALSE))</f>
        <v>0</v>
      </c>
      <c r="T40" s="22">
        <f>IF(ISNA(VLOOKUP($C40,'Beaver Valley TT'!$A$17:$H$69,8,FALSE))=TRUE,"0",VLOOKUP($C40,'Beaver Valley TT'!$A$17:$H$69,8,FALSE))</f>
        <v>276.52370203160268</v>
      </c>
      <c r="U40" s="22" t="str">
        <f>IF(ISNA(VLOOKUP($C40,'Calgary Nor AM SS'!$A$17:$H$66,8,FALSE))=TRUE,"0",VLOOKUP($C40,'Calgary Nor AM SS'!$A$17:$H$66,8,FALSE))</f>
        <v>0</v>
      </c>
      <c r="V40" s="22" t="str">
        <f>IF(ISNA(VLOOKUP($C40,'Fortune Fz'!$A$17:$H$66,8,FALSE))=TRUE,"0",VLOOKUP($C40,'Fortune Fz'!$A$17:$H$66,8,FALSE))</f>
        <v>0</v>
      </c>
      <c r="W40" s="99" t="str">
        <f>IF(ISNA(VLOOKUP($C40,'GEORGIAN PEAKS Groms'!$A$17:$H$63,8,FALSE))=TRUE,"0",VLOOKUP($C40,'GEORGIAN PEAKS Groms'!$A$17:$H$63,8,FALSE))</f>
        <v>0</v>
      </c>
      <c r="X40" s="99" t="str">
        <f>IF(ISNA(VLOOKUP($C40,'Aspen Open SS'!$A$17:$H$63,8,FALSE))=TRUE,"0",VLOOKUP($C40,'Aspen Open SS'!$A$17:$H$63,8,FALSE))</f>
        <v>0</v>
      </c>
      <c r="Y40" s="99" t="str">
        <f>IF(ISNA(VLOOKUP($C40,'Aspen Open BA'!$A$17:$H$63,8,FALSE))=TRUE,"0",VLOOKUP($C40,'Aspen Open BA'!$A$17:$H$63,8,FALSE))</f>
        <v>0</v>
      </c>
      <c r="Z40" s="99" t="str">
        <f>IF(ISNA(VLOOKUP($C40,'CWG SS'!$A$17:$H$63,8,FALSE))=TRUE,"0",VLOOKUP($C40,'CWG SS'!$A$17:$H$63,8,FALSE))</f>
        <v>0</v>
      </c>
      <c r="AA40" s="99" t="str">
        <f>IF(ISNA(VLOOKUP($C40,'CWG BA'!$A$17:$H$63,8,FALSE))=TRUE,"0",VLOOKUP($C40,'CWG BA'!$A$17:$H$63,8,FALSE))</f>
        <v>0</v>
      </c>
      <c r="AB40" s="99" t="str">
        <f>IF(ISNA(VLOOKUP($C40,'CWG HP'!$A$17:$H$63,8,FALSE))=TRUE,"0",VLOOKUP($C40,'CWG HP'!$A$17:$H$63,8,FALSE))</f>
        <v>0</v>
      </c>
      <c r="AC40" s="99" t="str">
        <f>IF(ISNA(VLOOKUP($C40,'Camp Fortune Provincials'!$A$17:$H$63,8,FALSE))=TRUE,"0",VLOOKUP($C40,'Camp Fortune Provincials'!$A$17:$H$63,8,FALSE))</f>
        <v>0</v>
      </c>
      <c r="AD40" s="99" t="str">
        <f>IF(ISNA(VLOOKUP($C40,'Jr Nats SS'!$A$17:$H$63,8,FALSE))=TRUE,"0",VLOOKUP($C40,'Jr Nats SS'!$A$17:$H$63,8,FALSE))</f>
        <v>0</v>
      </c>
      <c r="AE40" s="99" t="str">
        <f>IF(ISNA(VLOOKUP($C40,'Jr Nats HP'!$A$17:$H$63,8,FALSE))=TRUE,"0",VLOOKUP($C40,'Jr Nats HP'!$A$17:$H$63,8,FALSE))</f>
        <v>0</v>
      </c>
      <c r="AF40" s="99" t="str">
        <f>IF(ISNA(VLOOKUP($C40,'Jr Nats BA'!$A$17:$H$63,8,FALSE))=TRUE,"0",VLOOKUP($C40,'Jr Nats BA'!$A$17:$H$63,8,FALSE))</f>
        <v>0</v>
      </c>
      <c r="AG40" s="99" t="str">
        <f>IF(ISNA(VLOOKUP($C40,'Mammoth World Cup'!$A$17:$H$63,8,FALSE))=TRUE,"0",VLOOKUP($C40,'Mammoth World Cup'!$A$17:$H$63,8,FALSE))</f>
        <v>0</v>
      </c>
      <c r="AH40" s="99" t="str">
        <f>IF(ISNA(VLOOKUP($C40,'MSLM CC SS'!$A$17:$H$61,8,FALSE))=TRUE,"0",VLOOKUP($C40,'MSLM CC SS'!$A$17:$H$61,8,FALSE))</f>
        <v>0</v>
      </c>
      <c r="AI40" s="99" t="str">
        <f>IF(ISNA(VLOOKUP($C40,'MSLM CC HP'!$A$17:$H$59,8,FALSE))=TRUE,"0",VLOOKUP($C40,'MSLM CC HP'!$A$17:$H$59,8,FALSE))</f>
        <v>0</v>
      </c>
      <c r="AJ40" s="99" t="str">
        <f>IF(ISNA(VLOOKUP($C40,'Mammoth NorAM SS'!$A$17:$H$63,8,FALSE))=TRUE,"0",VLOOKUP($C40,'Mammoth NorAM SS'!$A$17:$H$63,8,FALSE))</f>
        <v>0</v>
      </c>
      <c r="AK40" s="99" t="str">
        <f>IF(ISNA(VLOOKUP($C40,'Le Relais NorAM SS'!$A$17:$H$63,8,FALSE))=TRUE,"0",VLOOKUP($C40,'Le Relais NorAM SS'!$A$17:$H$63,8,FALSE))</f>
        <v>0</v>
      </c>
      <c r="AL40" s="99" t="str">
        <f>IF(ISNA(VLOOKUP($C40,'Step Up Tour Pro SS'!$A$17:$H$63,8,FALSE))=TRUE,"0",VLOOKUP($C40,'Step Up Tour Pro SS'!$A$17:$H$63,8,FALSE))</f>
        <v>0</v>
      </c>
    </row>
    <row r="41" spans="1:38" ht="15" customHeight="1">
      <c r="A41" s="81" t="s">
        <v>94</v>
      </c>
      <c r="B41" s="81" t="s">
        <v>65</v>
      </c>
      <c r="C41" s="86" t="s">
        <v>115</v>
      </c>
      <c r="D41" s="81"/>
      <c r="E41" s="81">
        <f t="shared" si="6"/>
        <v>36</v>
      </c>
      <c r="F41" s="19">
        <f t="shared" si="7"/>
        <v>36</v>
      </c>
      <c r="G41" s="20">
        <f t="shared" si="8"/>
        <v>394.31818181818187</v>
      </c>
      <c r="H41" s="20">
        <f t="shared" si="9"/>
        <v>367.53554502369667</v>
      </c>
      <c r="I41" s="20">
        <f t="shared" si="3"/>
        <v>236.45833333333331</v>
      </c>
      <c r="J41" s="19">
        <f t="shared" si="10"/>
        <v>998.31206017521185</v>
      </c>
      <c r="K41" s="21"/>
      <c r="L41" s="22" t="str">
        <f>IF(ISNA(VLOOKUP($C41,'Mt. Sima Canada Cup SS'!$A$17:$H$100,8,FALSE))=TRUE,"0",VLOOKUP($C41,'Mt. Sima Canada Cup SS'!$A$17:$H$100,8,FALSE))</f>
        <v>0</v>
      </c>
      <c r="M41" s="22" t="str">
        <f>IF(ISNA(VLOOKUP($C41,'Mt. Sima Canada Cup BA'!$A$17:$H$100,8,FALSE))=TRUE,"0",VLOOKUP($C41,'Mt. Sima Canada Cup BA'!$A$17:$H$100,8,FALSE))</f>
        <v>0</v>
      </c>
      <c r="N41" s="22" t="str">
        <f>IF(ISNA(VLOOKUP($C41,'Waterville Rev Tour NorAm Day 1'!$A$17:$H$100,8,FALSE))=TRUE,"0",VLOOKUP($C41,'Waterville Rev Tour NorAm Day 1'!$A$17:$H$100,8,FALSE))</f>
        <v>0</v>
      </c>
      <c r="O41" s="22" t="str">
        <f>IF(ISNA(VLOOKUP($C41,'Waterville Rev Tour NorAm Day 2'!$A$17:$H$100,8,FALSE))=TRUE,"0",VLOOKUP($C41,'Waterville Rev Tour NorAm Day 2'!$A$17:$H$100,8,FALSE))</f>
        <v>0</v>
      </c>
      <c r="P41" s="22">
        <f>IF(ISNA(VLOOKUP($C41,'MSLM TT DAY 1'!$A$17:$H$100,8,FALSE))=TRUE,"0",VLOOKUP($C41,'MSLM TT DAY 1'!$A$17:$H$100,8,FALSE))</f>
        <v>236.45833333333331</v>
      </c>
      <c r="Q41" s="22">
        <f>IF(ISNA(VLOOKUP($C41,'MSLM TT DAY 2'!$A$17:$H$100,8,FALSE))=TRUE,"0",VLOOKUP($C41,'MSLM TT DAY 2'!$A$17:$H$100,8,FALSE))</f>
        <v>394.31818181818187</v>
      </c>
      <c r="R41" s="22" t="str">
        <f>IF(ISNA(VLOOKUP($C41,'Silverstar Canada Cup'!$A$17:$H$65,8,FALSE))=TRUE,"0",VLOOKUP($C41,'Silverstar Canada Cup'!$A$17:$H$65,8,FALSE))</f>
        <v>0</v>
      </c>
      <c r="S41" s="99" t="str">
        <f>IF(ISNA(VLOOKUP($C41,'Craigleith Groms'!$A$17:$H$63,8,FALSE))=TRUE,"0",VLOOKUP($C41,'Craigleith Groms'!$A$17:$H$63,8,FALSE))</f>
        <v>0</v>
      </c>
      <c r="T41" s="22">
        <f>IF(ISNA(VLOOKUP($C41,'Beaver Valley TT'!$A$17:$H$69,8,FALSE))=TRUE,"0",VLOOKUP($C41,'Beaver Valley TT'!$A$17:$H$69,8,FALSE))</f>
        <v>229.11963882618514</v>
      </c>
      <c r="U41" s="22" t="str">
        <f>IF(ISNA(VLOOKUP($C41,'Calgary Nor AM SS'!$A$17:$H$66,8,FALSE))=TRUE,"0",VLOOKUP($C41,'Calgary Nor AM SS'!$A$17:$H$66,8,FALSE))</f>
        <v>0</v>
      </c>
      <c r="V41" s="22" t="str">
        <f>IF(ISNA(VLOOKUP($C41,'Fortune Fz'!$A$17:$H$66,8,FALSE))=TRUE,"0",VLOOKUP($C41,'Fortune Fz'!$A$17:$H$66,8,FALSE))</f>
        <v>0</v>
      </c>
      <c r="W41" s="99" t="str">
        <f>IF(ISNA(VLOOKUP($C41,'GEORGIAN PEAKS Groms'!$A$17:$H$63,8,FALSE))=TRUE,"0",VLOOKUP($C41,'GEORGIAN PEAKS Groms'!$A$17:$H$63,8,FALSE))</f>
        <v>0</v>
      </c>
      <c r="X41" s="99" t="str">
        <f>IF(ISNA(VLOOKUP($C41,'Aspen Open SS'!$A$17:$H$63,8,FALSE))=TRUE,"0",VLOOKUP($C41,'Aspen Open SS'!$A$17:$H$63,8,FALSE))</f>
        <v>0</v>
      </c>
      <c r="Y41" s="99" t="str">
        <f>IF(ISNA(VLOOKUP($C41,'Aspen Open BA'!$A$17:$H$63,8,FALSE))=TRUE,"0",VLOOKUP($C41,'Aspen Open BA'!$A$17:$H$63,8,FALSE))</f>
        <v>0</v>
      </c>
      <c r="Z41" s="99" t="str">
        <f>IF(ISNA(VLOOKUP($C41,'CWG SS'!$A$17:$H$63,8,FALSE))=TRUE,"0",VLOOKUP($C41,'CWG SS'!$A$17:$H$63,8,FALSE))</f>
        <v>0</v>
      </c>
      <c r="AA41" s="99" t="str">
        <f>IF(ISNA(VLOOKUP($C41,'CWG BA'!$A$17:$H$63,8,FALSE))=TRUE,"0",VLOOKUP($C41,'CWG BA'!$A$17:$H$63,8,FALSE))</f>
        <v>0</v>
      </c>
      <c r="AB41" s="99" t="str">
        <f>IF(ISNA(VLOOKUP($C41,'CWG HP'!$A$17:$H$63,8,FALSE))=TRUE,"0",VLOOKUP($C41,'CWG HP'!$A$17:$H$63,8,FALSE))</f>
        <v>0</v>
      </c>
      <c r="AC41" s="99">
        <f>IF(ISNA(VLOOKUP($C41,'Camp Fortune Provincials'!$A$17:$H$63,8,FALSE))=TRUE,"0",VLOOKUP($C41,'Camp Fortune Provincials'!$A$17:$H$63,8,FALSE))</f>
        <v>367.53554502369667</v>
      </c>
      <c r="AD41" s="99" t="str">
        <f>IF(ISNA(VLOOKUP($C41,'Jr Nats SS'!$A$17:$H$63,8,FALSE))=TRUE,"0",VLOOKUP($C41,'Jr Nats SS'!$A$17:$H$63,8,FALSE))</f>
        <v>0</v>
      </c>
      <c r="AE41" s="99" t="str">
        <f>IF(ISNA(VLOOKUP($C41,'Jr Nats HP'!$A$17:$H$63,8,FALSE))=TRUE,"0",VLOOKUP($C41,'Jr Nats HP'!$A$17:$H$63,8,FALSE))</f>
        <v>0</v>
      </c>
      <c r="AF41" s="99" t="str">
        <f>IF(ISNA(VLOOKUP($C41,'Jr Nats BA'!$A$17:$H$63,8,FALSE))=TRUE,"0",VLOOKUP($C41,'Jr Nats BA'!$A$17:$H$63,8,FALSE))</f>
        <v>0</v>
      </c>
      <c r="AG41" s="99" t="str">
        <f>IF(ISNA(VLOOKUP($C41,'Mammoth World Cup'!$A$17:$H$63,8,FALSE))=TRUE,"0",VLOOKUP($C41,'Mammoth World Cup'!$A$17:$H$63,8,FALSE))</f>
        <v>0</v>
      </c>
      <c r="AH41" s="99" t="str">
        <f>IF(ISNA(VLOOKUP($C41,'MSLM CC SS'!$A$17:$H$61,8,FALSE))=TRUE,"0",VLOOKUP($C41,'MSLM CC SS'!$A$17:$H$61,8,FALSE))</f>
        <v>0</v>
      </c>
      <c r="AI41" s="99" t="str">
        <f>IF(ISNA(VLOOKUP($C41,'MSLM CC HP'!$A$17:$H$59,8,FALSE))=TRUE,"0",VLOOKUP($C41,'MSLM CC HP'!$A$17:$H$59,8,FALSE))</f>
        <v>0</v>
      </c>
      <c r="AJ41" s="99" t="str">
        <f>IF(ISNA(VLOOKUP($C41,'Mammoth NorAM SS'!$A$17:$H$63,8,FALSE))=TRUE,"0",VLOOKUP($C41,'Mammoth NorAM SS'!$A$17:$H$63,8,FALSE))</f>
        <v>0</v>
      </c>
      <c r="AK41" s="99" t="str">
        <f>IF(ISNA(VLOOKUP($C41,'Le Relais NorAM SS'!$A$17:$H$63,8,FALSE))=TRUE,"0",VLOOKUP($C41,'Le Relais NorAM SS'!$A$17:$H$63,8,FALSE))</f>
        <v>0</v>
      </c>
      <c r="AL41" s="99" t="str">
        <f>IF(ISNA(VLOOKUP($C41,'Step Up Tour Pro SS'!$A$17:$H$63,8,FALSE))=TRUE,"0",VLOOKUP($C41,'Step Up Tour Pro SS'!$A$17:$H$63,8,FALSE))</f>
        <v>0</v>
      </c>
    </row>
    <row r="42" spans="1:38" ht="15" customHeight="1">
      <c r="A42" s="81" t="s">
        <v>46</v>
      </c>
      <c r="B42" s="81" t="s">
        <v>65</v>
      </c>
      <c r="C42" s="86" t="s">
        <v>112</v>
      </c>
      <c r="D42" s="81"/>
      <c r="E42" s="81">
        <f t="shared" si="6"/>
        <v>37</v>
      </c>
      <c r="F42" s="19">
        <f t="shared" si="7"/>
        <v>37</v>
      </c>
      <c r="G42" s="20">
        <f t="shared" si="8"/>
        <v>354.54545454545456</v>
      </c>
      <c r="H42" s="20">
        <f t="shared" si="9"/>
        <v>311.51241534988714</v>
      </c>
      <c r="I42" s="20">
        <f t="shared" si="3"/>
        <v>283.33333333333331</v>
      </c>
      <c r="J42" s="19">
        <f t="shared" si="10"/>
        <v>949.39120322867507</v>
      </c>
      <c r="K42" s="21"/>
      <c r="L42" s="22" t="str">
        <f>IF(ISNA(VLOOKUP($C42,'Mt. Sima Canada Cup SS'!$A$17:$H$100,8,FALSE))=TRUE,"0",VLOOKUP($C42,'Mt. Sima Canada Cup SS'!$A$17:$H$100,8,FALSE))</f>
        <v>0</v>
      </c>
      <c r="M42" s="22" t="str">
        <f>IF(ISNA(VLOOKUP($C42,'Mt. Sima Canada Cup BA'!$A$17:$H$100,8,FALSE))=TRUE,"0",VLOOKUP($C42,'Mt. Sima Canada Cup BA'!$A$17:$H$100,8,FALSE))</f>
        <v>0</v>
      </c>
      <c r="N42" s="22" t="str">
        <f>IF(ISNA(VLOOKUP($C42,'Waterville Rev Tour NorAm Day 1'!$A$17:$H$100,8,FALSE))=TRUE,"0",VLOOKUP($C42,'Waterville Rev Tour NorAm Day 1'!$A$17:$H$100,8,FALSE))</f>
        <v>0</v>
      </c>
      <c r="O42" s="22" t="str">
        <f>IF(ISNA(VLOOKUP($C42,'Waterville Rev Tour NorAm Day 2'!$A$17:$H$100,8,FALSE))=TRUE,"0",VLOOKUP($C42,'Waterville Rev Tour NorAm Day 2'!$A$17:$H$100,8,FALSE))</f>
        <v>0</v>
      </c>
      <c r="P42" s="22">
        <f>IF(ISNA(VLOOKUP($C42,'MSLM TT DAY 1'!$A$17:$H$100,8,FALSE))=TRUE,"0",VLOOKUP($C42,'MSLM TT DAY 1'!$A$17:$H$100,8,FALSE))</f>
        <v>283.33333333333331</v>
      </c>
      <c r="Q42" s="22">
        <f>IF(ISNA(VLOOKUP($C42,'MSLM TT DAY 2'!$A$17:$H$100,8,FALSE))=TRUE,"0",VLOOKUP($C42,'MSLM TT DAY 2'!$A$17:$H$100,8,FALSE))</f>
        <v>354.54545454545456</v>
      </c>
      <c r="R42" s="22" t="str">
        <f>IF(ISNA(VLOOKUP($C42,'Silverstar Canada Cup'!$A$17:$H$65,8,FALSE))=TRUE,"0",VLOOKUP($C42,'Silverstar Canada Cup'!$A$17:$H$65,8,FALSE))</f>
        <v>0</v>
      </c>
      <c r="S42" s="99" t="str">
        <f>IF(ISNA(VLOOKUP($C42,'Craigleith Groms'!$A$17:$H$63,8,FALSE))=TRUE,"0",VLOOKUP($C42,'Craigleith Groms'!$A$17:$H$63,8,FALSE))</f>
        <v>0</v>
      </c>
      <c r="T42" s="22">
        <f>IF(ISNA(VLOOKUP($C42,'Beaver Valley TT'!$A$17:$H$69,8,FALSE))=TRUE,"0",VLOOKUP($C42,'Beaver Valley TT'!$A$17:$H$69,8,FALSE))</f>
        <v>311.51241534988714</v>
      </c>
      <c r="U42" s="22" t="str">
        <f>IF(ISNA(VLOOKUP($C42,'Calgary Nor AM SS'!$A$17:$H$66,8,FALSE))=TRUE,"0",VLOOKUP($C42,'Calgary Nor AM SS'!$A$17:$H$66,8,FALSE))</f>
        <v>0</v>
      </c>
      <c r="V42" s="22" t="str">
        <f>IF(ISNA(VLOOKUP($C42,'Fortune Fz'!$A$17:$H$66,8,FALSE))=TRUE,"0",VLOOKUP($C42,'Fortune Fz'!$A$17:$H$66,8,FALSE))</f>
        <v>0</v>
      </c>
      <c r="W42" s="99" t="str">
        <f>IF(ISNA(VLOOKUP($C42,'GEORGIAN PEAKS Groms'!$A$17:$H$63,8,FALSE))=TRUE,"0",VLOOKUP($C42,'GEORGIAN PEAKS Groms'!$A$17:$H$63,8,FALSE))</f>
        <v>0</v>
      </c>
      <c r="X42" s="99" t="str">
        <f>IF(ISNA(VLOOKUP($C42,'Aspen Open SS'!$A$17:$H$63,8,FALSE))=TRUE,"0",VLOOKUP($C42,'Aspen Open SS'!$A$17:$H$63,8,FALSE))</f>
        <v>0</v>
      </c>
      <c r="Y42" s="99" t="str">
        <f>IF(ISNA(VLOOKUP($C42,'Aspen Open BA'!$A$17:$H$63,8,FALSE))=TRUE,"0",VLOOKUP($C42,'Aspen Open BA'!$A$17:$H$63,8,FALSE))</f>
        <v>0</v>
      </c>
      <c r="Z42" s="99" t="str">
        <f>IF(ISNA(VLOOKUP($C42,'CWG SS'!$A$17:$H$63,8,FALSE))=TRUE,"0",VLOOKUP($C42,'CWG SS'!$A$17:$H$63,8,FALSE))</f>
        <v>0</v>
      </c>
      <c r="AA42" s="99" t="str">
        <f>IF(ISNA(VLOOKUP($C42,'CWG BA'!$A$17:$H$63,8,FALSE))=TRUE,"0",VLOOKUP($C42,'CWG BA'!$A$17:$H$63,8,FALSE))</f>
        <v>0</v>
      </c>
      <c r="AB42" s="99" t="str">
        <f>IF(ISNA(VLOOKUP($C42,'CWG HP'!$A$17:$H$63,8,FALSE))=TRUE,"0",VLOOKUP($C42,'CWG HP'!$A$17:$H$63,8,FALSE))</f>
        <v>0</v>
      </c>
      <c r="AC42" s="99">
        <f>IF(ISNA(VLOOKUP($C42,'Camp Fortune Provincials'!$A$17:$H$63,8,FALSE))=TRUE,"0",VLOOKUP($C42,'Camp Fortune Provincials'!$A$17:$H$63,8,FALSE))</f>
        <v>140.75829383886256</v>
      </c>
      <c r="AD42" s="99" t="str">
        <f>IF(ISNA(VLOOKUP($C42,'Jr Nats SS'!$A$17:$H$63,8,FALSE))=TRUE,"0",VLOOKUP($C42,'Jr Nats SS'!$A$17:$H$63,8,FALSE))</f>
        <v>0</v>
      </c>
      <c r="AE42" s="99" t="str">
        <f>IF(ISNA(VLOOKUP($C42,'Jr Nats HP'!$A$17:$H$63,8,FALSE))=TRUE,"0",VLOOKUP($C42,'Jr Nats HP'!$A$17:$H$63,8,FALSE))</f>
        <v>0</v>
      </c>
      <c r="AF42" s="99" t="str">
        <f>IF(ISNA(VLOOKUP($C42,'Jr Nats BA'!$A$17:$H$63,8,FALSE))=TRUE,"0",VLOOKUP($C42,'Jr Nats BA'!$A$17:$H$63,8,FALSE))</f>
        <v>0</v>
      </c>
      <c r="AG42" s="99" t="str">
        <f>IF(ISNA(VLOOKUP($C42,'Mammoth World Cup'!$A$17:$H$63,8,FALSE))=TRUE,"0",VLOOKUP($C42,'Mammoth World Cup'!$A$17:$H$63,8,FALSE))</f>
        <v>0</v>
      </c>
      <c r="AH42" s="99" t="str">
        <f>IF(ISNA(VLOOKUP($C42,'MSLM CC SS'!$A$17:$H$61,8,FALSE))=TRUE,"0",VLOOKUP($C42,'MSLM CC SS'!$A$17:$H$61,8,FALSE))</f>
        <v>0</v>
      </c>
      <c r="AI42" s="99" t="str">
        <f>IF(ISNA(VLOOKUP($C42,'MSLM CC HP'!$A$17:$H$59,8,FALSE))=TRUE,"0",VLOOKUP($C42,'MSLM CC HP'!$A$17:$H$59,8,FALSE))</f>
        <v>0</v>
      </c>
      <c r="AJ42" s="99" t="str">
        <f>IF(ISNA(VLOOKUP($C42,'Mammoth NorAM SS'!$A$17:$H$63,8,FALSE))=TRUE,"0",VLOOKUP($C42,'Mammoth NorAM SS'!$A$17:$H$63,8,FALSE))</f>
        <v>0</v>
      </c>
      <c r="AK42" s="99" t="str">
        <f>IF(ISNA(VLOOKUP($C42,'Le Relais NorAM SS'!$A$17:$H$63,8,FALSE))=TRUE,"0",VLOOKUP($C42,'Le Relais NorAM SS'!$A$17:$H$63,8,FALSE))</f>
        <v>0</v>
      </c>
      <c r="AL42" s="99" t="str">
        <f>IF(ISNA(VLOOKUP($C42,'Step Up Tour Pro SS'!$A$17:$H$63,8,FALSE))=TRUE,"0",VLOOKUP($C42,'Step Up Tour Pro SS'!$A$17:$H$63,8,FALSE))</f>
        <v>0</v>
      </c>
    </row>
    <row r="43" spans="1:38" ht="15" customHeight="1">
      <c r="A43" s="81" t="s">
        <v>80</v>
      </c>
      <c r="B43" s="81" t="s">
        <v>75</v>
      </c>
      <c r="C43" s="86" t="s">
        <v>111</v>
      </c>
      <c r="D43" s="81"/>
      <c r="E43" s="81">
        <f t="shared" si="6"/>
        <v>38</v>
      </c>
      <c r="F43" s="19">
        <f t="shared" si="7"/>
        <v>38</v>
      </c>
      <c r="G43" s="20">
        <f t="shared" si="8"/>
        <v>407.93838862559244</v>
      </c>
      <c r="H43" s="20">
        <f t="shared" si="9"/>
        <v>285.22727272727269</v>
      </c>
      <c r="I43" s="20">
        <f t="shared" si="3"/>
        <v>250.56433408577877</v>
      </c>
      <c r="J43" s="19">
        <f t="shared" si="10"/>
        <v>943.72999543864387</v>
      </c>
      <c r="K43" s="21"/>
      <c r="L43" s="22" t="str">
        <f>IF(ISNA(VLOOKUP($C43,'Mt. Sima Canada Cup SS'!$A$17:$H$100,8,FALSE))=TRUE,"0",VLOOKUP($C43,'Mt. Sima Canada Cup SS'!$A$17:$H$100,8,FALSE))</f>
        <v>0</v>
      </c>
      <c r="M43" s="22" t="str">
        <f>IF(ISNA(VLOOKUP($C43,'Mt. Sima Canada Cup BA'!$A$17:$H$100,8,FALSE))=TRUE,"0",VLOOKUP($C43,'Mt. Sima Canada Cup BA'!$A$17:$H$100,8,FALSE))</f>
        <v>0</v>
      </c>
      <c r="N43" s="22" t="str">
        <f>IF(ISNA(VLOOKUP($C43,'Waterville Rev Tour NorAm Day 1'!$A$17:$H$100,8,FALSE))=TRUE,"0",VLOOKUP($C43,'Waterville Rev Tour NorAm Day 1'!$A$17:$H$100,8,FALSE))</f>
        <v>0</v>
      </c>
      <c r="O43" s="22" t="str">
        <f>IF(ISNA(VLOOKUP($C43,'Waterville Rev Tour NorAm Day 2'!$A$17:$H$100,8,FALSE))=TRUE,"0",VLOOKUP($C43,'Waterville Rev Tour NorAm Day 2'!$A$17:$H$100,8,FALSE))</f>
        <v>0</v>
      </c>
      <c r="P43" s="22">
        <f>IF(ISNA(VLOOKUP($C43,'MSLM TT DAY 1'!$A$17:$H$100,8,FALSE))=TRUE,"0",VLOOKUP($C43,'MSLM TT DAY 1'!$A$17:$H$100,8,FALSE))</f>
        <v>193.75</v>
      </c>
      <c r="Q43" s="22">
        <f>IF(ISNA(VLOOKUP($C43,'MSLM TT DAY 2'!$A$17:$H$100,8,FALSE))=TRUE,"0",VLOOKUP($C43,'MSLM TT DAY 2'!$A$17:$H$100,8,FALSE))</f>
        <v>285.22727272727269</v>
      </c>
      <c r="R43" s="22" t="str">
        <f>IF(ISNA(VLOOKUP($C43,'Silverstar Canada Cup'!$A$17:$H$65,8,FALSE))=TRUE,"0",VLOOKUP($C43,'Silverstar Canada Cup'!$A$17:$H$65,8,FALSE))</f>
        <v>0</v>
      </c>
      <c r="S43" s="99" t="str">
        <f>IF(ISNA(VLOOKUP($C43,'Craigleith Groms'!$A$17:$H$63,8,FALSE))=TRUE,"0",VLOOKUP($C43,'Craigleith Groms'!$A$17:$H$63,8,FALSE))</f>
        <v>0</v>
      </c>
      <c r="T43" s="22">
        <f>IF(ISNA(VLOOKUP($C43,'Beaver Valley TT'!$A$17:$H$69,8,FALSE))=TRUE,"0",VLOOKUP($C43,'Beaver Valley TT'!$A$17:$H$69,8,FALSE))</f>
        <v>250.56433408577877</v>
      </c>
      <c r="U43" s="22" t="str">
        <f>IF(ISNA(VLOOKUP($C43,'Calgary Nor AM SS'!$A$17:$H$66,8,FALSE))=TRUE,"0",VLOOKUP($C43,'Calgary Nor AM SS'!$A$17:$H$66,8,FALSE))</f>
        <v>0</v>
      </c>
      <c r="V43" s="22" t="str">
        <f>IF(ISNA(VLOOKUP($C43,'Fortune Fz'!$A$17:$H$66,8,FALSE))=TRUE,"0",VLOOKUP($C43,'Fortune Fz'!$A$17:$H$66,8,FALSE))</f>
        <v>0</v>
      </c>
      <c r="W43" s="99" t="str">
        <f>IF(ISNA(VLOOKUP($C43,'GEORGIAN PEAKS Groms'!$A$17:$H$63,8,FALSE))=TRUE,"0",VLOOKUP($C43,'GEORGIAN PEAKS Groms'!$A$17:$H$63,8,FALSE))</f>
        <v>0</v>
      </c>
      <c r="X43" s="99" t="str">
        <f>IF(ISNA(VLOOKUP($C43,'Aspen Open SS'!$A$17:$H$63,8,FALSE))=TRUE,"0",VLOOKUP($C43,'Aspen Open SS'!$A$17:$H$63,8,FALSE))</f>
        <v>0</v>
      </c>
      <c r="Y43" s="99" t="str">
        <f>IF(ISNA(VLOOKUP($C43,'Aspen Open BA'!$A$17:$H$63,8,FALSE))=TRUE,"0",VLOOKUP($C43,'Aspen Open BA'!$A$17:$H$63,8,FALSE))</f>
        <v>0</v>
      </c>
      <c r="Z43" s="99" t="str">
        <f>IF(ISNA(VLOOKUP($C43,'CWG SS'!$A$17:$H$63,8,FALSE))=TRUE,"0",VLOOKUP($C43,'CWG SS'!$A$17:$H$63,8,FALSE))</f>
        <v>0</v>
      </c>
      <c r="AA43" s="99" t="str">
        <f>IF(ISNA(VLOOKUP($C43,'CWG BA'!$A$17:$H$63,8,FALSE))=TRUE,"0",VLOOKUP($C43,'CWG BA'!$A$17:$H$63,8,FALSE))</f>
        <v>0</v>
      </c>
      <c r="AB43" s="99" t="str">
        <f>IF(ISNA(VLOOKUP($C43,'CWG HP'!$A$17:$H$63,8,FALSE))=TRUE,"0",VLOOKUP($C43,'CWG HP'!$A$17:$H$63,8,FALSE))</f>
        <v>0</v>
      </c>
      <c r="AC43" s="99">
        <f>IF(ISNA(VLOOKUP($C43,'Camp Fortune Provincials'!$A$17:$H$63,8,FALSE))=TRUE,"0",VLOOKUP($C43,'Camp Fortune Provincials'!$A$17:$H$63,8,FALSE))</f>
        <v>407.93838862559244</v>
      </c>
      <c r="AD43" s="99" t="str">
        <f>IF(ISNA(VLOOKUP($C43,'Jr Nats SS'!$A$17:$H$63,8,FALSE))=TRUE,"0",VLOOKUP($C43,'Jr Nats SS'!$A$17:$H$63,8,FALSE))</f>
        <v>0</v>
      </c>
      <c r="AE43" s="99" t="str">
        <f>IF(ISNA(VLOOKUP($C43,'Jr Nats HP'!$A$17:$H$63,8,FALSE))=TRUE,"0",VLOOKUP($C43,'Jr Nats HP'!$A$17:$H$63,8,FALSE))</f>
        <v>0</v>
      </c>
      <c r="AF43" s="99" t="str">
        <f>IF(ISNA(VLOOKUP($C43,'Jr Nats BA'!$A$17:$H$63,8,FALSE))=TRUE,"0",VLOOKUP($C43,'Jr Nats BA'!$A$17:$H$63,8,FALSE))</f>
        <v>0</v>
      </c>
      <c r="AG43" s="99" t="str">
        <f>IF(ISNA(VLOOKUP($C43,'Mammoth World Cup'!$A$17:$H$63,8,FALSE))=TRUE,"0",VLOOKUP($C43,'Mammoth World Cup'!$A$17:$H$63,8,FALSE))</f>
        <v>0</v>
      </c>
      <c r="AH43" s="99" t="str">
        <f>IF(ISNA(VLOOKUP($C43,'MSLM CC SS'!$A$17:$H$61,8,FALSE))=TRUE,"0",VLOOKUP($C43,'MSLM CC SS'!$A$17:$H$61,8,FALSE))</f>
        <v>0</v>
      </c>
      <c r="AI43" s="99" t="str">
        <f>IF(ISNA(VLOOKUP($C43,'MSLM CC HP'!$A$17:$H$59,8,FALSE))=TRUE,"0",VLOOKUP($C43,'MSLM CC HP'!$A$17:$H$59,8,FALSE))</f>
        <v>0</v>
      </c>
      <c r="AJ43" s="99" t="str">
        <f>IF(ISNA(VLOOKUP($C43,'Mammoth NorAM SS'!$A$17:$H$63,8,FALSE))=TRUE,"0",VLOOKUP($C43,'Mammoth NorAM SS'!$A$17:$H$63,8,FALSE))</f>
        <v>0</v>
      </c>
      <c r="AK43" s="99" t="str">
        <f>IF(ISNA(VLOOKUP($C43,'Le Relais NorAM SS'!$A$17:$H$63,8,FALSE))=TRUE,"0",VLOOKUP($C43,'Le Relais NorAM SS'!$A$17:$H$63,8,FALSE))</f>
        <v>0</v>
      </c>
      <c r="AL43" s="99" t="str">
        <f>IF(ISNA(VLOOKUP($C43,'Step Up Tour Pro SS'!$A$17:$H$63,8,FALSE))=TRUE,"0",VLOOKUP($C43,'Step Up Tour Pro SS'!$A$17:$H$63,8,FALSE))</f>
        <v>0</v>
      </c>
    </row>
    <row r="44" spans="1:38" ht="15" customHeight="1">
      <c r="A44" s="81" t="s">
        <v>46</v>
      </c>
      <c r="B44" s="81" t="s">
        <v>65</v>
      </c>
      <c r="C44" s="86" t="s">
        <v>158</v>
      </c>
      <c r="D44" s="81"/>
      <c r="E44" s="81">
        <f t="shared" si="6"/>
        <v>39</v>
      </c>
      <c r="F44" s="19">
        <f t="shared" si="7"/>
        <v>39</v>
      </c>
      <c r="G44" s="20">
        <f t="shared" si="8"/>
        <v>470.49763033175356</v>
      </c>
      <c r="H44" s="20">
        <f t="shared" si="9"/>
        <v>461.62528216704288</v>
      </c>
      <c r="I44" s="126">
        <v>0</v>
      </c>
      <c r="J44" s="19">
        <f t="shared" si="10"/>
        <v>932.1229124987965</v>
      </c>
      <c r="K44" s="21"/>
      <c r="L44" s="22" t="str">
        <f>IF(ISNA(VLOOKUP($C44,'Mt. Sima Canada Cup SS'!$A$17:$H$100,8,FALSE))=TRUE,"0",VLOOKUP($C44,'Mt. Sima Canada Cup SS'!$A$17:$H$100,8,FALSE))</f>
        <v>0</v>
      </c>
      <c r="M44" s="22" t="str">
        <f>IF(ISNA(VLOOKUP($C44,'Mt. Sima Canada Cup BA'!$A$17:$H$100,8,FALSE))=TRUE,"0",VLOOKUP($C44,'Mt. Sima Canada Cup BA'!$A$17:$H$100,8,FALSE))</f>
        <v>0</v>
      </c>
      <c r="N44" s="22" t="str">
        <f>IF(ISNA(VLOOKUP($C44,'Waterville Rev Tour NorAm Day 1'!$A$17:$H$100,8,FALSE))=TRUE,"0",VLOOKUP($C44,'Waterville Rev Tour NorAm Day 1'!$A$17:$H$100,8,FALSE))</f>
        <v>0</v>
      </c>
      <c r="O44" s="22" t="str">
        <f>IF(ISNA(VLOOKUP($C44,'Waterville Rev Tour NorAm Day 2'!$A$17:$H$100,8,FALSE))=TRUE,"0",VLOOKUP($C44,'Waterville Rev Tour NorAm Day 2'!$A$17:$H$100,8,FALSE))</f>
        <v>0</v>
      </c>
      <c r="P44" s="22" t="str">
        <f>IF(ISNA(VLOOKUP($C44,'MSLM TT DAY 1'!$A$17:$H$100,8,FALSE))=TRUE,"0",VLOOKUP($C44,'MSLM TT DAY 1'!$A$17:$H$100,8,FALSE))</f>
        <v>0</v>
      </c>
      <c r="Q44" s="22" t="str">
        <f>IF(ISNA(VLOOKUP($C44,'MSLM TT DAY 2'!$A$17:$H$100,8,FALSE))=TRUE,"0",VLOOKUP($C44,'MSLM TT DAY 2'!$A$17:$H$100,8,FALSE))</f>
        <v>0</v>
      </c>
      <c r="R44" s="22" t="str">
        <f>IF(ISNA(VLOOKUP($C44,'Silverstar Canada Cup'!$A$17:$H$65,8,FALSE))=TRUE,"0",VLOOKUP($C44,'Silverstar Canada Cup'!$A$17:$H$65,8,FALSE))</f>
        <v>0</v>
      </c>
      <c r="S44" s="99" t="str">
        <f>IF(ISNA(VLOOKUP($C44,'Craigleith Groms'!$A$17:$H$63,8,FALSE))=TRUE,"0",VLOOKUP($C44,'Craigleith Groms'!$A$17:$H$63,8,FALSE))</f>
        <v>0</v>
      </c>
      <c r="T44" s="22">
        <f>IF(ISNA(VLOOKUP($C44,'Beaver Valley TT'!$A$17:$H$69,8,FALSE))=TRUE,"0",VLOOKUP($C44,'Beaver Valley TT'!$A$17:$H$69,8,FALSE))</f>
        <v>461.62528216704288</v>
      </c>
      <c r="U44" s="22" t="str">
        <f>IF(ISNA(VLOOKUP($C44,'Calgary Nor AM SS'!$A$17:$H$66,8,FALSE))=TRUE,"0",VLOOKUP($C44,'Calgary Nor AM SS'!$A$17:$H$66,8,FALSE))</f>
        <v>0</v>
      </c>
      <c r="V44" s="22" t="str">
        <f>IF(ISNA(VLOOKUP($C44,'Fortune Fz'!$A$17:$H$66,8,FALSE))=TRUE,"0",VLOOKUP($C44,'Fortune Fz'!$A$17:$H$66,8,FALSE))</f>
        <v>0</v>
      </c>
      <c r="W44" s="99" t="str">
        <f>IF(ISNA(VLOOKUP($C44,'GEORGIAN PEAKS Groms'!$A$17:$H$63,8,FALSE))=TRUE,"0",VLOOKUP($C44,'GEORGIAN PEAKS Groms'!$A$17:$H$63,8,FALSE))</f>
        <v>0</v>
      </c>
      <c r="X44" s="99" t="str">
        <f>IF(ISNA(VLOOKUP($C44,'Aspen Open SS'!$A$17:$H$63,8,FALSE))=TRUE,"0",VLOOKUP($C44,'Aspen Open SS'!$A$17:$H$63,8,FALSE))</f>
        <v>0</v>
      </c>
      <c r="Y44" s="99" t="str">
        <f>IF(ISNA(VLOOKUP($C44,'Aspen Open BA'!$A$17:$H$63,8,FALSE))=TRUE,"0",VLOOKUP($C44,'Aspen Open BA'!$A$17:$H$63,8,FALSE))</f>
        <v>0</v>
      </c>
      <c r="Z44" s="99" t="str">
        <f>IF(ISNA(VLOOKUP($C44,'CWG SS'!$A$17:$H$63,8,FALSE))=TRUE,"0",VLOOKUP($C44,'CWG SS'!$A$17:$H$63,8,FALSE))</f>
        <v>0</v>
      </c>
      <c r="AA44" s="99" t="str">
        <f>IF(ISNA(VLOOKUP($C44,'CWG BA'!$A$17:$H$63,8,FALSE))=TRUE,"0",VLOOKUP($C44,'CWG BA'!$A$17:$H$63,8,FALSE))</f>
        <v>0</v>
      </c>
      <c r="AB44" s="99" t="str">
        <f>IF(ISNA(VLOOKUP($C44,'CWG HP'!$A$17:$H$63,8,FALSE))=TRUE,"0",VLOOKUP($C44,'CWG HP'!$A$17:$H$63,8,FALSE))</f>
        <v>0</v>
      </c>
      <c r="AC44" s="99">
        <f>IF(ISNA(VLOOKUP($C44,'Camp Fortune Provincials'!$A$17:$H$63,8,FALSE))=TRUE,"0",VLOOKUP($C44,'Camp Fortune Provincials'!$A$17:$H$63,8,FALSE))</f>
        <v>470.49763033175356</v>
      </c>
      <c r="AD44" s="99" t="str">
        <f>IF(ISNA(VLOOKUP($C44,'Jr Nats SS'!$A$17:$H$63,8,FALSE))=TRUE,"0",VLOOKUP($C44,'Jr Nats SS'!$A$17:$H$63,8,FALSE))</f>
        <v>0</v>
      </c>
      <c r="AE44" s="99" t="str">
        <f>IF(ISNA(VLOOKUP($C44,'Jr Nats HP'!$A$17:$H$63,8,FALSE))=TRUE,"0",VLOOKUP($C44,'Jr Nats HP'!$A$17:$H$63,8,FALSE))</f>
        <v>0</v>
      </c>
      <c r="AF44" s="99" t="str">
        <f>IF(ISNA(VLOOKUP($C44,'Jr Nats BA'!$A$17:$H$63,8,FALSE))=TRUE,"0",VLOOKUP($C44,'Jr Nats BA'!$A$17:$H$63,8,FALSE))</f>
        <v>0</v>
      </c>
      <c r="AG44" s="99" t="str">
        <f>IF(ISNA(VLOOKUP($C44,'Mammoth World Cup'!$A$17:$H$63,8,FALSE))=TRUE,"0",VLOOKUP($C44,'Mammoth World Cup'!$A$17:$H$63,8,FALSE))</f>
        <v>0</v>
      </c>
      <c r="AH44" s="99" t="str">
        <f>IF(ISNA(VLOOKUP($C44,'MSLM CC SS'!$A$17:$H$61,8,FALSE))=TRUE,"0",VLOOKUP($C44,'MSLM CC SS'!$A$17:$H$61,8,FALSE))</f>
        <v>0</v>
      </c>
      <c r="AI44" s="99" t="str">
        <f>IF(ISNA(VLOOKUP($C44,'MSLM CC HP'!$A$17:$H$59,8,FALSE))=TRUE,"0",VLOOKUP($C44,'MSLM CC HP'!$A$17:$H$59,8,FALSE))</f>
        <v>0</v>
      </c>
      <c r="AJ44" s="99" t="str">
        <f>IF(ISNA(VLOOKUP($C44,'Mammoth NorAM SS'!$A$17:$H$63,8,FALSE))=TRUE,"0",VLOOKUP($C44,'Mammoth NorAM SS'!$A$17:$H$63,8,FALSE))</f>
        <v>0</v>
      </c>
      <c r="AK44" s="99" t="str">
        <f>IF(ISNA(VLOOKUP($C44,'Le Relais NorAM SS'!$A$17:$H$63,8,FALSE))=TRUE,"0",VLOOKUP($C44,'Le Relais NorAM SS'!$A$17:$H$63,8,FALSE))</f>
        <v>0</v>
      </c>
      <c r="AL44" s="99" t="str">
        <f>IF(ISNA(VLOOKUP($C44,'Step Up Tour Pro SS'!$A$17:$H$63,8,FALSE))=TRUE,"0",VLOOKUP($C44,'Step Up Tour Pro SS'!$A$17:$H$63,8,FALSE))</f>
        <v>0</v>
      </c>
    </row>
    <row r="45" spans="1:38" ht="15" customHeight="1">
      <c r="A45" s="81" t="s">
        <v>46</v>
      </c>
      <c r="B45" s="81" t="s">
        <v>74</v>
      </c>
      <c r="C45" s="86" t="s">
        <v>91</v>
      </c>
      <c r="D45" s="81"/>
      <c r="E45" s="81">
        <f t="shared" si="6"/>
        <v>40</v>
      </c>
      <c r="F45" s="19">
        <f t="shared" si="7"/>
        <v>40</v>
      </c>
      <c r="G45" s="20">
        <f t="shared" si="8"/>
        <v>329.5454545454545</v>
      </c>
      <c r="H45" s="20">
        <f t="shared" si="9"/>
        <v>306.27962085308053</v>
      </c>
      <c r="I45" s="20">
        <f t="shared" ref="I45:I53" si="11">LARGE(($L45:$AL45),3)</f>
        <v>292.70833333333337</v>
      </c>
      <c r="J45" s="19">
        <f t="shared" si="10"/>
        <v>928.53340873186846</v>
      </c>
      <c r="K45" s="21"/>
      <c r="L45" s="22" t="str">
        <f>IF(ISNA(VLOOKUP($C45,'Mt. Sima Canada Cup SS'!$A$17:$H$100,8,FALSE))=TRUE,"0",VLOOKUP($C45,'Mt. Sima Canada Cup SS'!$A$17:$H$100,8,FALSE))</f>
        <v>0</v>
      </c>
      <c r="M45" s="22" t="str">
        <f>IF(ISNA(VLOOKUP($C45,'Mt. Sima Canada Cup BA'!$A$17:$H$100,8,FALSE))=TRUE,"0",VLOOKUP($C45,'Mt. Sima Canada Cup BA'!$A$17:$H$100,8,FALSE))</f>
        <v>0</v>
      </c>
      <c r="N45" s="22" t="str">
        <f>IF(ISNA(VLOOKUP($C45,'Waterville Rev Tour NorAm Day 1'!$A$17:$H$100,8,FALSE))=TRUE,"0",VLOOKUP($C45,'Waterville Rev Tour NorAm Day 1'!$A$17:$H$100,8,FALSE))</f>
        <v>0</v>
      </c>
      <c r="O45" s="22" t="str">
        <f>IF(ISNA(VLOOKUP($C45,'Waterville Rev Tour NorAm Day 2'!$A$17:$H$100,8,FALSE))=TRUE,"0",VLOOKUP($C45,'Waterville Rev Tour NorAm Day 2'!$A$17:$H$100,8,FALSE))</f>
        <v>0</v>
      </c>
      <c r="P45" s="22">
        <f>IF(ISNA(VLOOKUP($C45,'MSLM TT DAY 1'!$A$17:$H$100,8,FALSE))=TRUE,"0",VLOOKUP($C45,'MSLM TT DAY 1'!$A$17:$H$100,8,FALSE))</f>
        <v>292.70833333333337</v>
      </c>
      <c r="Q45" s="22">
        <f>IF(ISNA(VLOOKUP($C45,'MSLM TT DAY 2'!$A$17:$H$100,8,FALSE))=TRUE,"0",VLOOKUP($C45,'MSLM TT DAY 2'!$A$17:$H$100,8,FALSE))</f>
        <v>329.5454545454545</v>
      </c>
      <c r="R45" s="22" t="str">
        <f>IF(ISNA(VLOOKUP($C45,'Silverstar Canada Cup'!$A$17:$H$65,8,FALSE))=TRUE,"0",VLOOKUP($C45,'Silverstar Canada Cup'!$A$17:$H$65,8,FALSE))</f>
        <v>0</v>
      </c>
      <c r="S45" s="99" t="str">
        <f>IF(ISNA(VLOOKUP($C45,'Craigleith Groms'!$A$17:$H$63,8,FALSE))=TRUE,"0",VLOOKUP($C45,'Craigleith Groms'!$A$17:$H$63,8,FALSE))</f>
        <v>0</v>
      </c>
      <c r="T45" s="22">
        <f>IF(ISNA(VLOOKUP($C45,'Beaver Valley TT'!$A$17:$H$69,8,FALSE))=TRUE,"0",VLOOKUP($C45,'Beaver Valley TT'!$A$17:$H$69,8,FALSE))</f>
        <v>292.32505643340858</v>
      </c>
      <c r="U45" s="22" t="str">
        <f>IF(ISNA(VLOOKUP($C45,'Calgary Nor AM SS'!$A$17:$H$66,8,FALSE))=TRUE,"0",VLOOKUP($C45,'Calgary Nor AM SS'!$A$17:$H$66,8,FALSE))</f>
        <v>0</v>
      </c>
      <c r="V45" s="22" t="str">
        <f>IF(ISNA(VLOOKUP($C45,'Fortune Fz'!$A$17:$H$66,8,FALSE))=TRUE,"0",VLOOKUP($C45,'Fortune Fz'!$A$17:$H$66,8,FALSE))</f>
        <v>0</v>
      </c>
      <c r="W45" s="99" t="str">
        <f>IF(ISNA(VLOOKUP($C45,'GEORGIAN PEAKS Groms'!$A$17:$H$63,8,FALSE))=TRUE,"0",VLOOKUP($C45,'GEORGIAN PEAKS Groms'!$A$17:$H$63,8,FALSE))</f>
        <v>0</v>
      </c>
      <c r="X45" s="99" t="str">
        <f>IF(ISNA(VLOOKUP($C45,'Aspen Open SS'!$A$17:$H$63,8,FALSE))=TRUE,"0",VLOOKUP($C45,'Aspen Open SS'!$A$17:$H$63,8,FALSE))</f>
        <v>0</v>
      </c>
      <c r="Y45" s="99" t="str">
        <f>IF(ISNA(VLOOKUP($C45,'Aspen Open BA'!$A$17:$H$63,8,FALSE))=TRUE,"0",VLOOKUP($C45,'Aspen Open BA'!$A$17:$H$63,8,FALSE))</f>
        <v>0</v>
      </c>
      <c r="Z45" s="99" t="str">
        <f>IF(ISNA(VLOOKUP($C45,'CWG SS'!$A$17:$H$63,8,FALSE))=TRUE,"0",VLOOKUP($C45,'CWG SS'!$A$17:$H$63,8,FALSE))</f>
        <v>0</v>
      </c>
      <c r="AA45" s="99" t="str">
        <f>IF(ISNA(VLOOKUP($C45,'CWG BA'!$A$17:$H$63,8,FALSE))=TRUE,"0",VLOOKUP($C45,'CWG BA'!$A$17:$H$63,8,FALSE))</f>
        <v>0</v>
      </c>
      <c r="AB45" s="99" t="str">
        <f>IF(ISNA(VLOOKUP($C45,'CWG HP'!$A$17:$H$63,8,FALSE))=TRUE,"0",VLOOKUP($C45,'CWG HP'!$A$17:$H$63,8,FALSE))</f>
        <v>0</v>
      </c>
      <c r="AC45" s="99">
        <f>IF(ISNA(VLOOKUP($C45,'Camp Fortune Provincials'!$A$17:$H$63,8,FALSE))=TRUE,"0",VLOOKUP($C45,'Camp Fortune Provincials'!$A$17:$H$63,8,FALSE))</f>
        <v>306.27962085308053</v>
      </c>
      <c r="AD45" s="99" t="str">
        <f>IF(ISNA(VLOOKUP($C45,'Jr Nats SS'!$A$17:$H$63,8,FALSE))=TRUE,"0",VLOOKUP($C45,'Jr Nats SS'!$A$17:$H$63,8,FALSE))</f>
        <v>0</v>
      </c>
      <c r="AE45" s="99" t="str">
        <f>IF(ISNA(VLOOKUP($C45,'Jr Nats HP'!$A$17:$H$63,8,FALSE))=TRUE,"0",VLOOKUP($C45,'Jr Nats HP'!$A$17:$H$63,8,FALSE))</f>
        <v>0</v>
      </c>
      <c r="AF45" s="99" t="str">
        <f>IF(ISNA(VLOOKUP($C45,'Jr Nats BA'!$A$17:$H$63,8,FALSE))=TRUE,"0",VLOOKUP($C45,'Jr Nats BA'!$A$17:$H$63,8,FALSE))</f>
        <v>0</v>
      </c>
      <c r="AG45" s="99" t="str">
        <f>IF(ISNA(VLOOKUP($C45,'Mammoth World Cup'!$A$17:$H$63,8,FALSE))=TRUE,"0",VLOOKUP($C45,'Mammoth World Cup'!$A$17:$H$63,8,FALSE))</f>
        <v>0</v>
      </c>
      <c r="AH45" s="99" t="str">
        <f>IF(ISNA(VLOOKUP($C45,'MSLM CC SS'!$A$17:$H$61,8,FALSE))=TRUE,"0",VLOOKUP($C45,'MSLM CC SS'!$A$17:$H$61,8,FALSE))</f>
        <v>0</v>
      </c>
      <c r="AI45" s="99" t="str">
        <f>IF(ISNA(VLOOKUP($C45,'MSLM CC HP'!$A$17:$H$59,8,FALSE))=TRUE,"0",VLOOKUP($C45,'MSLM CC HP'!$A$17:$H$59,8,FALSE))</f>
        <v>0</v>
      </c>
      <c r="AJ45" s="99" t="str">
        <f>IF(ISNA(VLOOKUP($C45,'Mammoth NorAM SS'!$A$17:$H$63,8,FALSE))=TRUE,"0",VLOOKUP($C45,'Mammoth NorAM SS'!$A$17:$H$63,8,FALSE))</f>
        <v>0</v>
      </c>
      <c r="AK45" s="99" t="str">
        <f>IF(ISNA(VLOOKUP($C45,'Le Relais NorAM SS'!$A$17:$H$63,8,FALSE))=TRUE,"0",VLOOKUP($C45,'Le Relais NorAM SS'!$A$17:$H$63,8,FALSE))</f>
        <v>0</v>
      </c>
      <c r="AL45" s="99" t="str">
        <f>IF(ISNA(VLOOKUP($C45,'Step Up Tour Pro SS'!$A$17:$H$63,8,FALSE))=TRUE,"0",VLOOKUP($C45,'Step Up Tour Pro SS'!$A$17:$H$63,8,FALSE))</f>
        <v>0</v>
      </c>
    </row>
    <row r="46" spans="1:38" ht="15" customHeight="1">
      <c r="A46" s="81" t="s">
        <v>46</v>
      </c>
      <c r="B46" s="81" t="s">
        <v>65</v>
      </c>
      <c r="C46" s="86" t="s">
        <v>117</v>
      </c>
      <c r="D46" s="81"/>
      <c r="E46" s="81">
        <f t="shared" si="6"/>
        <v>41</v>
      </c>
      <c r="F46" s="19">
        <f t="shared" si="7"/>
        <v>41</v>
      </c>
      <c r="G46" s="20">
        <f t="shared" si="8"/>
        <v>384.478672985782</v>
      </c>
      <c r="H46" s="20">
        <f t="shared" si="9"/>
        <v>296.83972911963883</v>
      </c>
      <c r="I46" s="20">
        <f t="shared" si="11"/>
        <v>237.5</v>
      </c>
      <c r="J46" s="19">
        <f t="shared" si="10"/>
        <v>918.81840210542077</v>
      </c>
      <c r="K46" s="21"/>
      <c r="L46" s="22" t="str">
        <f>IF(ISNA(VLOOKUP($C46,'Mt. Sima Canada Cup SS'!$A$17:$H$100,8,FALSE))=TRUE,"0",VLOOKUP($C46,'Mt. Sima Canada Cup SS'!$A$17:$H$100,8,FALSE))</f>
        <v>0</v>
      </c>
      <c r="M46" s="22" t="str">
        <f>IF(ISNA(VLOOKUP($C46,'Mt. Sima Canada Cup BA'!$A$17:$H$100,8,FALSE))=TRUE,"0",VLOOKUP($C46,'Mt. Sima Canada Cup BA'!$A$17:$H$100,8,FALSE))</f>
        <v>0</v>
      </c>
      <c r="N46" s="22" t="str">
        <f>IF(ISNA(VLOOKUP($C46,'Waterville Rev Tour NorAm Day 1'!$A$17:$H$100,8,FALSE))=TRUE,"0",VLOOKUP($C46,'Waterville Rev Tour NorAm Day 1'!$A$17:$H$100,8,FALSE))</f>
        <v>0</v>
      </c>
      <c r="O46" s="22" t="str">
        <f>IF(ISNA(VLOOKUP($C46,'Waterville Rev Tour NorAm Day 2'!$A$17:$H$100,8,FALSE))=TRUE,"0",VLOOKUP($C46,'Waterville Rev Tour NorAm Day 2'!$A$17:$H$100,8,FALSE))</f>
        <v>0</v>
      </c>
      <c r="P46" s="22">
        <f>IF(ISNA(VLOOKUP($C46,'MSLM TT DAY 1'!$A$17:$H$100,8,FALSE))=TRUE,"0",VLOOKUP($C46,'MSLM TT DAY 1'!$A$17:$H$100,8,FALSE))</f>
        <v>158.33333333333331</v>
      </c>
      <c r="Q46" s="22">
        <f>IF(ISNA(VLOOKUP($C46,'MSLM TT DAY 2'!$A$17:$H$100,8,FALSE))=TRUE,"0",VLOOKUP($C46,'MSLM TT DAY 2'!$A$17:$H$100,8,FALSE))</f>
        <v>237.5</v>
      </c>
      <c r="R46" s="22" t="str">
        <f>IF(ISNA(VLOOKUP($C46,'Silverstar Canada Cup'!$A$17:$H$65,8,FALSE))=TRUE,"0",VLOOKUP($C46,'Silverstar Canada Cup'!$A$17:$H$65,8,FALSE))</f>
        <v>0</v>
      </c>
      <c r="S46" s="99" t="str">
        <f>IF(ISNA(VLOOKUP($C46,'Craigleith Groms'!$A$17:$H$63,8,FALSE))=TRUE,"0",VLOOKUP($C46,'Craigleith Groms'!$A$17:$H$63,8,FALSE))</f>
        <v>0</v>
      </c>
      <c r="T46" s="22">
        <f>IF(ISNA(VLOOKUP($C46,'Beaver Valley TT'!$A$17:$H$69,8,FALSE))=TRUE,"0",VLOOKUP($C46,'Beaver Valley TT'!$A$17:$H$69,8,FALSE))</f>
        <v>296.83972911963883</v>
      </c>
      <c r="U46" s="22" t="str">
        <f>IF(ISNA(VLOOKUP($C46,'Calgary Nor AM SS'!$A$17:$H$66,8,FALSE))=TRUE,"0",VLOOKUP($C46,'Calgary Nor AM SS'!$A$17:$H$66,8,FALSE))</f>
        <v>0</v>
      </c>
      <c r="V46" s="22" t="str">
        <f>IF(ISNA(VLOOKUP($C46,'Fortune Fz'!$A$17:$H$66,8,FALSE))=TRUE,"0",VLOOKUP($C46,'Fortune Fz'!$A$17:$H$66,8,FALSE))</f>
        <v>0</v>
      </c>
      <c r="W46" s="99" t="str">
        <f>IF(ISNA(VLOOKUP($C46,'GEORGIAN PEAKS Groms'!$A$17:$H$63,8,FALSE))=TRUE,"0",VLOOKUP($C46,'GEORGIAN PEAKS Groms'!$A$17:$H$63,8,FALSE))</f>
        <v>0</v>
      </c>
      <c r="X46" s="99" t="str">
        <f>IF(ISNA(VLOOKUP($C46,'Aspen Open SS'!$A$17:$H$63,8,FALSE))=TRUE,"0",VLOOKUP($C46,'Aspen Open SS'!$A$17:$H$63,8,FALSE))</f>
        <v>0</v>
      </c>
      <c r="Y46" s="99" t="str">
        <f>IF(ISNA(VLOOKUP($C46,'Aspen Open BA'!$A$17:$H$63,8,FALSE))=TRUE,"0",VLOOKUP($C46,'Aspen Open BA'!$A$17:$H$63,8,FALSE))</f>
        <v>0</v>
      </c>
      <c r="Z46" s="99" t="str">
        <f>IF(ISNA(VLOOKUP($C46,'CWG SS'!$A$17:$H$63,8,FALSE))=TRUE,"0",VLOOKUP($C46,'CWG SS'!$A$17:$H$63,8,FALSE))</f>
        <v>0</v>
      </c>
      <c r="AA46" s="99" t="str">
        <f>IF(ISNA(VLOOKUP($C46,'CWG BA'!$A$17:$H$63,8,FALSE))=TRUE,"0",VLOOKUP($C46,'CWG BA'!$A$17:$H$63,8,FALSE))</f>
        <v>0</v>
      </c>
      <c r="AB46" s="99" t="str">
        <f>IF(ISNA(VLOOKUP($C46,'CWG HP'!$A$17:$H$63,8,FALSE))=TRUE,"0",VLOOKUP($C46,'CWG HP'!$A$17:$H$63,8,FALSE))</f>
        <v>0</v>
      </c>
      <c r="AC46" s="99">
        <f>IF(ISNA(VLOOKUP($C46,'Camp Fortune Provincials'!$A$17:$H$63,8,FALSE))=TRUE,"0",VLOOKUP($C46,'Camp Fortune Provincials'!$A$17:$H$63,8,FALSE))</f>
        <v>384.478672985782</v>
      </c>
      <c r="AD46" s="99" t="str">
        <f>IF(ISNA(VLOOKUP($C46,'Jr Nats SS'!$A$17:$H$63,8,FALSE))=TRUE,"0",VLOOKUP($C46,'Jr Nats SS'!$A$17:$H$63,8,FALSE))</f>
        <v>0</v>
      </c>
      <c r="AE46" s="99" t="str">
        <f>IF(ISNA(VLOOKUP($C46,'Jr Nats HP'!$A$17:$H$63,8,FALSE))=TRUE,"0",VLOOKUP($C46,'Jr Nats HP'!$A$17:$H$63,8,FALSE))</f>
        <v>0</v>
      </c>
      <c r="AF46" s="99" t="str">
        <f>IF(ISNA(VLOOKUP($C46,'Jr Nats BA'!$A$17:$H$63,8,FALSE))=TRUE,"0",VLOOKUP($C46,'Jr Nats BA'!$A$17:$H$63,8,FALSE))</f>
        <v>0</v>
      </c>
      <c r="AG46" s="99" t="str">
        <f>IF(ISNA(VLOOKUP($C46,'Mammoth World Cup'!$A$17:$H$63,8,FALSE))=TRUE,"0",VLOOKUP($C46,'Mammoth World Cup'!$A$17:$H$63,8,FALSE))</f>
        <v>0</v>
      </c>
      <c r="AH46" s="99" t="str">
        <f>IF(ISNA(VLOOKUP($C46,'MSLM CC SS'!$A$17:$H$61,8,FALSE))=TRUE,"0",VLOOKUP($C46,'MSLM CC SS'!$A$17:$H$61,8,FALSE))</f>
        <v>0</v>
      </c>
      <c r="AI46" s="99" t="str">
        <f>IF(ISNA(VLOOKUP($C46,'MSLM CC HP'!$A$17:$H$59,8,FALSE))=TRUE,"0",VLOOKUP($C46,'MSLM CC HP'!$A$17:$H$59,8,FALSE))</f>
        <v>0</v>
      </c>
      <c r="AJ46" s="99" t="str">
        <f>IF(ISNA(VLOOKUP($C46,'Mammoth NorAM SS'!$A$17:$H$63,8,FALSE))=TRUE,"0",VLOOKUP($C46,'Mammoth NorAM SS'!$A$17:$H$63,8,FALSE))</f>
        <v>0</v>
      </c>
      <c r="AK46" s="99" t="str">
        <f>IF(ISNA(VLOOKUP($C46,'Le Relais NorAM SS'!$A$17:$H$63,8,FALSE))=TRUE,"0",VLOOKUP($C46,'Le Relais NorAM SS'!$A$17:$H$63,8,FALSE))</f>
        <v>0</v>
      </c>
      <c r="AL46" s="99" t="str">
        <f>IF(ISNA(VLOOKUP($C46,'Step Up Tour Pro SS'!$A$17:$H$63,8,FALSE))=TRUE,"0",VLOOKUP($C46,'Step Up Tour Pro SS'!$A$17:$H$63,8,FALSE))</f>
        <v>0</v>
      </c>
    </row>
    <row r="47" spans="1:38" ht="15" customHeight="1">
      <c r="A47" s="81" t="s">
        <v>46</v>
      </c>
      <c r="B47" s="81" t="s">
        <v>65</v>
      </c>
      <c r="C47" s="86" t="s">
        <v>103</v>
      </c>
      <c r="D47" s="81"/>
      <c r="E47" s="81">
        <f t="shared" si="6"/>
        <v>42</v>
      </c>
      <c r="F47" s="19">
        <f t="shared" si="7"/>
        <v>42</v>
      </c>
      <c r="G47" s="20">
        <f t="shared" si="8"/>
        <v>362.5</v>
      </c>
      <c r="H47" s="20">
        <f t="shared" si="9"/>
        <v>317.0454545454545</v>
      </c>
      <c r="I47" s="20">
        <f t="shared" si="11"/>
        <v>186.23024830699774</v>
      </c>
      <c r="J47" s="19">
        <f t="shared" si="10"/>
        <v>865.77570285245224</v>
      </c>
      <c r="K47" s="21"/>
      <c r="L47" s="22" t="str">
        <f>IF(ISNA(VLOOKUP($C47,'Mt. Sima Canada Cup SS'!$A$17:$H$100,8,FALSE))=TRUE,"0",VLOOKUP($C47,'Mt. Sima Canada Cup SS'!$A$17:$H$100,8,FALSE))</f>
        <v>0</v>
      </c>
      <c r="M47" s="22" t="str">
        <f>IF(ISNA(VLOOKUP($C47,'Mt. Sima Canada Cup BA'!$A$17:$H$100,8,FALSE))=TRUE,"0",VLOOKUP($C47,'Mt. Sima Canada Cup BA'!$A$17:$H$100,8,FALSE))</f>
        <v>0</v>
      </c>
      <c r="N47" s="22" t="str">
        <f>IF(ISNA(VLOOKUP($C47,'Waterville Rev Tour NorAm Day 1'!$A$17:$H$100,8,FALSE))=TRUE,"0",VLOOKUP($C47,'Waterville Rev Tour NorAm Day 1'!$A$17:$H$100,8,FALSE))</f>
        <v>0</v>
      </c>
      <c r="O47" s="22" t="str">
        <f>IF(ISNA(VLOOKUP($C47,'Waterville Rev Tour NorAm Day 2'!$A$17:$H$100,8,FALSE))=TRUE,"0",VLOOKUP($C47,'Waterville Rev Tour NorAm Day 2'!$A$17:$H$100,8,FALSE))</f>
        <v>0</v>
      </c>
      <c r="P47" s="22">
        <f>IF(ISNA(VLOOKUP($C47,'MSLM TT DAY 1'!$A$17:$H$100,8,FALSE))=TRUE,"0",VLOOKUP($C47,'MSLM TT DAY 1'!$A$17:$H$100,8,FALSE))</f>
        <v>362.5</v>
      </c>
      <c r="Q47" s="22">
        <f>IF(ISNA(VLOOKUP($C47,'MSLM TT DAY 2'!$A$17:$H$100,8,FALSE))=TRUE,"0",VLOOKUP($C47,'MSLM TT DAY 2'!$A$17:$H$100,8,FALSE))</f>
        <v>317.0454545454545</v>
      </c>
      <c r="R47" s="22" t="str">
        <f>IF(ISNA(VLOOKUP($C47,'Silverstar Canada Cup'!$A$17:$H$65,8,FALSE))=TRUE,"0",VLOOKUP($C47,'Silverstar Canada Cup'!$A$17:$H$65,8,FALSE))</f>
        <v>0</v>
      </c>
      <c r="S47" s="99" t="str">
        <f>IF(ISNA(VLOOKUP($C47,'Craigleith Groms'!$A$17:$H$63,8,FALSE))=TRUE,"0",VLOOKUP($C47,'Craigleith Groms'!$A$17:$H$63,8,FALSE))</f>
        <v>0</v>
      </c>
      <c r="T47" s="22">
        <f>IF(ISNA(VLOOKUP($C47,'Beaver Valley TT'!$A$17:$H$69,8,FALSE))=TRUE,"0",VLOOKUP($C47,'Beaver Valley TT'!$A$17:$H$69,8,FALSE))</f>
        <v>186.23024830699774</v>
      </c>
      <c r="U47" s="22" t="str">
        <f>IF(ISNA(VLOOKUP($C47,'Calgary Nor AM SS'!$A$17:$H$66,8,FALSE))=TRUE,"0",VLOOKUP($C47,'Calgary Nor AM SS'!$A$17:$H$66,8,FALSE))</f>
        <v>0</v>
      </c>
      <c r="V47" s="22" t="str">
        <f>IF(ISNA(VLOOKUP($C47,'Fortune Fz'!$A$17:$H$66,8,FALSE))=TRUE,"0",VLOOKUP($C47,'Fortune Fz'!$A$17:$H$66,8,FALSE))</f>
        <v>0</v>
      </c>
      <c r="W47" s="99" t="str">
        <f>IF(ISNA(VLOOKUP($C47,'GEORGIAN PEAKS Groms'!$A$17:$H$63,8,FALSE))=TRUE,"0",VLOOKUP($C47,'GEORGIAN PEAKS Groms'!$A$17:$H$63,8,FALSE))</f>
        <v>0</v>
      </c>
      <c r="X47" s="99" t="str">
        <f>IF(ISNA(VLOOKUP($C47,'Aspen Open SS'!$A$17:$H$63,8,FALSE))=TRUE,"0",VLOOKUP($C47,'Aspen Open SS'!$A$17:$H$63,8,FALSE))</f>
        <v>0</v>
      </c>
      <c r="Y47" s="99" t="str">
        <f>IF(ISNA(VLOOKUP($C47,'Aspen Open BA'!$A$17:$H$63,8,FALSE))=TRUE,"0",VLOOKUP($C47,'Aspen Open BA'!$A$17:$H$63,8,FALSE))</f>
        <v>0</v>
      </c>
      <c r="Z47" s="99" t="str">
        <f>IF(ISNA(VLOOKUP($C47,'CWG SS'!$A$17:$H$63,8,FALSE))=TRUE,"0",VLOOKUP($C47,'CWG SS'!$A$17:$H$63,8,FALSE))</f>
        <v>0</v>
      </c>
      <c r="AA47" s="99" t="str">
        <f>IF(ISNA(VLOOKUP($C47,'CWG BA'!$A$17:$H$63,8,FALSE))=TRUE,"0",VLOOKUP($C47,'CWG BA'!$A$17:$H$63,8,FALSE))</f>
        <v>0</v>
      </c>
      <c r="AB47" s="99" t="str">
        <f>IF(ISNA(VLOOKUP($C47,'CWG HP'!$A$17:$H$63,8,FALSE))=TRUE,"0",VLOOKUP($C47,'CWG HP'!$A$17:$H$63,8,FALSE))</f>
        <v>0</v>
      </c>
      <c r="AC47" s="99">
        <f>IF(ISNA(VLOOKUP($C47,'Camp Fortune Provincials'!$A$17:$H$63,8,FALSE))=TRUE,"0",VLOOKUP($C47,'Camp Fortune Provincials'!$A$17:$H$63,8,FALSE))</f>
        <v>104.26540284360189</v>
      </c>
      <c r="AD47" s="99" t="str">
        <f>IF(ISNA(VLOOKUP($C47,'Jr Nats SS'!$A$17:$H$63,8,FALSE))=TRUE,"0",VLOOKUP($C47,'Jr Nats SS'!$A$17:$H$63,8,FALSE))</f>
        <v>0</v>
      </c>
      <c r="AE47" s="99" t="str">
        <f>IF(ISNA(VLOOKUP($C47,'Jr Nats HP'!$A$17:$H$63,8,FALSE))=TRUE,"0",VLOOKUP($C47,'Jr Nats HP'!$A$17:$H$63,8,FALSE))</f>
        <v>0</v>
      </c>
      <c r="AF47" s="99" t="str">
        <f>IF(ISNA(VLOOKUP($C47,'Jr Nats BA'!$A$17:$H$63,8,FALSE))=TRUE,"0",VLOOKUP($C47,'Jr Nats BA'!$A$17:$H$63,8,FALSE))</f>
        <v>0</v>
      </c>
      <c r="AG47" s="99" t="str">
        <f>IF(ISNA(VLOOKUP($C47,'Mammoth World Cup'!$A$17:$H$63,8,FALSE))=TRUE,"0",VLOOKUP($C47,'Mammoth World Cup'!$A$17:$H$63,8,FALSE))</f>
        <v>0</v>
      </c>
      <c r="AH47" s="99" t="str">
        <f>IF(ISNA(VLOOKUP($C47,'MSLM CC SS'!$A$17:$H$61,8,FALSE))=TRUE,"0",VLOOKUP($C47,'MSLM CC SS'!$A$17:$H$61,8,FALSE))</f>
        <v>0</v>
      </c>
      <c r="AI47" s="99" t="str">
        <f>IF(ISNA(VLOOKUP($C47,'MSLM CC HP'!$A$17:$H$59,8,FALSE))=TRUE,"0",VLOOKUP($C47,'MSLM CC HP'!$A$17:$H$59,8,FALSE))</f>
        <v>0</v>
      </c>
      <c r="AJ47" s="99" t="str">
        <f>IF(ISNA(VLOOKUP($C47,'Mammoth NorAM SS'!$A$17:$H$63,8,FALSE))=TRUE,"0",VLOOKUP($C47,'Mammoth NorAM SS'!$A$17:$H$63,8,FALSE))</f>
        <v>0</v>
      </c>
      <c r="AK47" s="99" t="str">
        <f>IF(ISNA(VLOOKUP($C47,'Le Relais NorAM SS'!$A$17:$H$63,8,FALSE))=TRUE,"0",VLOOKUP($C47,'Le Relais NorAM SS'!$A$17:$H$63,8,FALSE))</f>
        <v>0</v>
      </c>
      <c r="AL47" s="99" t="str">
        <f>IF(ISNA(VLOOKUP($C47,'Step Up Tour Pro SS'!$A$17:$H$63,8,FALSE))=TRUE,"0",VLOOKUP($C47,'Step Up Tour Pro SS'!$A$17:$H$63,8,FALSE))</f>
        <v>0</v>
      </c>
    </row>
    <row r="48" spans="1:38" ht="15" customHeight="1">
      <c r="A48" s="81" t="s">
        <v>94</v>
      </c>
      <c r="B48" s="81" t="s">
        <v>75</v>
      </c>
      <c r="C48" s="86" t="s">
        <v>113</v>
      </c>
      <c r="D48" s="81"/>
      <c r="E48" s="81">
        <f t="shared" si="6"/>
        <v>43</v>
      </c>
      <c r="F48" s="19">
        <f t="shared" si="7"/>
        <v>43</v>
      </c>
      <c r="G48" s="20">
        <f t="shared" si="8"/>
        <v>394.90521327014216</v>
      </c>
      <c r="H48" s="20">
        <f t="shared" si="9"/>
        <v>236.36363636363635</v>
      </c>
      <c r="I48" s="20">
        <f t="shared" si="11"/>
        <v>233.63431151241534</v>
      </c>
      <c r="J48" s="19">
        <f t="shared" si="10"/>
        <v>864.90316114619384</v>
      </c>
      <c r="K48" s="21"/>
      <c r="L48" s="22" t="str">
        <f>IF(ISNA(VLOOKUP($C48,'Mt. Sima Canada Cup SS'!$A$17:$H$100,8,FALSE))=TRUE,"0",VLOOKUP($C48,'Mt. Sima Canada Cup SS'!$A$17:$H$100,8,FALSE))</f>
        <v>0</v>
      </c>
      <c r="M48" s="22" t="str">
        <f>IF(ISNA(VLOOKUP($C48,'Mt. Sima Canada Cup BA'!$A$17:$H$100,8,FALSE))=TRUE,"0",VLOOKUP($C48,'Mt. Sima Canada Cup BA'!$A$17:$H$100,8,FALSE))</f>
        <v>0</v>
      </c>
      <c r="N48" s="22" t="str">
        <f>IF(ISNA(VLOOKUP($C48,'Waterville Rev Tour NorAm Day 1'!$A$17:$H$100,8,FALSE))=TRUE,"0",VLOOKUP($C48,'Waterville Rev Tour NorAm Day 1'!$A$17:$H$100,8,FALSE))</f>
        <v>0</v>
      </c>
      <c r="O48" s="22" t="str">
        <f>IF(ISNA(VLOOKUP($C48,'Waterville Rev Tour NorAm Day 2'!$A$17:$H$100,8,FALSE))=TRUE,"0",VLOOKUP($C48,'Waterville Rev Tour NorAm Day 2'!$A$17:$H$100,8,FALSE))</f>
        <v>0</v>
      </c>
      <c r="P48" s="22">
        <f>IF(ISNA(VLOOKUP($C48,'MSLM TT DAY 1'!$A$17:$H$100,8,FALSE))=TRUE,"0",VLOOKUP($C48,'MSLM TT DAY 1'!$A$17:$H$100,8,FALSE))</f>
        <v>98.958333333333329</v>
      </c>
      <c r="Q48" s="22">
        <f>IF(ISNA(VLOOKUP($C48,'MSLM TT DAY 2'!$A$17:$H$100,8,FALSE))=TRUE,"0",VLOOKUP($C48,'MSLM TT DAY 2'!$A$17:$H$100,8,FALSE))</f>
        <v>236.36363636363635</v>
      </c>
      <c r="R48" s="22" t="str">
        <f>IF(ISNA(VLOOKUP($C48,'Silverstar Canada Cup'!$A$17:$H$65,8,FALSE))=TRUE,"0",VLOOKUP($C48,'Silverstar Canada Cup'!$A$17:$H$65,8,FALSE))</f>
        <v>0</v>
      </c>
      <c r="S48" s="99" t="str">
        <f>IF(ISNA(VLOOKUP($C48,'Craigleith Groms'!$A$17:$H$63,8,FALSE))=TRUE,"0",VLOOKUP($C48,'Craigleith Groms'!$A$17:$H$63,8,FALSE))</f>
        <v>0</v>
      </c>
      <c r="T48" s="22">
        <f>IF(ISNA(VLOOKUP($C48,'Beaver Valley TT'!$A$17:$H$69,8,FALSE))=TRUE,"0",VLOOKUP($C48,'Beaver Valley TT'!$A$17:$H$69,8,FALSE))</f>
        <v>233.63431151241534</v>
      </c>
      <c r="U48" s="22" t="str">
        <f>IF(ISNA(VLOOKUP($C48,'Calgary Nor AM SS'!$A$17:$H$66,8,FALSE))=TRUE,"0",VLOOKUP($C48,'Calgary Nor AM SS'!$A$17:$H$66,8,FALSE))</f>
        <v>0</v>
      </c>
      <c r="V48" s="22" t="str">
        <f>IF(ISNA(VLOOKUP($C48,'Fortune Fz'!$A$17:$H$66,8,FALSE))=TRUE,"0",VLOOKUP($C48,'Fortune Fz'!$A$17:$H$66,8,FALSE))</f>
        <v>0</v>
      </c>
      <c r="W48" s="99" t="str">
        <f>IF(ISNA(VLOOKUP($C48,'GEORGIAN PEAKS Groms'!$A$17:$H$63,8,FALSE))=TRUE,"0",VLOOKUP($C48,'GEORGIAN PEAKS Groms'!$A$17:$H$63,8,FALSE))</f>
        <v>0</v>
      </c>
      <c r="X48" s="99" t="str">
        <f>IF(ISNA(VLOOKUP($C48,'Aspen Open SS'!$A$17:$H$63,8,FALSE))=TRUE,"0",VLOOKUP($C48,'Aspen Open SS'!$A$17:$H$63,8,FALSE))</f>
        <v>0</v>
      </c>
      <c r="Y48" s="99" t="str">
        <f>IF(ISNA(VLOOKUP($C48,'Aspen Open BA'!$A$17:$H$63,8,FALSE))=TRUE,"0",VLOOKUP($C48,'Aspen Open BA'!$A$17:$H$63,8,FALSE))</f>
        <v>0</v>
      </c>
      <c r="Z48" s="99" t="str">
        <f>IF(ISNA(VLOOKUP($C48,'CWG SS'!$A$17:$H$63,8,FALSE))=TRUE,"0",VLOOKUP($C48,'CWG SS'!$A$17:$H$63,8,FALSE))</f>
        <v>0</v>
      </c>
      <c r="AA48" s="99" t="str">
        <f>IF(ISNA(VLOOKUP($C48,'CWG BA'!$A$17:$H$63,8,FALSE))=TRUE,"0",VLOOKUP($C48,'CWG BA'!$A$17:$H$63,8,FALSE))</f>
        <v>0</v>
      </c>
      <c r="AB48" s="99" t="str">
        <f>IF(ISNA(VLOOKUP($C48,'CWG HP'!$A$17:$H$63,8,FALSE))=TRUE,"0",VLOOKUP($C48,'CWG HP'!$A$17:$H$63,8,FALSE))</f>
        <v>0</v>
      </c>
      <c r="AC48" s="99">
        <f>IF(ISNA(VLOOKUP($C48,'Camp Fortune Provincials'!$A$17:$H$63,8,FALSE))=TRUE,"0",VLOOKUP($C48,'Camp Fortune Provincials'!$A$17:$H$63,8,FALSE))</f>
        <v>394.90521327014216</v>
      </c>
      <c r="AD48" s="99" t="str">
        <f>IF(ISNA(VLOOKUP($C48,'Jr Nats SS'!$A$17:$H$63,8,FALSE))=TRUE,"0",VLOOKUP($C48,'Jr Nats SS'!$A$17:$H$63,8,FALSE))</f>
        <v>0</v>
      </c>
      <c r="AE48" s="99" t="str">
        <f>IF(ISNA(VLOOKUP($C48,'Jr Nats HP'!$A$17:$H$63,8,FALSE))=TRUE,"0",VLOOKUP($C48,'Jr Nats HP'!$A$17:$H$63,8,FALSE))</f>
        <v>0</v>
      </c>
      <c r="AF48" s="99" t="str">
        <f>IF(ISNA(VLOOKUP($C48,'Jr Nats BA'!$A$17:$H$63,8,FALSE))=TRUE,"0",VLOOKUP($C48,'Jr Nats BA'!$A$17:$H$63,8,FALSE))</f>
        <v>0</v>
      </c>
      <c r="AG48" s="99" t="str">
        <f>IF(ISNA(VLOOKUP($C48,'Mammoth World Cup'!$A$17:$H$63,8,FALSE))=TRUE,"0",VLOOKUP($C48,'Mammoth World Cup'!$A$17:$H$63,8,FALSE))</f>
        <v>0</v>
      </c>
      <c r="AH48" s="99" t="str">
        <f>IF(ISNA(VLOOKUP($C48,'MSLM CC SS'!$A$17:$H$61,8,FALSE))=TRUE,"0",VLOOKUP($C48,'MSLM CC SS'!$A$17:$H$61,8,FALSE))</f>
        <v>0</v>
      </c>
      <c r="AI48" s="99" t="str">
        <f>IF(ISNA(VLOOKUP($C48,'MSLM CC HP'!$A$17:$H$59,8,FALSE))=TRUE,"0",VLOOKUP($C48,'MSLM CC HP'!$A$17:$H$59,8,FALSE))</f>
        <v>0</v>
      </c>
      <c r="AJ48" s="99" t="str">
        <f>IF(ISNA(VLOOKUP($C48,'Mammoth NorAM SS'!$A$17:$H$63,8,FALSE))=TRUE,"0",VLOOKUP($C48,'Mammoth NorAM SS'!$A$17:$H$63,8,FALSE))</f>
        <v>0</v>
      </c>
      <c r="AK48" s="99" t="str">
        <f>IF(ISNA(VLOOKUP($C48,'Le Relais NorAM SS'!$A$17:$H$63,8,FALSE))=TRUE,"0",VLOOKUP($C48,'Le Relais NorAM SS'!$A$17:$H$63,8,FALSE))</f>
        <v>0</v>
      </c>
      <c r="AL48" s="99" t="str">
        <f>IF(ISNA(VLOOKUP($C48,'Step Up Tour Pro SS'!$A$17:$H$63,8,FALSE))=TRUE,"0",VLOOKUP($C48,'Step Up Tour Pro SS'!$A$17:$H$63,8,FALSE))</f>
        <v>0</v>
      </c>
    </row>
    <row r="49" spans="1:38" ht="15" customHeight="1">
      <c r="A49" s="81" t="s">
        <v>94</v>
      </c>
      <c r="B49" s="81" t="s">
        <v>65</v>
      </c>
      <c r="C49" s="86" t="s">
        <v>116</v>
      </c>
      <c r="D49" s="81"/>
      <c r="E49" s="81">
        <f t="shared" si="6"/>
        <v>44</v>
      </c>
      <c r="F49" s="19">
        <f t="shared" si="7"/>
        <v>44</v>
      </c>
      <c r="G49" s="20">
        <f t="shared" si="8"/>
        <v>345.37914691943132</v>
      </c>
      <c r="H49" s="20">
        <f t="shared" si="9"/>
        <v>267.49435665914223</v>
      </c>
      <c r="I49" s="20">
        <f t="shared" si="11"/>
        <v>248.86363636363635</v>
      </c>
      <c r="J49" s="19">
        <f t="shared" si="10"/>
        <v>861.73713994220986</v>
      </c>
      <c r="K49" s="21"/>
      <c r="L49" s="22" t="str">
        <f>IF(ISNA(VLOOKUP($C49,'Mt. Sima Canada Cup SS'!$A$17:$H$100,8,FALSE))=TRUE,"0",VLOOKUP($C49,'Mt. Sima Canada Cup SS'!$A$17:$H$100,8,FALSE))</f>
        <v>0</v>
      </c>
      <c r="M49" s="22" t="str">
        <f>IF(ISNA(VLOOKUP($C49,'Mt. Sima Canada Cup BA'!$A$17:$H$100,8,FALSE))=TRUE,"0",VLOOKUP($C49,'Mt. Sima Canada Cup BA'!$A$17:$H$100,8,FALSE))</f>
        <v>0</v>
      </c>
      <c r="N49" s="22" t="str">
        <f>IF(ISNA(VLOOKUP($C49,'Waterville Rev Tour NorAm Day 1'!$A$17:$H$100,8,FALSE))=TRUE,"0",VLOOKUP($C49,'Waterville Rev Tour NorAm Day 1'!$A$17:$H$100,8,FALSE))</f>
        <v>0</v>
      </c>
      <c r="O49" s="22" t="str">
        <f>IF(ISNA(VLOOKUP($C49,'Waterville Rev Tour NorAm Day 2'!$A$17:$H$100,8,FALSE))=TRUE,"0",VLOOKUP($C49,'Waterville Rev Tour NorAm Day 2'!$A$17:$H$100,8,FALSE))</f>
        <v>0</v>
      </c>
      <c r="P49" s="22">
        <f>IF(ISNA(VLOOKUP($C49,'MSLM TT DAY 1'!$A$17:$H$100,8,FALSE))=TRUE,"0",VLOOKUP($C49,'MSLM TT DAY 1'!$A$17:$H$100,8,FALSE))</f>
        <v>196.875</v>
      </c>
      <c r="Q49" s="22">
        <f>IF(ISNA(VLOOKUP($C49,'MSLM TT DAY 2'!$A$17:$H$100,8,FALSE))=TRUE,"0",VLOOKUP($C49,'MSLM TT DAY 2'!$A$17:$H$100,8,FALSE))</f>
        <v>248.86363636363635</v>
      </c>
      <c r="R49" s="22" t="str">
        <f>IF(ISNA(VLOOKUP($C49,'Silverstar Canada Cup'!$A$17:$H$65,8,FALSE))=TRUE,"0",VLOOKUP($C49,'Silverstar Canada Cup'!$A$17:$H$65,8,FALSE))</f>
        <v>0</v>
      </c>
      <c r="S49" s="99" t="str">
        <f>IF(ISNA(VLOOKUP($C49,'Craigleith Groms'!$A$17:$H$63,8,FALSE))=TRUE,"0",VLOOKUP($C49,'Craigleith Groms'!$A$17:$H$63,8,FALSE))</f>
        <v>0</v>
      </c>
      <c r="T49" s="22">
        <f>IF(ISNA(VLOOKUP($C49,'Beaver Valley TT'!$A$17:$H$69,8,FALSE))=TRUE,"0",VLOOKUP($C49,'Beaver Valley TT'!$A$17:$H$69,8,FALSE))</f>
        <v>267.49435665914223</v>
      </c>
      <c r="U49" s="22" t="str">
        <f>IF(ISNA(VLOOKUP($C49,'Calgary Nor AM SS'!$A$17:$H$66,8,FALSE))=TRUE,"0",VLOOKUP($C49,'Calgary Nor AM SS'!$A$17:$H$66,8,FALSE))</f>
        <v>0</v>
      </c>
      <c r="V49" s="22" t="str">
        <f>IF(ISNA(VLOOKUP($C49,'Fortune Fz'!$A$17:$H$66,8,FALSE))=TRUE,"0",VLOOKUP($C49,'Fortune Fz'!$A$17:$H$66,8,FALSE))</f>
        <v>0</v>
      </c>
      <c r="W49" s="99" t="str">
        <f>IF(ISNA(VLOOKUP($C49,'GEORGIAN PEAKS Groms'!$A$17:$H$63,8,FALSE))=TRUE,"0",VLOOKUP($C49,'GEORGIAN PEAKS Groms'!$A$17:$H$63,8,FALSE))</f>
        <v>0</v>
      </c>
      <c r="X49" s="99" t="str">
        <f>IF(ISNA(VLOOKUP($C49,'Aspen Open SS'!$A$17:$H$63,8,FALSE))=TRUE,"0",VLOOKUP($C49,'Aspen Open SS'!$A$17:$H$63,8,FALSE))</f>
        <v>0</v>
      </c>
      <c r="Y49" s="99" t="str">
        <f>IF(ISNA(VLOOKUP($C49,'Aspen Open BA'!$A$17:$H$63,8,FALSE))=TRUE,"0",VLOOKUP($C49,'Aspen Open BA'!$A$17:$H$63,8,FALSE))</f>
        <v>0</v>
      </c>
      <c r="Z49" s="99" t="str">
        <f>IF(ISNA(VLOOKUP($C49,'CWG SS'!$A$17:$H$63,8,FALSE))=TRUE,"0",VLOOKUP($C49,'CWG SS'!$A$17:$H$63,8,FALSE))</f>
        <v>0</v>
      </c>
      <c r="AA49" s="99" t="str">
        <f>IF(ISNA(VLOOKUP($C49,'CWG BA'!$A$17:$H$63,8,FALSE))=TRUE,"0",VLOOKUP($C49,'CWG BA'!$A$17:$H$63,8,FALSE))</f>
        <v>0</v>
      </c>
      <c r="AB49" s="99" t="str">
        <f>IF(ISNA(VLOOKUP($C49,'CWG HP'!$A$17:$H$63,8,FALSE))=TRUE,"0",VLOOKUP($C49,'CWG HP'!$A$17:$H$63,8,FALSE))</f>
        <v>0</v>
      </c>
      <c r="AC49" s="99">
        <f>IF(ISNA(VLOOKUP($C49,'Camp Fortune Provincials'!$A$17:$H$63,8,FALSE))=TRUE,"0",VLOOKUP($C49,'Camp Fortune Provincials'!$A$17:$H$63,8,FALSE))</f>
        <v>345.37914691943132</v>
      </c>
      <c r="AD49" s="99" t="str">
        <f>IF(ISNA(VLOOKUP($C49,'Jr Nats SS'!$A$17:$H$63,8,FALSE))=TRUE,"0",VLOOKUP($C49,'Jr Nats SS'!$A$17:$H$63,8,FALSE))</f>
        <v>0</v>
      </c>
      <c r="AE49" s="99" t="str">
        <f>IF(ISNA(VLOOKUP($C49,'Jr Nats HP'!$A$17:$H$63,8,FALSE))=TRUE,"0",VLOOKUP($C49,'Jr Nats HP'!$A$17:$H$63,8,FALSE))</f>
        <v>0</v>
      </c>
      <c r="AF49" s="99" t="str">
        <f>IF(ISNA(VLOOKUP($C49,'Jr Nats BA'!$A$17:$H$63,8,FALSE))=TRUE,"0",VLOOKUP($C49,'Jr Nats BA'!$A$17:$H$63,8,FALSE))</f>
        <v>0</v>
      </c>
      <c r="AG49" s="99" t="str">
        <f>IF(ISNA(VLOOKUP($C49,'Mammoth World Cup'!$A$17:$H$63,8,FALSE))=TRUE,"0",VLOOKUP($C49,'Mammoth World Cup'!$A$17:$H$63,8,FALSE))</f>
        <v>0</v>
      </c>
      <c r="AH49" s="99" t="str">
        <f>IF(ISNA(VLOOKUP($C49,'MSLM CC SS'!$A$17:$H$61,8,FALSE))=TRUE,"0",VLOOKUP($C49,'MSLM CC SS'!$A$17:$H$61,8,FALSE))</f>
        <v>0</v>
      </c>
      <c r="AI49" s="99" t="str">
        <f>IF(ISNA(VLOOKUP($C49,'MSLM CC HP'!$A$17:$H$59,8,FALSE))=TRUE,"0",VLOOKUP($C49,'MSLM CC HP'!$A$17:$H$59,8,FALSE))</f>
        <v>0</v>
      </c>
      <c r="AJ49" s="99" t="str">
        <f>IF(ISNA(VLOOKUP($C49,'Mammoth NorAM SS'!$A$17:$H$63,8,FALSE))=TRUE,"0",VLOOKUP($C49,'Mammoth NorAM SS'!$A$17:$H$63,8,FALSE))</f>
        <v>0</v>
      </c>
      <c r="AK49" s="99" t="str">
        <f>IF(ISNA(VLOOKUP($C49,'Le Relais NorAM SS'!$A$17:$H$63,8,FALSE))=TRUE,"0",VLOOKUP($C49,'Le Relais NorAM SS'!$A$17:$H$63,8,FALSE))</f>
        <v>0</v>
      </c>
      <c r="AL49" s="99" t="str">
        <f>IF(ISNA(VLOOKUP($C49,'Step Up Tour Pro SS'!$A$17:$H$63,8,FALSE))=TRUE,"0",VLOOKUP($C49,'Step Up Tour Pro SS'!$A$17:$H$63,8,FALSE))</f>
        <v>0</v>
      </c>
    </row>
    <row r="50" spans="1:38" ht="15" customHeight="1">
      <c r="A50" s="81" t="s">
        <v>94</v>
      </c>
      <c r="B50" s="81" t="s">
        <v>65</v>
      </c>
      <c r="C50" s="86" t="s">
        <v>114</v>
      </c>
      <c r="D50" s="81"/>
      <c r="E50" s="81">
        <f t="shared" si="6"/>
        <v>45</v>
      </c>
      <c r="F50" s="19">
        <f t="shared" si="7"/>
        <v>45</v>
      </c>
      <c r="G50" s="20">
        <f t="shared" si="8"/>
        <v>293.18181818181819</v>
      </c>
      <c r="H50" s="20">
        <f t="shared" si="9"/>
        <v>290.63981042654029</v>
      </c>
      <c r="I50" s="20">
        <f t="shared" si="11"/>
        <v>269.79166666666663</v>
      </c>
      <c r="J50" s="19">
        <f t="shared" si="10"/>
        <v>853.61329527502505</v>
      </c>
      <c r="K50" s="21"/>
      <c r="L50" s="22" t="str">
        <f>IF(ISNA(VLOOKUP($C50,'Mt. Sima Canada Cup SS'!$A$17:$H$100,8,FALSE))=TRUE,"0",VLOOKUP($C50,'Mt. Sima Canada Cup SS'!$A$17:$H$100,8,FALSE))</f>
        <v>0</v>
      </c>
      <c r="M50" s="22" t="str">
        <f>IF(ISNA(VLOOKUP($C50,'Mt. Sima Canada Cup BA'!$A$17:$H$100,8,FALSE))=TRUE,"0",VLOOKUP($C50,'Mt. Sima Canada Cup BA'!$A$17:$H$100,8,FALSE))</f>
        <v>0</v>
      </c>
      <c r="N50" s="22" t="str">
        <f>IF(ISNA(VLOOKUP($C50,'Waterville Rev Tour NorAm Day 1'!$A$17:$H$100,8,FALSE))=TRUE,"0",VLOOKUP($C50,'Waterville Rev Tour NorAm Day 1'!$A$17:$H$100,8,FALSE))</f>
        <v>0</v>
      </c>
      <c r="O50" s="22" t="str">
        <f>IF(ISNA(VLOOKUP($C50,'Waterville Rev Tour NorAm Day 2'!$A$17:$H$100,8,FALSE))=TRUE,"0",VLOOKUP($C50,'Waterville Rev Tour NorAm Day 2'!$A$17:$H$100,8,FALSE))</f>
        <v>0</v>
      </c>
      <c r="P50" s="22">
        <f>IF(ISNA(VLOOKUP($C50,'MSLM TT DAY 1'!$A$17:$H$100,8,FALSE))=TRUE,"0",VLOOKUP($C50,'MSLM TT DAY 1'!$A$17:$H$100,8,FALSE))</f>
        <v>269.79166666666663</v>
      </c>
      <c r="Q50" s="22">
        <f>IF(ISNA(VLOOKUP($C50,'MSLM TT DAY 2'!$A$17:$H$100,8,FALSE))=TRUE,"0",VLOOKUP($C50,'MSLM TT DAY 2'!$A$17:$H$100,8,FALSE))</f>
        <v>293.18181818181819</v>
      </c>
      <c r="R50" s="22" t="str">
        <f>IF(ISNA(VLOOKUP($C50,'Silverstar Canada Cup'!$A$17:$H$65,8,FALSE))=TRUE,"0",VLOOKUP($C50,'Silverstar Canada Cup'!$A$17:$H$65,8,FALSE))</f>
        <v>0</v>
      </c>
      <c r="S50" s="99" t="str">
        <f>IF(ISNA(VLOOKUP($C50,'Craigleith Groms'!$A$17:$H$63,8,FALSE))=TRUE,"0",VLOOKUP($C50,'Craigleith Groms'!$A$17:$H$63,8,FALSE))</f>
        <v>0</v>
      </c>
      <c r="T50" s="22">
        <f>IF(ISNA(VLOOKUP($C50,'Beaver Valley TT'!$A$17:$H$69,8,FALSE))=TRUE,"0",VLOOKUP($C50,'Beaver Valley TT'!$A$17:$H$69,8,FALSE))</f>
        <v>163.65688487584652</v>
      </c>
      <c r="U50" s="22" t="str">
        <f>IF(ISNA(VLOOKUP($C50,'Calgary Nor AM SS'!$A$17:$H$66,8,FALSE))=TRUE,"0",VLOOKUP($C50,'Calgary Nor AM SS'!$A$17:$H$66,8,FALSE))</f>
        <v>0</v>
      </c>
      <c r="V50" s="22" t="str">
        <f>IF(ISNA(VLOOKUP($C50,'Fortune Fz'!$A$17:$H$66,8,FALSE))=TRUE,"0",VLOOKUP($C50,'Fortune Fz'!$A$17:$H$66,8,FALSE))</f>
        <v>0</v>
      </c>
      <c r="W50" s="99" t="str">
        <f>IF(ISNA(VLOOKUP($C50,'GEORGIAN PEAKS Groms'!$A$17:$H$63,8,FALSE))=TRUE,"0",VLOOKUP($C50,'GEORGIAN PEAKS Groms'!$A$17:$H$63,8,FALSE))</f>
        <v>0</v>
      </c>
      <c r="X50" s="99" t="str">
        <f>IF(ISNA(VLOOKUP($C50,'Aspen Open SS'!$A$17:$H$63,8,FALSE))=TRUE,"0",VLOOKUP($C50,'Aspen Open SS'!$A$17:$H$63,8,FALSE))</f>
        <v>0</v>
      </c>
      <c r="Y50" s="99" t="str">
        <f>IF(ISNA(VLOOKUP($C50,'Aspen Open BA'!$A$17:$H$63,8,FALSE))=TRUE,"0",VLOOKUP($C50,'Aspen Open BA'!$A$17:$H$63,8,FALSE))</f>
        <v>0</v>
      </c>
      <c r="Z50" s="99" t="str">
        <f>IF(ISNA(VLOOKUP($C50,'CWG SS'!$A$17:$H$63,8,FALSE))=TRUE,"0",VLOOKUP($C50,'CWG SS'!$A$17:$H$63,8,FALSE))</f>
        <v>0</v>
      </c>
      <c r="AA50" s="99" t="str">
        <f>IF(ISNA(VLOOKUP($C50,'CWG BA'!$A$17:$H$63,8,FALSE))=TRUE,"0",VLOOKUP($C50,'CWG BA'!$A$17:$H$63,8,FALSE))</f>
        <v>0</v>
      </c>
      <c r="AB50" s="99" t="str">
        <f>IF(ISNA(VLOOKUP($C50,'CWG HP'!$A$17:$H$63,8,FALSE))=TRUE,"0",VLOOKUP($C50,'CWG HP'!$A$17:$H$63,8,FALSE))</f>
        <v>0</v>
      </c>
      <c r="AC50" s="99">
        <f>IF(ISNA(VLOOKUP($C50,'Camp Fortune Provincials'!$A$17:$H$63,8,FALSE))=TRUE,"0",VLOOKUP($C50,'Camp Fortune Provincials'!$A$17:$H$63,8,FALSE))</f>
        <v>290.63981042654029</v>
      </c>
      <c r="AD50" s="99" t="str">
        <f>IF(ISNA(VLOOKUP($C50,'Jr Nats SS'!$A$17:$H$63,8,FALSE))=TRUE,"0",VLOOKUP($C50,'Jr Nats SS'!$A$17:$H$63,8,FALSE))</f>
        <v>0</v>
      </c>
      <c r="AE50" s="99" t="str">
        <f>IF(ISNA(VLOOKUP($C50,'Jr Nats HP'!$A$17:$H$63,8,FALSE))=TRUE,"0",VLOOKUP($C50,'Jr Nats HP'!$A$17:$H$63,8,FALSE))</f>
        <v>0</v>
      </c>
      <c r="AF50" s="99" t="str">
        <f>IF(ISNA(VLOOKUP($C50,'Jr Nats BA'!$A$17:$H$63,8,FALSE))=TRUE,"0",VLOOKUP($C50,'Jr Nats BA'!$A$17:$H$63,8,FALSE))</f>
        <v>0</v>
      </c>
      <c r="AG50" s="99" t="str">
        <f>IF(ISNA(VLOOKUP($C50,'Mammoth World Cup'!$A$17:$H$63,8,FALSE))=TRUE,"0",VLOOKUP($C50,'Mammoth World Cup'!$A$17:$H$63,8,FALSE))</f>
        <v>0</v>
      </c>
      <c r="AH50" s="99" t="str">
        <f>IF(ISNA(VLOOKUP($C50,'MSLM CC SS'!$A$17:$H$61,8,FALSE))=TRUE,"0",VLOOKUP($C50,'MSLM CC SS'!$A$17:$H$61,8,FALSE))</f>
        <v>0</v>
      </c>
      <c r="AI50" s="99" t="str">
        <f>IF(ISNA(VLOOKUP($C50,'MSLM CC HP'!$A$17:$H$59,8,FALSE))=TRUE,"0",VLOOKUP($C50,'MSLM CC HP'!$A$17:$H$59,8,FALSE))</f>
        <v>0</v>
      </c>
      <c r="AJ50" s="99" t="str">
        <f>IF(ISNA(VLOOKUP($C50,'Mammoth NorAM SS'!$A$17:$H$63,8,FALSE))=TRUE,"0",VLOOKUP($C50,'Mammoth NorAM SS'!$A$17:$H$63,8,FALSE))</f>
        <v>0</v>
      </c>
      <c r="AK50" s="99" t="str">
        <f>IF(ISNA(VLOOKUP($C50,'Le Relais NorAM SS'!$A$17:$H$63,8,FALSE))=TRUE,"0",VLOOKUP($C50,'Le Relais NorAM SS'!$A$17:$H$63,8,FALSE))</f>
        <v>0</v>
      </c>
      <c r="AL50" s="99" t="str">
        <f>IF(ISNA(VLOOKUP($C50,'Step Up Tour Pro SS'!$A$17:$H$63,8,FALSE))=TRUE,"0",VLOOKUP($C50,'Step Up Tour Pro SS'!$A$17:$H$63,8,FALSE))</f>
        <v>0</v>
      </c>
    </row>
    <row r="51" spans="1:38" ht="15" customHeight="1">
      <c r="A51" s="81" t="s">
        <v>46</v>
      </c>
      <c r="B51" s="81" t="s">
        <v>65</v>
      </c>
      <c r="C51" s="86" t="s">
        <v>110</v>
      </c>
      <c r="D51" s="81"/>
      <c r="E51" s="81">
        <f t="shared" si="6"/>
        <v>46</v>
      </c>
      <c r="F51" s="19">
        <f t="shared" si="7"/>
        <v>46</v>
      </c>
      <c r="G51" s="20">
        <f t="shared" si="8"/>
        <v>379.5454545454545</v>
      </c>
      <c r="H51" s="20">
        <f t="shared" si="9"/>
        <v>286.45833333333331</v>
      </c>
      <c r="I51" s="20">
        <f t="shared" si="11"/>
        <v>185.10158013544017</v>
      </c>
      <c r="J51" s="19">
        <f t="shared" si="10"/>
        <v>851.10536801422791</v>
      </c>
      <c r="K51" s="21"/>
      <c r="L51" s="22" t="str">
        <f>IF(ISNA(VLOOKUP($C51,'Mt. Sima Canada Cup SS'!$A$17:$H$100,8,FALSE))=TRUE,"0",VLOOKUP($C51,'Mt. Sima Canada Cup SS'!$A$17:$H$100,8,FALSE))</f>
        <v>0</v>
      </c>
      <c r="M51" s="22" t="str">
        <f>IF(ISNA(VLOOKUP($C51,'Mt. Sima Canada Cup BA'!$A$17:$H$100,8,FALSE))=TRUE,"0",VLOOKUP($C51,'Mt. Sima Canada Cup BA'!$A$17:$H$100,8,FALSE))</f>
        <v>0</v>
      </c>
      <c r="N51" s="22" t="str">
        <f>IF(ISNA(VLOOKUP($C51,'Waterville Rev Tour NorAm Day 1'!$A$17:$H$100,8,FALSE))=TRUE,"0",VLOOKUP($C51,'Waterville Rev Tour NorAm Day 1'!$A$17:$H$100,8,FALSE))</f>
        <v>0</v>
      </c>
      <c r="O51" s="22" t="str">
        <f>IF(ISNA(VLOOKUP($C51,'Waterville Rev Tour NorAm Day 2'!$A$17:$H$100,8,FALSE))=TRUE,"0",VLOOKUP($C51,'Waterville Rev Tour NorAm Day 2'!$A$17:$H$100,8,FALSE))</f>
        <v>0</v>
      </c>
      <c r="P51" s="22">
        <f>IF(ISNA(VLOOKUP($C51,'MSLM TT DAY 1'!$A$17:$H$100,8,FALSE))=TRUE,"0",VLOOKUP($C51,'MSLM TT DAY 1'!$A$17:$H$100,8,FALSE))</f>
        <v>286.45833333333331</v>
      </c>
      <c r="Q51" s="22">
        <f>IF(ISNA(VLOOKUP($C51,'MSLM TT DAY 2'!$A$17:$H$100,8,FALSE))=TRUE,"0",VLOOKUP($C51,'MSLM TT DAY 2'!$A$17:$H$100,8,FALSE))</f>
        <v>379.5454545454545</v>
      </c>
      <c r="R51" s="22" t="str">
        <f>IF(ISNA(VLOOKUP($C51,'Silverstar Canada Cup'!$A$17:$H$65,8,FALSE))=TRUE,"0",VLOOKUP($C51,'Silverstar Canada Cup'!$A$17:$H$65,8,FALSE))</f>
        <v>0</v>
      </c>
      <c r="S51" s="99" t="str">
        <f>IF(ISNA(VLOOKUP($C51,'Craigleith Groms'!$A$17:$H$63,8,FALSE))=TRUE,"0",VLOOKUP($C51,'Craigleith Groms'!$A$17:$H$63,8,FALSE))</f>
        <v>0</v>
      </c>
      <c r="T51" s="22">
        <f>IF(ISNA(VLOOKUP($C51,'Beaver Valley TT'!$A$17:$H$69,8,FALSE))=TRUE,"0",VLOOKUP($C51,'Beaver Valley TT'!$A$17:$H$69,8,FALSE))</f>
        <v>185.10158013544017</v>
      </c>
      <c r="U51" s="22" t="str">
        <f>IF(ISNA(VLOOKUP($C51,'Calgary Nor AM SS'!$A$17:$H$66,8,FALSE))=TRUE,"0",VLOOKUP($C51,'Calgary Nor AM SS'!$A$17:$H$66,8,FALSE))</f>
        <v>0</v>
      </c>
      <c r="V51" s="22" t="str">
        <f>IF(ISNA(VLOOKUP($C51,'Fortune Fz'!$A$17:$H$66,8,FALSE))=TRUE,"0",VLOOKUP($C51,'Fortune Fz'!$A$17:$H$66,8,FALSE))</f>
        <v>0</v>
      </c>
      <c r="W51" s="99" t="str">
        <f>IF(ISNA(VLOOKUP($C51,'GEORGIAN PEAKS Groms'!$A$17:$H$63,8,FALSE))=TRUE,"0",VLOOKUP($C51,'GEORGIAN PEAKS Groms'!$A$17:$H$63,8,FALSE))</f>
        <v>0</v>
      </c>
      <c r="X51" s="99" t="str">
        <f>IF(ISNA(VLOOKUP($C51,'Aspen Open SS'!$A$17:$H$63,8,FALSE))=TRUE,"0",VLOOKUP($C51,'Aspen Open SS'!$A$17:$H$63,8,FALSE))</f>
        <v>0</v>
      </c>
      <c r="Y51" s="99" t="str">
        <f>IF(ISNA(VLOOKUP($C51,'Aspen Open BA'!$A$17:$H$63,8,FALSE))=TRUE,"0",VLOOKUP($C51,'Aspen Open BA'!$A$17:$H$63,8,FALSE))</f>
        <v>0</v>
      </c>
      <c r="Z51" s="99" t="str">
        <f>IF(ISNA(VLOOKUP($C51,'CWG SS'!$A$17:$H$63,8,FALSE))=TRUE,"0",VLOOKUP($C51,'CWG SS'!$A$17:$H$63,8,FALSE))</f>
        <v>0</v>
      </c>
      <c r="AA51" s="99" t="str">
        <f>IF(ISNA(VLOOKUP($C51,'CWG BA'!$A$17:$H$63,8,FALSE))=TRUE,"0",VLOOKUP($C51,'CWG BA'!$A$17:$H$63,8,FALSE))</f>
        <v>0</v>
      </c>
      <c r="AB51" s="99" t="str">
        <f>IF(ISNA(VLOOKUP($C51,'CWG HP'!$A$17:$H$63,8,FALSE))=TRUE,"0",VLOOKUP($C51,'CWG HP'!$A$17:$H$63,8,FALSE))</f>
        <v>0</v>
      </c>
      <c r="AC51" s="99">
        <f>IF(ISNA(VLOOKUP($C51,'Camp Fortune Provincials'!$A$17:$H$63,8,FALSE))=TRUE,"0",VLOOKUP($C51,'Camp Fortune Provincials'!$A$17:$H$63,8,FALSE))</f>
        <v>97.748815165876778</v>
      </c>
      <c r="AD51" s="99" t="str">
        <f>IF(ISNA(VLOOKUP($C51,'Jr Nats SS'!$A$17:$H$63,8,FALSE))=TRUE,"0",VLOOKUP($C51,'Jr Nats SS'!$A$17:$H$63,8,FALSE))</f>
        <v>0</v>
      </c>
      <c r="AE51" s="99" t="str">
        <f>IF(ISNA(VLOOKUP($C51,'Jr Nats HP'!$A$17:$H$63,8,FALSE))=TRUE,"0",VLOOKUP($C51,'Jr Nats HP'!$A$17:$H$63,8,FALSE))</f>
        <v>0</v>
      </c>
      <c r="AF51" s="99" t="str">
        <f>IF(ISNA(VLOOKUP($C51,'Jr Nats BA'!$A$17:$H$63,8,FALSE))=TRUE,"0",VLOOKUP($C51,'Jr Nats BA'!$A$17:$H$63,8,FALSE))</f>
        <v>0</v>
      </c>
      <c r="AG51" s="99" t="str">
        <f>IF(ISNA(VLOOKUP($C51,'Mammoth World Cup'!$A$17:$H$63,8,FALSE))=TRUE,"0",VLOOKUP($C51,'Mammoth World Cup'!$A$17:$H$63,8,FALSE))</f>
        <v>0</v>
      </c>
      <c r="AH51" s="99" t="str">
        <f>IF(ISNA(VLOOKUP($C51,'MSLM CC SS'!$A$17:$H$61,8,FALSE))=TRUE,"0",VLOOKUP($C51,'MSLM CC SS'!$A$17:$H$61,8,FALSE))</f>
        <v>0</v>
      </c>
      <c r="AI51" s="99" t="str">
        <f>IF(ISNA(VLOOKUP($C51,'MSLM CC HP'!$A$17:$H$59,8,FALSE))=TRUE,"0",VLOOKUP($C51,'MSLM CC HP'!$A$17:$H$59,8,FALSE))</f>
        <v>0</v>
      </c>
      <c r="AJ51" s="99" t="str">
        <f>IF(ISNA(VLOOKUP($C51,'Mammoth NorAM SS'!$A$17:$H$63,8,FALSE))=TRUE,"0",VLOOKUP($C51,'Mammoth NorAM SS'!$A$17:$H$63,8,FALSE))</f>
        <v>0</v>
      </c>
      <c r="AK51" s="99" t="str">
        <f>IF(ISNA(VLOOKUP($C51,'Le Relais NorAM SS'!$A$17:$H$63,8,FALSE))=TRUE,"0",VLOOKUP($C51,'Le Relais NorAM SS'!$A$17:$H$63,8,FALSE))</f>
        <v>0</v>
      </c>
      <c r="AL51" s="99" t="str">
        <f>IF(ISNA(VLOOKUP($C51,'Step Up Tour Pro SS'!$A$17:$H$63,8,FALSE))=TRUE,"0",VLOOKUP($C51,'Step Up Tour Pro SS'!$A$17:$H$63,8,FALSE))</f>
        <v>0</v>
      </c>
    </row>
    <row r="52" spans="1:38" ht="15" customHeight="1">
      <c r="A52" s="81" t="s">
        <v>46</v>
      </c>
      <c r="B52" s="81" t="s">
        <v>74</v>
      </c>
      <c r="C52" s="86" t="s">
        <v>101</v>
      </c>
      <c r="D52" s="81"/>
      <c r="E52" s="81">
        <f t="shared" si="6"/>
        <v>47</v>
      </c>
      <c r="F52" s="19">
        <f t="shared" si="7"/>
        <v>47</v>
      </c>
      <c r="G52" s="20">
        <f t="shared" si="8"/>
        <v>362.5</v>
      </c>
      <c r="H52" s="20">
        <f t="shared" si="9"/>
        <v>249.43566591422126</v>
      </c>
      <c r="I52" s="20">
        <f t="shared" si="11"/>
        <v>199.99999999999997</v>
      </c>
      <c r="J52" s="19">
        <f t="shared" si="10"/>
        <v>811.93566591422132</v>
      </c>
      <c r="K52" s="21"/>
      <c r="L52" s="22" t="str">
        <f>IF(ISNA(VLOOKUP($C52,'Mt. Sima Canada Cup SS'!$A$17:$H$100,8,FALSE))=TRUE,"0",VLOOKUP($C52,'Mt. Sima Canada Cup SS'!$A$17:$H$100,8,FALSE))</f>
        <v>0</v>
      </c>
      <c r="M52" s="22" t="str">
        <f>IF(ISNA(VLOOKUP($C52,'Mt. Sima Canada Cup BA'!$A$17:$H$100,8,FALSE))=TRUE,"0",VLOOKUP($C52,'Mt. Sima Canada Cup BA'!$A$17:$H$100,8,FALSE))</f>
        <v>0</v>
      </c>
      <c r="N52" s="22" t="str">
        <f>IF(ISNA(VLOOKUP($C52,'Waterville Rev Tour NorAm Day 1'!$A$17:$H$100,8,FALSE))=TRUE,"0",VLOOKUP($C52,'Waterville Rev Tour NorAm Day 1'!$A$17:$H$100,8,FALSE))</f>
        <v>0</v>
      </c>
      <c r="O52" s="22" t="str">
        <f>IF(ISNA(VLOOKUP($C52,'Waterville Rev Tour NorAm Day 2'!$A$17:$H$100,8,FALSE))=TRUE,"0",VLOOKUP($C52,'Waterville Rev Tour NorAm Day 2'!$A$17:$H$100,8,FALSE))</f>
        <v>0</v>
      </c>
      <c r="P52" s="22">
        <f>IF(ISNA(VLOOKUP($C52,'MSLM TT DAY 1'!$A$17:$H$100,8,FALSE))=TRUE,"0",VLOOKUP($C52,'MSLM TT DAY 1'!$A$17:$H$100,8,FALSE))</f>
        <v>199.99999999999997</v>
      </c>
      <c r="Q52" s="22">
        <f>IF(ISNA(VLOOKUP($C52,'MSLM TT DAY 2'!$A$17:$H$100,8,FALSE))=TRUE,"0",VLOOKUP($C52,'MSLM TT DAY 2'!$A$17:$H$100,8,FALSE))</f>
        <v>362.5</v>
      </c>
      <c r="R52" s="22" t="str">
        <f>IF(ISNA(VLOOKUP($C52,'Silverstar Canada Cup'!$A$17:$H$65,8,FALSE))=TRUE,"0",VLOOKUP($C52,'Silverstar Canada Cup'!$A$17:$H$65,8,FALSE))</f>
        <v>0</v>
      </c>
      <c r="S52" s="99" t="str">
        <f>IF(ISNA(VLOOKUP($C52,'Craigleith Groms'!$A$17:$H$63,8,FALSE))=TRUE,"0",VLOOKUP($C52,'Craigleith Groms'!$A$17:$H$63,8,FALSE))</f>
        <v>0</v>
      </c>
      <c r="T52" s="22">
        <f>IF(ISNA(VLOOKUP($C52,'Beaver Valley TT'!$A$17:$H$69,8,FALSE))=TRUE,"0",VLOOKUP($C52,'Beaver Valley TT'!$A$17:$H$69,8,FALSE))</f>
        <v>249.43566591422126</v>
      </c>
      <c r="U52" s="22" t="str">
        <f>IF(ISNA(VLOOKUP($C52,'Calgary Nor AM SS'!$A$17:$H$66,8,FALSE))=TRUE,"0",VLOOKUP($C52,'Calgary Nor AM SS'!$A$17:$H$66,8,FALSE))</f>
        <v>0</v>
      </c>
      <c r="V52" s="22" t="str">
        <f>IF(ISNA(VLOOKUP($C52,'Fortune Fz'!$A$17:$H$66,8,FALSE))=TRUE,"0",VLOOKUP($C52,'Fortune Fz'!$A$17:$H$66,8,FALSE))</f>
        <v>0</v>
      </c>
      <c r="W52" s="99" t="str">
        <f>IF(ISNA(VLOOKUP($C52,'GEORGIAN PEAKS Groms'!$A$17:$H$63,8,FALSE))=TRUE,"0",VLOOKUP($C52,'GEORGIAN PEAKS Groms'!$A$17:$H$63,8,FALSE))</f>
        <v>0</v>
      </c>
      <c r="X52" s="99" t="str">
        <f>IF(ISNA(VLOOKUP($C52,'Aspen Open SS'!$A$17:$H$63,8,FALSE))=TRUE,"0",VLOOKUP($C52,'Aspen Open SS'!$A$17:$H$63,8,FALSE))</f>
        <v>0</v>
      </c>
      <c r="Y52" s="99" t="str">
        <f>IF(ISNA(VLOOKUP($C52,'Aspen Open BA'!$A$17:$H$63,8,FALSE))=TRUE,"0",VLOOKUP($C52,'Aspen Open BA'!$A$17:$H$63,8,FALSE))</f>
        <v>0</v>
      </c>
      <c r="Z52" s="99" t="str">
        <f>IF(ISNA(VLOOKUP($C52,'CWG SS'!$A$17:$H$63,8,FALSE))=TRUE,"0",VLOOKUP($C52,'CWG SS'!$A$17:$H$63,8,FALSE))</f>
        <v>0</v>
      </c>
      <c r="AA52" s="99" t="str">
        <f>IF(ISNA(VLOOKUP($C52,'CWG BA'!$A$17:$H$63,8,FALSE))=TRUE,"0",VLOOKUP($C52,'CWG BA'!$A$17:$H$63,8,FALSE))</f>
        <v>0</v>
      </c>
      <c r="AB52" s="99" t="str">
        <f>IF(ISNA(VLOOKUP($C52,'CWG HP'!$A$17:$H$63,8,FALSE))=TRUE,"0",VLOOKUP($C52,'CWG HP'!$A$17:$H$63,8,FALSE))</f>
        <v>0</v>
      </c>
      <c r="AC52" s="99" t="str">
        <f>IF(ISNA(VLOOKUP($C52,'Camp Fortune Provincials'!$A$17:$H$63,8,FALSE))=TRUE,"0",VLOOKUP($C52,'Camp Fortune Provincials'!$A$17:$H$63,8,FALSE))</f>
        <v>0</v>
      </c>
      <c r="AD52" s="99" t="str">
        <f>IF(ISNA(VLOOKUP($C52,'Jr Nats SS'!$A$17:$H$63,8,FALSE))=TRUE,"0",VLOOKUP($C52,'Jr Nats SS'!$A$17:$H$63,8,FALSE))</f>
        <v>0</v>
      </c>
      <c r="AE52" s="99" t="str">
        <f>IF(ISNA(VLOOKUP($C52,'Jr Nats HP'!$A$17:$H$63,8,FALSE))=TRUE,"0",VLOOKUP($C52,'Jr Nats HP'!$A$17:$H$63,8,FALSE))</f>
        <v>0</v>
      </c>
      <c r="AF52" s="99" t="str">
        <f>IF(ISNA(VLOOKUP($C52,'Jr Nats BA'!$A$17:$H$63,8,FALSE))=TRUE,"0",VLOOKUP($C52,'Jr Nats BA'!$A$17:$H$63,8,FALSE))</f>
        <v>0</v>
      </c>
      <c r="AG52" s="99" t="str">
        <f>IF(ISNA(VLOOKUP($C52,'Mammoth World Cup'!$A$17:$H$63,8,FALSE))=TRUE,"0",VLOOKUP($C52,'Mammoth World Cup'!$A$17:$H$63,8,FALSE))</f>
        <v>0</v>
      </c>
      <c r="AH52" s="99" t="str">
        <f>IF(ISNA(VLOOKUP($C52,'MSLM CC SS'!$A$17:$H$61,8,FALSE))=TRUE,"0",VLOOKUP($C52,'MSLM CC SS'!$A$17:$H$61,8,FALSE))</f>
        <v>0</v>
      </c>
      <c r="AI52" s="99" t="str">
        <f>IF(ISNA(VLOOKUP($C52,'MSLM CC HP'!$A$17:$H$59,8,FALSE))=TRUE,"0",VLOOKUP($C52,'MSLM CC HP'!$A$17:$H$59,8,FALSE))</f>
        <v>0</v>
      </c>
      <c r="AJ52" s="99" t="str">
        <f>IF(ISNA(VLOOKUP($C52,'Mammoth NorAM SS'!$A$17:$H$63,8,FALSE))=TRUE,"0",VLOOKUP($C52,'Mammoth NorAM SS'!$A$17:$H$63,8,FALSE))</f>
        <v>0</v>
      </c>
      <c r="AK52" s="99" t="str">
        <f>IF(ISNA(VLOOKUP($C52,'Le Relais NorAM SS'!$A$17:$H$63,8,FALSE))=TRUE,"0",VLOOKUP($C52,'Le Relais NorAM SS'!$A$17:$H$63,8,FALSE))</f>
        <v>0</v>
      </c>
      <c r="AL52" s="99" t="str">
        <f>IF(ISNA(VLOOKUP($C52,'Step Up Tour Pro SS'!$A$17:$H$63,8,FALSE))=TRUE,"0",VLOOKUP($C52,'Step Up Tour Pro SS'!$A$17:$H$63,8,FALSE))</f>
        <v>0</v>
      </c>
    </row>
    <row r="53" spans="1:38" ht="15" customHeight="1">
      <c r="A53" s="81" t="s">
        <v>48</v>
      </c>
      <c r="B53" s="81" t="s">
        <v>75</v>
      </c>
      <c r="C53" s="86" t="s">
        <v>105</v>
      </c>
      <c r="D53" s="81"/>
      <c r="E53" s="81">
        <f t="shared" si="6"/>
        <v>48</v>
      </c>
      <c r="F53" s="19">
        <f t="shared" si="7"/>
        <v>48</v>
      </c>
      <c r="G53" s="20">
        <f t="shared" si="8"/>
        <v>273.69668246445497</v>
      </c>
      <c r="H53" s="20">
        <f t="shared" si="9"/>
        <v>264.77272727272725</v>
      </c>
      <c r="I53" s="20">
        <f t="shared" si="11"/>
        <v>254.16666666666666</v>
      </c>
      <c r="J53" s="19">
        <f t="shared" si="10"/>
        <v>792.63607640384885</v>
      </c>
      <c r="K53" s="21"/>
      <c r="L53" s="22" t="str">
        <f>IF(ISNA(VLOOKUP($C53,'Mt. Sima Canada Cup SS'!$A$17:$H$100,8,FALSE))=TRUE,"0",VLOOKUP($C53,'Mt. Sima Canada Cup SS'!$A$17:$H$100,8,FALSE))</f>
        <v>0</v>
      </c>
      <c r="M53" s="22" t="str">
        <f>IF(ISNA(VLOOKUP($C53,'Mt. Sima Canada Cup BA'!$A$17:$H$100,8,FALSE))=TRUE,"0",VLOOKUP($C53,'Mt. Sima Canada Cup BA'!$A$17:$H$100,8,FALSE))</f>
        <v>0</v>
      </c>
      <c r="N53" s="22" t="str">
        <f>IF(ISNA(VLOOKUP($C53,'Waterville Rev Tour NorAm Day 1'!$A$17:$H$100,8,FALSE))=TRUE,"0",VLOOKUP($C53,'Waterville Rev Tour NorAm Day 1'!$A$17:$H$100,8,FALSE))</f>
        <v>0</v>
      </c>
      <c r="O53" s="22" t="str">
        <f>IF(ISNA(VLOOKUP($C53,'Waterville Rev Tour NorAm Day 2'!$A$17:$H$100,8,FALSE))=TRUE,"0",VLOOKUP($C53,'Waterville Rev Tour NorAm Day 2'!$A$17:$H$100,8,FALSE))</f>
        <v>0</v>
      </c>
      <c r="P53" s="22">
        <f>IF(ISNA(VLOOKUP($C53,'MSLM TT DAY 1'!$A$17:$H$100,8,FALSE))=TRUE,"0",VLOOKUP($C53,'MSLM TT DAY 1'!$A$17:$H$100,8,FALSE))</f>
        <v>254.16666666666666</v>
      </c>
      <c r="Q53" s="22">
        <f>IF(ISNA(VLOOKUP($C53,'MSLM TT DAY 2'!$A$17:$H$100,8,FALSE))=TRUE,"0",VLOOKUP($C53,'MSLM TT DAY 2'!$A$17:$H$100,8,FALSE))</f>
        <v>264.77272727272725</v>
      </c>
      <c r="R53" s="22" t="str">
        <f>IF(ISNA(VLOOKUP($C53,'Silverstar Canada Cup'!$A$17:$H$65,8,FALSE))=TRUE,"0",VLOOKUP($C53,'Silverstar Canada Cup'!$A$17:$H$65,8,FALSE))</f>
        <v>0</v>
      </c>
      <c r="S53" s="99" t="str">
        <f>IF(ISNA(VLOOKUP($C53,'Craigleith Groms'!$A$17:$H$63,8,FALSE))=TRUE,"0",VLOOKUP($C53,'Craigleith Groms'!$A$17:$H$63,8,FALSE))</f>
        <v>0</v>
      </c>
      <c r="T53" s="22">
        <f>IF(ISNA(VLOOKUP($C53,'Beaver Valley TT'!$A$17:$H$69,8,FALSE))=TRUE,"0",VLOOKUP($C53,'Beaver Valley TT'!$A$17:$H$69,8,FALSE))</f>
        <v>206.54627539503386</v>
      </c>
      <c r="U53" s="22" t="str">
        <f>IF(ISNA(VLOOKUP($C53,'Calgary Nor AM SS'!$A$17:$H$66,8,FALSE))=TRUE,"0",VLOOKUP($C53,'Calgary Nor AM SS'!$A$17:$H$66,8,FALSE))</f>
        <v>0</v>
      </c>
      <c r="V53" s="22" t="str">
        <f>IF(ISNA(VLOOKUP($C53,'Fortune Fz'!$A$17:$H$66,8,FALSE))=TRUE,"0",VLOOKUP($C53,'Fortune Fz'!$A$17:$H$66,8,FALSE))</f>
        <v>0</v>
      </c>
      <c r="W53" s="99" t="str">
        <f>IF(ISNA(VLOOKUP($C53,'GEORGIAN PEAKS Groms'!$A$17:$H$63,8,FALSE))=TRUE,"0",VLOOKUP($C53,'GEORGIAN PEAKS Groms'!$A$17:$H$63,8,FALSE))</f>
        <v>0</v>
      </c>
      <c r="X53" s="99" t="str">
        <f>IF(ISNA(VLOOKUP($C53,'Aspen Open SS'!$A$17:$H$63,8,FALSE))=TRUE,"0",VLOOKUP($C53,'Aspen Open SS'!$A$17:$H$63,8,FALSE))</f>
        <v>0</v>
      </c>
      <c r="Y53" s="99" t="str">
        <f>IF(ISNA(VLOOKUP($C53,'Aspen Open BA'!$A$17:$H$63,8,FALSE))=TRUE,"0",VLOOKUP($C53,'Aspen Open BA'!$A$17:$H$63,8,FALSE))</f>
        <v>0</v>
      </c>
      <c r="Z53" s="99" t="str">
        <f>IF(ISNA(VLOOKUP($C53,'CWG SS'!$A$17:$H$63,8,FALSE))=TRUE,"0",VLOOKUP($C53,'CWG SS'!$A$17:$H$63,8,FALSE))</f>
        <v>0</v>
      </c>
      <c r="AA53" s="99" t="str">
        <f>IF(ISNA(VLOOKUP($C53,'CWG BA'!$A$17:$H$63,8,FALSE))=TRUE,"0",VLOOKUP($C53,'CWG BA'!$A$17:$H$63,8,FALSE))</f>
        <v>0</v>
      </c>
      <c r="AB53" s="99" t="str">
        <f>IF(ISNA(VLOOKUP($C53,'CWG HP'!$A$17:$H$63,8,FALSE))=TRUE,"0",VLOOKUP($C53,'CWG HP'!$A$17:$H$63,8,FALSE))</f>
        <v>0</v>
      </c>
      <c r="AC53" s="99">
        <f>IF(ISNA(VLOOKUP($C53,'Camp Fortune Provincials'!$A$17:$H$63,8,FALSE))=TRUE,"0",VLOOKUP($C53,'Camp Fortune Provincials'!$A$17:$H$63,8,FALSE))</f>
        <v>273.69668246445497</v>
      </c>
      <c r="AD53" s="99" t="str">
        <f>IF(ISNA(VLOOKUP($C53,'Jr Nats SS'!$A$17:$H$63,8,FALSE))=TRUE,"0",VLOOKUP($C53,'Jr Nats SS'!$A$17:$H$63,8,FALSE))</f>
        <v>0</v>
      </c>
      <c r="AE53" s="99" t="str">
        <f>IF(ISNA(VLOOKUP($C53,'Jr Nats HP'!$A$17:$H$63,8,FALSE))=TRUE,"0",VLOOKUP($C53,'Jr Nats HP'!$A$17:$H$63,8,FALSE))</f>
        <v>0</v>
      </c>
      <c r="AF53" s="99" t="str">
        <f>IF(ISNA(VLOOKUP($C53,'Jr Nats BA'!$A$17:$H$63,8,FALSE))=TRUE,"0",VLOOKUP($C53,'Jr Nats BA'!$A$17:$H$63,8,FALSE))</f>
        <v>0</v>
      </c>
      <c r="AG53" s="99" t="str">
        <f>IF(ISNA(VLOOKUP($C53,'Mammoth World Cup'!$A$17:$H$63,8,FALSE))=TRUE,"0",VLOOKUP($C53,'Mammoth World Cup'!$A$17:$H$63,8,FALSE))</f>
        <v>0</v>
      </c>
      <c r="AH53" s="99" t="str">
        <f>IF(ISNA(VLOOKUP($C53,'MSLM CC SS'!$A$17:$H$61,8,FALSE))=TRUE,"0",VLOOKUP($C53,'MSLM CC SS'!$A$17:$H$61,8,FALSE))</f>
        <v>0</v>
      </c>
      <c r="AI53" s="99" t="str">
        <f>IF(ISNA(VLOOKUP($C53,'MSLM CC HP'!$A$17:$H$59,8,FALSE))=TRUE,"0",VLOOKUP($C53,'MSLM CC HP'!$A$17:$H$59,8,FALSE))</f>
        <v>0</v>
      </c>
      <c r="AJ53" s="99" t="str">
        <f>IF(ISNA(VLOOKUP($C53,'Mammoth NorAM SS'!$A$17:$H$63,8,FALSE))=TRUE,"0",VLOOKUP($C53,'Mammoth NorAM SS'!$A$17:$H$63,8,FALSE))</f>
        <v>0</v>
      </c>
      <c r="AK53" s="99" t="str">
        <f>IF(ISNA(VLOOKUP($C53,'Le Relais NorAM SS'!$A$17:$H$63,8,FALSE))=TRUE,"0",VLOOKUP($C53,'Le Relais NorAM SS'!$A$17:$H$63,8,FALSE))</f>
        <v>0</v>
      </c>
      <c r="AL53" s="99" t="str">
        <f>IF(ISNA(VLOOKUP($C53,'Step Up Tour Pro SS'!$A$17:$H$63,8,FALSE))=TRUE,"0",VLOOKUP($C53,'Step Up Tour Pro SS'!$A$17:$H$63,8,FALSE))</f>
        <v>0</v>
      </c>
    </row>
    <row r="54" spans="1:38" ht="15" customHeight="1">
      <c r="A54" s="81" t="s">
        <v>46</v>
      </c>
      <c r="B54" s="81" t="s">
        <v>65</v>
      </c>
      <c r="C54" s="86" t="s">
        <v>99</v>
      </c>
      <c r="D54" s="81"/>
      <c r="E54" s="81">
        <f t="shared" si="6"/>
        <v>49</v>
      </c>
      <c r="F54" s="19">
        <f t="shared" si="7"/>
        <v>49</v>
      </c>
      <c r="G54" s="20">
        <f t="shared" si="8"/>
        <v>394.79166666666663</v>
      </c>
      <c r="H54" s="20">
        <f t="shared" si="9"/>
        <v>370.4545454545455</v>
      </c>
      <c r="I54" s="127">
        <v>0</v>
      </c>
      <c r="J54" s="19">
        <f t="shared" si="10"/>
        <v>765.24621212121212</v>
      </c>
      <c r="K54" s="21"/>
      <c r="L54" s="22" t="str">
        <f>IF(ISNA(VLOOKUP($C54,'Mt. Sima Canada Cup SS'!$A$17:$H$100,8,FALSE))=TRUE,"0",VLOOKUP($C54,'Mt. Sima Canada Cup SS'!$A$17:$H$100,8,FALSE))</f>
        <v>0</v>
      </c>
      <c r="M54" s="22" t="str">
        <f>IF(ISNA(VLOOKUP($C54,'Mt. Sima Canada Cup BA'!$A$17:$H$100,8,FALSE))=TRUE,"0",VLOOKUP($C54,'Mt. Sima Canada Cup BA'!$A$17:$H$100,8,FALSE))</f>
        <v>0</v>
      </c>
      <c r="N54" s="22" t="str">
        <f>IF(ISNA(VLOOKUP($C54,'Waterville Rev Tour NorAm Day 1'!$A$17:$H$100,8,FALSE))=TRUE,"0",VLOOKUP($C54,'Waterville Rev Tour NorAm Day 1'!$A$17:$H$100,8,FALSE))</f>
        <v>0</v>
      </c>
      <c r="O54" s="22" t="str">
        <f>IF(ISNA(VLOOKUP($C54,'Waterville Rev Tour NorAm Day 2'!$A$17:$H$100,8,FALSE))=TRUE,"0",VLOOKUP($C54,'Waterville Rev Tour NorAm Day 2'!$A$17:$H$100,8,FALSE))</f>
        <v>0</v>
      </c>
      <c r="P54" s="22">
        <f>IF(ISNA(VLOOKUP($C54,'MSLM TT DAY 1'!$A$17:$H$100,8,FALSE))=TRUE,"0",VLOOKUP($C54,'MSLM TT DAY 1'!$A$17:$H$100,8,FALSE))</f>
        <v>394.79166666666663</v>
      </c>
      <c r="Q54" s="22">
        <f>IF(ISNA(VLOOKUP($C54,'MSLM TT DAY 2'!$A$17:$H$100,8,FALSE))=TRUE,"0",VLOOKUP($C54,'MSLM TT DAY 2'!$A$17:$H$100,8,FALSE))</f>
        <v>370.4545454545455</v>
      </c>
      <c r="R54" s="22" t="str">
        <f>IF(ISNA(VLOOKUP($C54,'Silverstar Canada Cup'!$A$17:$H$65,8,FALSE))=TRUE,"0",VLOOKUP($C54,'Silverstar Canada Cup'!$A$17:$H$65,8,FALSE))</f>
        <v>0</v>
      </c>
      <c r="S54" s="99" t="str">
        <f>IF(ISNA(VLOOKUP($C54,'Craigleith Groms'!$A$17:$H$63,8,FALSE))=TRUE,"0",VLOOKUP($C54,'Craigleith Groms'!$A$17:$H$63,8,FALSE))</f>
        <v>0</v>
      </c>
      <c r="T54" s="22" t="str">
        <f>IF(ISNA(VLOOKUP($C54,'Beaver Valley TT'!$A$17:$H$69,8,FALSE))=TRUE,"0",VLOOKUP($C54,'Beaver Valley TT'!$A$17:$H$69,8,FALSE))</f>
        <v>0</v>
      </c>
      <c r="U54" s="22" t="str">
        <f>IF(ISNA(VLOOKUP($C54,'Calgary Nor AM SS'!$A$17:$H$66,8,FALSE))=TRUE,"0",VLOOKUP($C54,'Calgary Nor AM SS'!$A$17:$H$66,8,FALSE))</f>
        <v>0</v>
      </c>
      <c r="V54" s="22" t="str">
        <f>IF(ISNA(VLOOKUP($C54,'Fortune Fz'!$A$17:$H$66,8,FALSE))=TRUE,"0",VLOOKUP($C54,'Fortune Fz'!$A$17:$H$66,8,FALSE))</f>
        <v>0</v>
      </c>
      <c r="W54" s="99" t="str">
        <f>IF(ISNA(VLOOKUP($C54,'GEORGIAN PEAKS Groms'!$A$17:$H$63,8,FALSE))=TRUE,"0",VLOOKUP($C54,'GEORGIAN PEAKS Groms'!$A$17:$H$63,8,FALSE))</f>
        <v>0</v>
      </c>
      <c r="X54" s="99" t="str">
        <f>IF(ISNA(VLOOKUP($C54,'Aspen Open SS'!$A$17:$H$63,8,FALSE))=TRUE,"0",VLOOKUP($C54,'Aspen Open SS'!$A$17:$H$63,8,FALSE))</f>
        <v>0</v>
      </c>
      <c r="Y54" s="99" t="str">
        <f>IF(ISNA(VLOOKUP($C54,'Aspen Open BA'!$A$17:$H$63,8,FALSE))=TRUE,"0",VLOOKUP($C54,'Aspen Open BA'!$A$17:$H$63,8,FALSE))</f>
        <v>0</v>
      </c>
      <c r="Z54" s="99" t="str">
        <f>IF(ISNA(VLOOKUP($C54,'CWG SS'!$A$17:$H$63,8,FALSE))=TRUE,"0",VLOOKUP($C54,'CWG SS'!$A$17:$H$63,8,FALSE))</f>
        <v>0</v>
      </c>
      <c r="AA54" s="99" t="str">
        <f>IF(ISNA(VLOOKUP($C54,'CWG BA'!$A$17:$H$63,8,FALSE))=TRUE,"0",VLOOKUP($C54,'CWG BA'!$A$17:$H$63,8,FALSE))</f>
        <v>0</v>
      </c>
      <c r="AB54" s="99" t="str">
        <f>IF(ISNA(VLOOKUP($C54,'CWG HP'!$A$17:$H$63,8,FALSE))=TRUE,"0",VLOOKUP($C54,'CWG HP'!$A$17:$H$63,8,FALSE))</f>
        <v>0</v>
      </c>
      <c r="AC54" s="99" t="str">
        <f>IF(ISNA(VLOOKUP($C54,'Camp Fortune Provincials'!$A$17:$H$63,8,FALSE))=TRUE,"0",VLOOKUP($C54,'Camp Fortune Provincials'!$A$17:$H$63,8,FALSE))</f>
        <v>0</v>
      </c>
      <c r="AD54" s="99" t="str">
        <f>IF(ISNA(VLOOKUP($C54,'Jr Nats SS'!$A$17:$H$63,8,FALSE))=TRUE,"0",VLOOKUP($C54,'Jr Nats SS'!$A$17:$H$63,8,FALSE))</f>
        <v>0</v>
      </c>
      <c r="AE54" s="99" t="str">
        <f>IF(ISNA(VLOOKUP($C54,'Jr Nats HP'!$A$17:$H$63,8,FALSE))=TRUE,"0",VLOOKUP($C54,'Jr Nats HP'!$A$17:$H$63,8,FALSE))</f>
        <v>0</v>
      </c>
      <c r="AF54" s="99" t="str">
        <f>IF(ISNA(VLOOKUP($C54,'Jr Nats BA'!$A$17:$H$63,8,FALSE))=TRUE,"0",VLOOKUP($C54,'Jr Nats BA'!$A$17:$H$63,8,FALSE))</f>
        <v>0</v>
      </c>
      <c r="AG54" s="99" t="str">
        <f>IF(ISNA(VLOOKUP($C54,'Mammoth World Cup'!$A$17:$H$63,8,FALSE))=TRUE,"0",VLOOKUP($C54,'Mammoth World Cup'!$A$17:$H$63,8,FALSE))</f>
        <v>0</v>
      </c>
      <c r="AH54" s="99" t="str">
        <f>IF(ISNA(VLOOKUP($C54,'MSLM CC SS'!$A$17:$H$61,8,FALSE))=TRUE,"0",VLOOKUP($C54,'MSLM CC SS'!$A$17:$H$61,8,FALSE))</f>
        <v>0</v>
      </c>
      <c r="AI54" s="99" t="str">
        <f>IF(ISNA(VLOOKUP($C54,'MSLM CC HP'!$A$17:$H$59,8,FALSE))=TRUE,"0",VLOOKUP($C54,'MSLM CC HP'!$A$17:$H$59,8,FALSE))</f>
        <v>0</v>
      </c>
      <c r="AJ54" s="99" t="str">
        <f>IF(ISNA(VLOOKUP($C54,'Mammoth NorAM SS'!$A$17:$H$63,8,FALSE))=TRUE,"0",VLOOKUP($C54,'Mammoth NorAM SS'!$A$17:$H$63,8,FALSE))</f>
        <v>0</v>
      </c>
      <c r="AK54" s="99" t="str">
        <f>IF(ISNA(VLOOKUP($C54,'Le Relais NorAM SS'!$A$17:$H$63,8,FALSE))=TRUE,"0",VLOOKUP($C54,'Le Relais NorAM SS'!$A$17:$H$63,8,FALSE))</f>
        <v>0</v>
      </c>
      <c r="AL54" s="99" t="str">
        <f>IF(ISNA(VLOOKUP($C54,'Step Up Tour Pro SS'!$A$17:$H$63,8,FALSE))=TRUE,"0",VLOOKUP($C54,'Step Up Tour Pro SS'!$A$17:$H$63,8,FALSE))</f>
        <v>0</v>
      </c>
    </row>
    <row r="55" spans="1:38" ht="15" customHeight="1">
      <c r="A55" s="81" t="s">
        <v>80</v>
      </c>
      <c r="B55" s="81" t="s">
        <v>45</v>
      </c>
      <c r="C55" s="86" t="s">
        <v>95</v>
      </c>
      <c r="D55" s="81"/>
      <c r="E55" s="81">
        <f t="shared" si="6"/>
        <v>50</v>
      </c>
      <c r="F55" s="19">
        <f t="shared" si="7"/>
        <v>50</v>
      </c>
      <c r="G55" s="20">
        <f t="shared" si="8"/>
        <v>281.25</v>
      </c>
      <c r="H55" s="20">
        <f t="shared" si="9"/>
        <v>246.32701421800948</v>
      </c>
      <c r="I55" s="20">
        <f t="shared" ref="I55:I61" si="12">LARGE(($L55:$AL55),3)</f>
        <v>191.87358916478556</v>
      </c>
      <c r="J55" s="19">
        <f t="shared" si="10"/>
        <v>719.45060338279507</v>
      </c>
      <c r="K55" s="21"/>
      <c r="L55" s="22" t="str">
        <f>IF(ISNA(VLOOKUP($C55,'Mt. Sima Canada Cup SS'!$A$17:$H$100,8,FALSE))=TRUE,"0",VLOOKUP($C55,'Mt. Sima Canada Cup SS'!$A$17:$H$100,8,FALSE))</f>
        <v>0</v>
      </c>
      <c r="M55" s="22" t="str">
        <f>IF(ISNA(VLOOKUP($C55,'Mt. Sima Canada Cup BA'!$A$17:$H$100,8,FALSE))=TRUE,"0",VLOOKUP($C55,'Mt. Sima Canada Cup BA'!$A$17:$H$100,8,FALSE))</f>
        <v>0</v>
      </c>
      <c r="N55" s="22" t="str">
        <f>IF(ISNA(VLOOKUP($C55,'Waterville Rev Tour NorAm Day 1'!$A$17:$H$100,8,FALSE))=TRUE,"0",VLOOKUP($C55,'Waterville Rev Tour NorAm Day 1'!$A$17:$H$100,8,FALSE))</f>
        <v>0</v>
      </c>
      <c r="O55" s="22" t="str">
        <f>IF(ISNA(VLOOKUP($C55,'Waterville Rev Tour NorAm Day 2'!$A$17:$H$100,8,FALSE))=TRUE,"0",VLOOKUP($C55,'Waterville Rev Tour NorAm Day 2'!$A$17:$H$100,8,FALSE))</f>
        <v>0</v>
      </c>
      <c r="P55" s="22">
        <f>IF(ISNA(VLOOKUP($C55,'MSLM TT DAY 1'!$A$17:$H$100,8,FALSE))=TRUE,"0",VLOOKUP($C55,'MSLM TT DAY 1'!$A$17:$H$100,8,FALSE))</f>
        <v>281.25</v>
      </c>
      <c r="Q55" s="22">
        <f>IF(ISNA(VLOOKUP($C55,'MSLM TT DAY 2'!$A$17:$H$100,8,FALSE))=TRUE,"0",VLOOKUP($C55,'MSLM TT DAY 2'!$A$17:$H$100,8,FALSE))</f>
        <v>147.72727272727275</v>
      </c>
      <c r="R55" s="22" t="str">
        <f>IF(ISNA(VLOOKUP($C55,'Silverstar Canada Cup'!$A$17:$H$65,8,FALSE))=TRUE,"0",VLOOKUP($C55,'Silverstar Canada Cup'!$A$17:$H$65,8,FALSE))</f>
        <v>0</v>
      </c>
      <c r="S55" s="99" t="str">
        <f>IF(ISNA(VLOOKUP($C55,'Craigleith Groms'!$A$17:$H$63,8,FALSE))=TRUE,"0",VLOOKUP($C55,'Craigleith Groms'!$A$17:$H$63,8,FALSE))</f>
        <v>0</v>
      </c>
      <c r="T55" s="22">
        <f>IF(ISNA(VLOOKUP($C55,'Beaver Valley TT'!$A$17:$H$69,8,FALSE))=TRUE,"0",VLOOKUP($C55,'Beaver Valley TT'!$A$17:$H$69,8,FALSE))</f>
        <v>191.87358916478556</v>
      </c>
      <c r="U55" s="22" t="str">
        <f>IF(ISNA(VLOOKUP($C55,'Calgary Nor AM SS'!$A$17:$H$66,8,FALSE))=TRUE,"0",VLOOKUP($C55,'Calgary Nor AM SS'!$A$17:$H$66,8,FALSE))</f>
        <v>0</v>
      </c>
      <c r="V55" s="22" t="str">
        <f>IF(ISNA(VLOOKUP($C55,'Fortune Fz'!$A$17:$H$66,8,FALSE))=TRUE,"0",VLOOKUP($C55,'Fortune Fz'!$A$17:$H$66,8,FALSE))</f>
        <v>0</v>
      </c>
      <c r="W55" s="99" t="str">
        <f>IF(ISNA(VLOOKUP($C55,'GEORGIAN PEAKS Groms'!$A$17:$H$63,8,FALSE))=TRUE,"0",VLOOKUP($C55,'GEORGIAN PEAKS Groms'!$A$17:$H$63,8,FALSE))</f>
        <v>0</v>
      </c>
      <c r="X55" s="99" t="str">
        <f>IF(ISNA(VLOOKUP($C55,'Aspen Open SS'!$A$17:$H$63,8,FALSE))=TRUE,"0",VLOOKUP($C55,'Aspen Open SS'!$A$17:$H$63,8,FALSE))</f>
        <v>0</v>
      </c>
      <c r="Y55" s="99" t="str">
        <f>IF(ISNA(VLOOKUP($C55,'Aspen Open BA'!$A$17:$H$63,8,FALSE))=TRUE,"0",VLOOKUP($C55,'Aspen Open BA'!$A$17:$H$63,8,FALSE))</f>
        <v>0</v>
      </c>
      <c r="Z55" s="99" t="str">
        <f>IF(ISNA(VLOOKUP($C55,'CWG SS'!$A$17:$H$63,8,FALSE))=TRUE,"0",VLOOKUP($C55,'CWG SS'!$A$17:$H$63,8,FALSE))</f>
        <v>0</v>
      </c>
      <c r="AA55" s="99" t="str">
        <f>IF(ISNA(VLOOKUP($C55,'CWG BA'!$A$17:$H$63,8,FALSE))=TRUE,"0",VLOOKUP($C55,'CWG BA'!$A$17:$H$63,8,FALSE))</f>
        <v>0</v>
      </c>
      <c r="AB55" s="99" t="str">
        <f>IF(ISNA(VLOOKUP($C55,'CWG HP'!$A$17:$H$63,8,FALSE))=TRUE,"0",VLOOKUP($C55,'CWG HP'!$A$17:$H$63,8,FALSE))</f>
        <v>0</v>
      </c>
      <c r="AC55" s="99">
        <f>IF(ISNA(VLOOKUP($C55,'Camp Fortune Provincials'!$A$17:$H$63,8,FALSE))=TRUE,"0",VLOOKUP($C55,'Camp Fortune Provincials'!$A$17:$H$63,8,FALSE))</f>
        <v>246.32701421800948</v>
      </c>
      <c r="AD55" s="99" t="str">
        <f>IF(ISNA(VLOOKUP($C55,'Jr Nats SS'!$A$17:$H$63,8,FALSE))=TRUE,"0",VLOOKUP($C55,'Jr Nats SS'!$A$17:$H$63,8,FALSE))</f>
        <v>0</v>
      </c>
      <c r="AE55" s="99" t="str">
        <f>IF(ISNA(VLOOKUP($C55,'Jr Nats HP'!$A$17:$H$63,8,FALSE))=TRUE,"0",VLOOKUP($C55,'Jr Nats HP'!$A$17:$H$63,8,FALSE))</f>
        <v>0</v>
      </c>
      <c r="AF55" s="99" t="str">
        <f>IF(ISNA(VLOOKUP($C55,'Jr Nats BA'!$A$17:$H$63,8,FALSE))=TRUE,"0",VLOOKUP($C55,'Jr Nats BA'!$A$17:$H$63,8,FALSE))</f>
        <v>0</v>
      </c>
      <c r="AG55" s="99" t="str">
        <f>IF(ISNA(VLOOKUP($C55,'Mammoth World Cup'!$A$17:$H$63,8,FALSE))=TRUE,"0",VLOOKUP($C55,'Mammoth World Cup'!$A$17:$H$63,8,FALSE))</f>
        <v>0</v>
      </c>
      <c r="AH55" s="99" t="str">
        <f>IF(ISNA(VLOOKUP($C55,'MSLM CC SS'!$A$17:$H$61,8,FALSE))=TRUE,"0",VLOOKUP($C55,'MSLM CC SS'!$A$17:$H$61,8,FALSE))</f>
        <v>0</v>
      </c>
      <c r="AI55" s="99" t="str">
        <f>IF(ISNA(VLOOKUP($C55,'MSLM CC HP'!$A$17:$H$59,8,FALSE))=TRUE,"0",VLOOKUP($C55,'MSLM CC HP'!$A$17:$H$59,8,FALSE))</f>
        <v>0</v>
      </c>
      <c r="AJ55" s="99" t="str">
        <f>IF(ISNA(VLOOKUP($C55,'Mammoth NorAM SS'!$A$17:$H$63,8,FALSE))=TRUE,"0",VLOOKUP($C55,'Mammoth NorAM SS'!$A$17:$H$63,8,FALSE))</f>
        <v>0</v>
      </c>
      <c r="AK55" s="99" t="str">
        <f>IF(ISNA(VLOOKUP($C55,'Le Relais NorAM SS'!$A$17:$H$63,8,FALSE))=TRUE,"0",VLOOKUP($C55,'Le Relais NorAM SS'!$A$17:$H$63,8,FALSE))</f>
        <v>0</v>
      </c>
      <c r="AL55" s="99" t="str">
        <f>IF(ISNA(VLOOKUP($C55,'Step Up Tour Pro SS'!$A$17:$H$63,8,FALSE))=TRUE,"0",VLOOKUP($C55,'Step Up Tour Pro SS'!$A$17:$H$63,8,FALSE))</f>
        <v>0</v>
      </c>
    </row>
    <row r="56" spans="1:38" ht="15" customHeight="1">
      <c r="A56" s="81" t="s">
        <v>46</v>
      </c>
      <c r="B56" s="81" t="s">
        <v>97</v>
      </c>
      <c r="C56" s="86" t="s">
        <v>96</v>
      </c>
      <c r="D56" s="81"/>
      <c r="E56" s="81">
        <f t="shared" si="6"/>
        <v>51</v>
      </c>
      <c r="F56" s="19">
        <f t="shared" si="7"/>
        <v>51</v>
      </c>
      <c r="G56" s="20">
        <f t="shared" si="8"/>
        <v>291.94312796208533</v>
      </c>
      <c r="H56" s="20">
        <f t="shared" si="9"/>
        <v>223.86363636363635</v>
      </c>
      <c r="I56" s="20">
        <f t="shared" si="12"/>
        <v>202.08333333333331</v>
      </c>
      <c r="J56" s="19">
        <f t="shared" si="10"/>
        <v>717.89009765905507</v>
      </c>
      <c r="K56" s="21"/>
      <c r="L56" s="22" t="str">
        <f>IF(ISNA(VLOOKUP($C56,'Mt. Sima Canada Cup SS'!$A$17:$H$100,8,FALSE))=TRUE,"0",VLOOKUP($C56,'Mt. Sima Canada Cup SS'!$A$17:$H$100,8,FALSE))</f>
        <v>0</v>
      </c>
      <c r="M56" s="22" t="str">
        <f>IF(ISNA(VLOOKUP($C56,'Mt. Sima Canada Cup BA'!$A$17:$H$100,8,FALSE))=TRUE,"0",VLOOKUP($C56,'Mt. Sima Canada Cup BA'!$A$17:$H$100,8,FALSE))</f>
        <v>0</v>
      </c>
      <c r="N56" s="22" t="str">
        <f>IF(ISNA(VLOOKUP($C56,'Waterville Rev Tour NorAm Day 1'!$A$17:$H$100,8,FALSE))=TRUE,"0",VLOOKUP($C56,'Waterville Rev Tour NorAm Day 1'!$A$17:$H$100,8,FALSE))</f>
        <v>0</v>
      </c>
      <c r="O56" s="22" t="str">
        <f>IF(ISNA(VLOOKUP($C56,'Waterville Rev Tour NorAm Day 2'!$A$17:$H$100,8,FALSE))=TRUE,"0",VLOOKUP($C56,'Waterville Rev Tour NorAm Day 2'!$A$17:$H$100,8,FALSE))</f>
        <v>0</v>
      </c>
      <c r="P56" s="22">
        <f>IF(ISNA(VLOOKUP($C56,'MSLM TT DAY 1'!$A$17:$H$100,8,FALSE))=TRUE,"0",VLOOKUP($C56,'MSLM TT DAY 1'!$A$17:$H$100,8,FALSE))</f>
        <v>202.08333333333331</v>
      </c>
      <c r="Q56" s="22">
        <f>IF(ISNA(VLOOKUP($C56,'MSLM TT DAY 2'!$A$17:$H$100,8,FALSE))=TRUE,"0",VLOOKUP($C56,'MSLM TT DAY 2'!$A$17:$H$100,8,FALSE))</f>
        <v>223.86363636363635</v>
      </c>
      <c r="R56" s="22" t="str">
        <f>IF(ISNA(VLOOKUP($C56,'Silverstar Canada Cup'!$A$17:$H$65,8,FALSE))=TRUE,"0",VLOOKUP($C56,'Silverstar Canada Cup'!$A$17:$H$65,8,FALSE))</f>
        <v>0</v>
      </c>
      <c r="S56" s="99" t="str">
        <f>IF(ISNA(VLOOKUP($C56,'Craigleith Groms'!$A$17:$H$63,8,FALSE))=TRUE,"0",VLOOKUP($C56,'Craigleith Groms'!$A$17:$H$63,8,FALSE))</f>
        <v>0</v>
      </c>
      <c r="T56" s="22">
        <f>IF(ISNA(VLOOKUP($C56,'Beaver Valley TT'!$A$17:$H$69,8,FALSE))=TRUE,"0",VLOOKUP($C56,'Beaver Valley TT'!$A$17:$H$69,8,FALSE))</f>
        <v>171.55756207674943</v>
      </c>
      <c r="U56" s="22" t="str">
        <f>IF(ISNA(VLOOKUP($C56,'Calgary Nor AM SS'!$A$17:$H$66,8,FALSE))=TRUE,"0",VLOOKUP($C56,'Calgary Nor AM SS'!$A$17:$H$66,8,FALSE))</f>
        <v>0</v>
      </c>
      <c r="V56" s="22" t="str">
        <f>IF(ISNA(VLOOKUP($C56,'Fortune Fz'!$A$17:$H$66,8,FALSE))=TRUE,"0",VLOOKUP($C56,'Fortune Fz'!$A$17:$H$66,8,FALSE))</f>
        <v>0</v>
      </c>
      <c r="W56" s="99" t="str">
        <f>IF(ISNA(VLOOKUP($C56,'GEORGIAN PEAKS Groms'!$A$17:$H$63,8,FALSE))=TRUE,"0",VLOOKUP($C56,'GEORGIAN PEAKS Groms'!$A$17:$H$63,8,FALSE))</f>
        <v>0</v>
      </c>
      <c r="X56" s="99" t="str">
        <f>IF(ISNA(VLOOKUP($C56,'Aspen Open SS'!$A$17:$H$63,8,FALSE))=TRUE,"0",VLOOKUP($C56,'Aspen Open SS'!$A$17:$H$63,8,FALSE))</f>
        <v>0</v>
      </c>
      <c r="Y56" s="99" t="str">
        <f>IF(ISNA(VLOOKUP($C56,'Aspen Open BA'!$A$17:$H$63,8,FALSE))=TRUE,"0",VLOOKUP($C56,'Aspen Open BA'!$A$17:$H$63,8,FALSE))</f>
        <v>0</v>
      </c>
      <c r="Z56" s="99" t="str">
        <f>IF(ISNA(VLOOKUP($C56,'CWG SS'!$A$17:$H$63,8,FALSE))=TRUE,"0",VLOOKUP($C56,'CWG SS'!$A$17:$H$63,8,FALSE))</f>
        <v>0</v>
      </c>
      <c r="AA56" s="99" t="str">
        <f>IF(ISNA(VLOOKUP($C56,'CWG BA'!$A$17:$H$63,8,FALSE))=TRUE,"0",VLOOKUP($C56,'CWG BA'!$A$17:$H$63,8,FALSE))</f>
        <v>0</v>
      </c>
      <c r="AB56" s="99" t="str">
        <f>IF(ISNA(VLOOKUP($C56,'CWG HP'!$A$17:$H$63,8,FALSE))=TRUE,"0",VLOOKUP($C56,'CWG HP'!$A$17:$H$63,8,FALSE))</f>
        <v>0</v>
      </c>
      <c r="AC56" s="99">
        <f>IF(ISNA(VLOOKUP($C56,'Camp Fortune Provincials'!$A$17:$H$63,8,FALSE))=TRUE,"0",VLOOKUP($C56,'Camp Fortune Provincials'!$A$17:$H$63,8,FALSE))</f>
        <v>291.94312796208533</v>
      </c>
      <c r="AD56" s="99" t="str">
        <f>IF(ISNA(VLOOKUP($C56,'Jr Nats SS'!$A$17:$H$63,8,FALSE))=TRUE,"0",VLOOKUP($C56,'Jr Nats SS'!$A$17:$H$63,8,FALSE))</f>
        <v>0</v>
      </c>
      <c r="AE56" s="99" t="str">
        <f>IF(ISNA(VLOOKUP($C56,'Jr Nats HP'!$A$17:$H$63,8,FALSE))=TRUE,"0",VLOOKUP($C56,'Jr Nats HP'!$A$17:$H$63,8,FALSE))</f>
        <v>0</v>
      </c>
      <c r="AF56" s="99" t="str">
        <f>IF(ISNA(VLOOKUP($C56,'Jr Nats BA'!$A$17:$H$63,8,FALSE))=TRUE,"0",VLOOKUP($C56,'Jr Nats BA'!$A$17:$H$63,8,FALSE))</f>
        <v>0</v>
      </c>
      <c r="AG56" s="99" t="str">
        <f>IF(ISNA(VLOOKUP($C56,'Mammoth World Cup'!$A$17:$H$63,8,FALSE))=TRUE,"0",VLOOKUP($C56,'Mammoth World Cup'!$A$17:$H$63,8,FALSE))</f>
        <v>0</v>
      </c>
      <c r="AH56" s="99" t="str">
        <f>IF(ISNA(VLOOKUP($C56,'MSLM CC SS'!$A$17:$H$61,8,FALSE))=TRUE,"0",VLOOKUP($C56,'MSLM CC SS'!$A$17:$H$61,8,FALSE))</f>
        <v>0</v>
      </c>
      <c r="AI56" s="99" t="str">
        <f>IF(ISNA(VLOOKUP($C56,'MSLM CC HP'!$A$17:$H$59,8,FALSE))=TRUE,"0",VLOOKUP($C56,'MSLM CC HP'!$A$17:$H$59,8,FALSE))</f>
        <v>0</v>
      </c>
      <c r="AJ56" s="99" t="str">
        <f>IF(ISNA(VLOOKUP($C56,'Mammoth NorAM SS'!$A$17:$H$63,8,FALSE))=TRUE,"0",VLOOKUP($C56,'Mammoth NorAM SS'!$A$17:$H$63,8,FALSE))</f>
        <v>0</v>
      </c>
      <c r="AK56" s="99" t="str">
        <f>IF(ISNA(VLOOKUP($C56,'Le Relais NorAM SS'!$A$17:$H$63,8,FALSE))=TRUE,"0",VLOOKUP($C56,'Le Relais NorAM SS'!$A$17:$H$63,8,FALSE))</f>
        <v>0</v>
      </c>
      <c r="AL56" s="99" t="str">
        <f>IF(ISNA(VLOOKUP($C56,'Step Up Tour Pro SS'!$A$17:$H$63,8,FALSE))=TRUE,"0",VLOOKUP($C56,'Step Up Tour Pro SS'!$A$17:$H$63,8,FALSE))</f>
        <v>0</v>
      </c>
    </row>
    <row r="57" spans="1:38" ht="15" customHeight="1">
      <c r="A57" s="81" t="s">
        <v>46</v>
      </c>
      <c r="B57" s="81" t="s">
        <v>75</v>
      </c>
      <c r="C57" s="86" t="s">
        <v>109</v>
      </c>
      <c r="D57" s="81"/>
      <c r="E57" s="81">
        <f t="shared" si="6"/>
        <v>52</v>
      </c>
      <c r="F57" s="19">
        <f t="shared" si="7"/>
        <v>52</v>
      </c>
      <c r="G57" s="20">
        <f t="shared" si="8"/>
        <v>244.31818181818181</v>
      </c>
      <c r="H57" s="20">
        <f t="shared" si="9"/>
        <v>242.66365688487588</v>
      </c>
      <c r="I57" s="20">
        <f t="shared" si="12"/>
        <v>207.29166666666666</v>
      </c>
      <c r="J57" s="19">
        <f t="shared" si="10"/>
        <v>694.27350536972438</v>
      </c>
      <c r="K57" s="21"/>
      <c r="L57" s="22" t="str">
        <f>IF(ISNA(VLOOKUP($C57,'Mt. Sima Canada Cup SS'!$A$17:$H$100,8,FALSE))=TRUE,"0",VLOOKUP($C57,'Mt. Sima Canada Cup SS'!$A$17:$H$100,8,FALSE))</f>
        <v>0</v>
      </c>
      <c r="M57" s="22" t="str">
        <f>IF(ISNA(VLOOKUP($C57,'Mt. Sima Canada Cup BA'!$A$17:$H$100,8,FALSE))=TRUE,"0",VLOOKUP($C57,'Mt. Sima Canada Cup BA'!$A$17:$H$100,8,FALSE))</f>
        <v>0</v>
      </c>
      <c r="N57" s="22" t="str">
        <f>IF(ISNA(VLOOKUP($C57,'Waterville Rev Tour NorAm Day 1'!$A$17:$H$100,8,FALSE))=TRUE,"0",VLOOKUP($C57,'Waterville Rev Tour NorAm Day 1'!$A$17:$H$100,8,FALSE))</f>
        <v>0</v>
      </c>
      <c r="O57" s="22" t="str">
        <f>IF(ISNA(VLOOKUP($C57,'Waterville Rev Tour NorAm Day 2'!$A$17:$H$100,8,FALSE))=TRUE,"0",VLOOKUP($C57,'Waterville Rev Tour NorAm Day 2'!$A$17:$H$100,8,FALSE))</f>
        <v>0</v>
      </c>
      <c r="P57" s="22">
        <f>IF(ISNA(VLOOKUP($C57,'MSLM TT DAY 1'!$A$17:$H$100,8,FALSE))=TRUE,"0",VLOOKUP($C57,'MSLM TT DAY 1'!$A$17:$H$100,8,FALSE))</f>
        <v>207.29166666666666</v>
      </c>
      <c r="Q57" s="22">
        <f>IF(ISNA(VLOOKUP($C57,'MSLM TT DAY 2'!$A$17:$H$100,8,FALSE))=TRUE,"0",VLOOKUP($C57,'MSLM TT DAY 2'!$A$17:$H$100,8,FALSE))</f>
        <v>244.31818181818181</v>
      </c>
      <c r="R57" s="22" t="str">
        <f>IF(ISNA(VLOOKUP($C57,'Silverstar Canada Cup'!$A$17:$H$65,8,FALSE))=TRUE,"0",VLOOKUP($C57,'Silverstar Canada Cup'!$A$17:$H$65,8,FALSE))</f>
        <v>0</v>
      </c>
      <c r="S57" s="99" t="str">
        <f>IF(ISNA(VLOOKUP($C57,'Craigleith Groms'!$A$17:$H$63,8,FALSE))=TRUE,"0",VLOOKUP($C57,'Craigleith Groms'!$A$17:$H$63,8,FALSE))</f>
        <v>0</v>
      </c>
      <c r="T57" s="22">
        <f>IF(ISNA(VLOOKUP($C57,'Beaver Valley TT'!$A$17:$H$69,8,FALSE))=TRUE,"0",VLOOKUP($C57,'Beaver Valley TT'!$A$17:$H$69,8,FALSE))</f>
        <v>242.66365688487588</v>
      </c>
      <c r="U57" s="22" t="str">
        <f>IF(ISNA(VLOOKUP($C57,'Calgary Nor AM SS'!$A$17:$H$66,8,FALSE))=TRUE,"0",VLOOKUP($C57,'Calgary Nor AM SS'!$A$17:$H$66,8,FALSE))</f>
        <v>0</v>
      </c>
      <c r="V57" s="22" t="str">
        <f>IF(ISNA(VLOOKUP($C57,'Fortune Fz'!$A$17:$H$66,8,FALSE))=TRUE,"0",VLOOKUP($C57,'Fortune Fz'!$A$17:$H$66,8,FALSE))</f>
        <v>0</v>
      </c>
      <c r="W57" s="99" t="str">
        <f>IF(ISNA(VLOOKUP($C57,'GEORGIAN PEAKS Groms'!$A$17:$H$63,8,FALSE))=TRUE,"0",VLOOKUP($C57,'GEORGIAN PEAKS Groms'!$A$17:$H$63,8,FALSE))</f>
        <v>0</v>
      </c>
      <c r="X57" s="99" t="str">
        <f>IF(ISNA(VLOOKUP($C57,'Aspen Open SS'!$A$17:$H$63,8,FALSE))=TRUE,"0",VLOOKUP($C57,'Aspen Open SS'!$A$17:$H$63,8,FALSE))</f>
        <v>0</v>
      </c>
      <c r="Y57" s="99" t="str">
        <f>IF(ISNA(VLOOKUP($C57,'Aspen Open BA'!$A$17:$H$63,8,FALSE))=TRUE,"0",VLOOKUP($C57,'Aspen Open BA'!$A$17:$H$63,8,FALSE))</f>
        <v>0</v>
      </c>
      <c r="Z57" s="99" t="str">
        <f>IF(ISNA(VLOOKUP($C57,'CWG SS'!$A$17:$H$63,8,FALSE))=TRUE,"0",VLOOKUP($C57,'CWG SS'!$A$17:$H$63,8,FALSE))</f>
        <v>0</v>
      </c>
      <c r="AA57" s="99" t="str">
        <f>IF(ISNA(VLOOKUP($C57,'CWG BA'!$A$17:$H$63,8,FALSE))=TRUE,"0",VLOOKUP($C57,'CWG BA'!$A$17:$H$63,8,FALSE))</f>
        <v>0</v>
      </c>
      <c r="AB57" s="99" t="str">
        <f>IF(ISNA(VLOOKUP($C57,'CWG HP'!$A$17:$H$63,8,FALSE))=TRUE,"0",VLOOKUP($C57,'CWG HP'!$A$17:$H$63,8,FALSE))</f>
        <v>0</v>
      </c>
      <c r="AC57" s="99">
        <f>IF(ISNA(VLOOKUP($C57,'Camp Fortune Provincials'!$A$17:$H$63,8,FALSE))=TRUE,"0",VLOOKUP($C57,'Camp Fortune Provincials'!$A$17:$H$63,8,FALSE))</f>
        <v>108.17535545023698</v>
      </c>
      <c r="AD57" s="99" t="str">
        <f>IF(ISNA(VLOOKUP($C57,'Jr Nats SS'!$A$17:$H$63,8,FALSE))=TRUE,"0",VLOOKUP($C57,'Jr Nats SS'!$A$17:$H$63,8,FALSE))</f>
        <v>0</v>
      </c>
      <c r="AE57" s="99" t="str">
        <f>IF(ISNA(VLOOKUP($C57,'Jr Nats HP'!$A$17:$H$63,8,FALSE))=TRUE,"0",VLOOKUP($C57,'Jr Nats HP'!$A$17:$H$63,8,FALSE))</f>
        <v>0</v>
      </c>
      <c r="AF57" s="99" t="str">
        <f>IF(ISNA(VLOOKUP($C57,'Jr Nats BA'!$A$17:$H$63,8,FALSE))=TRUE,"0",VLOOKUP($C57,'Jr Nats BA'!$A$17:$H$63,8,FALSE))</f>
        <v>0</v>
      </c>
      <c r="AG57" s="99" t="str">
        <f>IF(ISNA(VLOOKUP($C57,'Mammoth World Cup'!$A$17:$H$63,8,FALSE))=TRUE,"0",VLOOKUP($C57,'Mammoth World Cup'!$A$17:$H$63,8,FALSE))</f>
        <v>0</v>
      </c>
      <c r="AH57" s="99" t="str">
        <f>IF(ISNA(VLOOKUP($C57,'MSLM CC SS'!$A$17:$H$61,8,FALSE))=TRUE,"0",VLOOKUP($C57,'MSLM CC SS'!$A$17:$H$61,8,FALSE))</f>
        <v>0</v>
      </c>
      <c r="AI57" s="99" t="str">
        <f>IF(ISNA(VLOOKUP($C57,'MSLM CC HP'!$A$17:$H$59,8,FALSE))=TRUE,"0",VLOOKUP($C57,'MSLM CC HP'!$A$17:$H$59,8,FALSE))</f>
        <v>0</v>
      </c>
      <c r="AJ57" s="99" t="str">
        <f>IF(ISNA(VLOOKUP($C57,'Mammoth NorAM SS'!$A$17:$H$63,8,FALSE))=TRUE,"0",VLOOKUP($C57,'Mammoth NorAM SS'!$A$17:$H$63,8,FALSE))</f>
        <v>0</v>
      </c>
      <c r="AK57" s="99" t="str">
        <f>IF(ISNA(VLOOKUP($C57,'Le Relais NorAM SS'!$A$17:$H$63,8,FALSE))=TRUE,"0",VLOOKUP($C57,'Le Relais NorAM SS'!$A$17:$H$63,8,FALSE))</f>
        <v>0</v>
      </c>
      <c r="AL57" s="99" t="str">
        <f>IF(ISNA(VLOOKUP($C57,'Step Up Tour Pro SS'!$A$17:$H$63,8,FALSE))=TRUE,"0",VLOOKUP($C57,'Step Up Tour Pro SS'!$A$17:$H$63,8,FALSE))</f>
        <v>0</v>
      </c>
    </row>
    <row r="58" spans="1:38" ht="15" customHeight="1">
      <c r="A58" s="81" t="s">
        <v>48</v>
      </c>
      <c r="B58" s="81" t="s">
        <v>74</v>
      </c>
      <c r="C58" s="86" t="s">
        <v>104</v>
      </c>
      <c r="D58" s="81"/>
      <c r="E58" s="81">
        <f t="shared" si="6"/>
        <v>53</v>
      </c>
      <c r="F58" s="19">
        <f t="shared" si="7"/>
        <v>53</v>
      </c>
      <c r="G58" s="20">
        <f t="shared" si="8"/>
        <v>275</v>
      </c>
      <c r="H58" s="20">
        <f t="shared" si="9"/>
        <v>161.39954853273139</v>
      </c>
      <c r="I58" s="20">
        <f t="shared" si="12"/>
        <v>143.18181818181819</v>
      </c>
      <c r="J58" s="19">
        <f t="shared" si="10"/>
        <v>579.58136671454963</v>
      </c>
      <c r="K58" s="21"/>
      <c r="L58" s="22" t="str">
        <f>IF(ISNA(VLOOKUP($C58,'Mt. Sima Canada Cup SS'!$A$17:$H$100,8,FALSE))=TRUE,"0",VLOOKUP($C58,'Mt. Sima Canada Cup SS'!$A$17:$H$100,8,FALSE))</f>
        <v>0</v>
      </c>
      <c r="M58" s="22" t="str">
        <f>IF(ISNA(VLOOKUP($C58,'Mt. Sima Canada Cup BA'!$A$17:$H$100,8,FALSE))=TRUE,"0",VLOOKUP($C58,'Mt. Sima Canada Cup BA'!$A$17:$H$100,8,FALSE))</f>
        <v>0</v>
      </c>
      <c r="N58" s="22" t="str">
        <f>IF(ISNA(VLOOKUP($C58,'Waterville Rev Tour NorAm Day 1'!$A$17:$H$100,8,FALSE))=TRUE,"0",VLOOKUP($C58,'Waterville Rev Tour NorAm Day 1'!$A$17:$H$100,8,FALSE))</f>
        <v>0</v>
      </c>
      <c r="O58" s="22" t="str">
        <f>IF(ISNA(VLOOKUP($C58,'Waterville Rev Tour NorAm Day 2'!$A$17:$H$100,8,FALSE))=TRUE,"0",VLOOKUP($C58,'Waterville Rev Tour NorAm Day 2'!$A$17:$H$100,8,FALSE))</f>
        <v>0</v>
      </c>
      <c r="P58" s="22">
        <f>IF(ISNA(VLOOKUP($C58,'MSLM TT DAY 1'!$A$17:$H$100,8,FALSE))=TRUE,"0",VLOOKUP($C58,'MSLM TT DAY 1'!$A$17:$H$100,8,FALSE))</f>
        <v>65.625</v>
      </c>
      <c r="Q58" s="22">
        <f>IF(ISNA(VLOOKUP($C58,'MSLM TT DAY 2'!$A$17:$H$100,8,FALSE))=TRUE,"0",VLOOKUP($C58,'MSLM TT DAY 2'!$A$17:$H$100,8,FALSE))</f>
        <v>143.18181818181819</v>
      </c>
      <c r="R58" s="22" t="str">
        <f>IF(ISNA(VLOOKUP($C58,'Silverstar Canada Cup'!$A$17:$H$65,8,FALSE))=TRUE,"0",VLOOKUP($C58,'Silverstar Canada Cup'!$A$17:$H$65,8,FALSE))</f>
        <v>0</v>
      </c>
      <c r="S58" s="99" t="str">
        <f>IF(ISNA(VLOOKUP($C58,'Craigleith Groms'!$A$17:$H$63,8,FALSE))=TRUE,"0",VLOOKUP($C58,'Craigleith Groms'!$A$17:$H$63,8,FALSE))</f>
        <v>0</v>
      </c>
      <c r="T58" s="22">
        <f>IF(ISNA(VLOOKUP($C58,'Beaver Valley TT'!$A$17:$H$69,8,FALSE))=TRUE,"0",VLOOKUP($C58,'Beaver Valley TT'!$A$17:$H$69,8,FALSE))</f>
        <v>161.39954853273139</v>
      </c>
      <c r="U58" s="22" t="str">
        <f>IF(ISNA(VLOOKUP($C58,'Calgary Nor AM SS'!$A$17:$H$66,8,FALSE))=TRUE,"0",VLOOKUP($C58,'Calgary Nor AM SS'!$A$17:$H$66,8,FALSE))</f>
        <v>0</v>
      </c>
      <c r="V58" s="22" t="str">
        <f>IF(ISNA(VLOOKUP($C58,'Fortune Fz'!$A$17:$H$66,8,FALSE))=TRUE,"0",VLOOKUP($C58,'Fortune Fz'!$A$17:$H$66,8,FALSE))</f>
        <v>0</v>
      </c>
      <c r="W58" s="99" t="str">
        <f>IF(ISNA(VLOOKUP($C58,'GEORGIAN PEAKS Groms'!$A$17:$H$63,8,FALSE))=TRUE,"0",VLOOKUP($C58,'GEORGIAN PEAKS Groms'!$A$17:$H$63,8,FALSE))</f>
        <v>0</v>
      </c>
      <c r="X58" s="99" t="str">
        <f>IF(ISNA(VLOOKUP($C58,'Aspen Open SS'!$A$17:$H$63,8,FALSE))=TRUE,"0",VLOOKUP($C58,'Aspen Open SS'!$A$17:$H$63,8,FALSE))</f>
        <v>0</v>
      </c>
      <c r="Y58" s="99" t="str">
        <f>IF(ISNA(VLOOKUP($C58,'Aspen Open BA'!$A$17:$H$63,8,FALSE))=TRUE,"0",VLOOKUP($C58,'Aspen Open BA'!$A$17:$H$63,8,FALSE))</f>
        <v>0</v>
      </c>
      <c r="Z58" s="99" t="str">
        <f>IF(ISNA(VLOOKUP($C58,'CWG SS'!$A$17:$H$63,8,FALSE))=TRUE,"0",VLOOKUP($C58,'CWG SS'!$A$17:$H$63,8,FALSE))</f>
        <v>0</v>
      </c>
      <c r="AA58" s="99" t="str">
        <f>IF(ISNA(VLOOKUP($C58,'CWG BA'!$A$17:$H$63,8,FALSE))=TRUE,"0",VLOOKUP($C58,'CWG BA'!$A$17:$H$63,8,FALSE))</f>
        <v>0</v>
      </c>
      <c r="AB58" s="99" t="str">
        <f>IF(ISNA(VLOOKUP($C58,'CWG HP'!$A$17:$H$63,8,FALSE))=TRUE,"0",VLOOKUP($C58,'CWG HP'!$A$17:$H$63,8,FALSE))</f>
        <v>0</v>
      </c>
      <c r="AC58" s="99">
        <f>IF(ISNA(VLOOKUP($C58,'Camp Fortune Provincials'!$A$17:$H$63,8,FALSE))=TRUE,"0",VLOOKUP($C58,'Camp Fortune Provincials'!$A$17:$H$63,8,FALSE))</f>
        <v>275</v>
      </c>
      <c r="AD58" s="99" t="str">
        <f>IF(ISNA(VLOOKUP($C58,'Jr Nats SS'!$A$17:$H$63,8,FALSE))=TRUE,"0",VLOOKUP($C58,'Jr Nats SS'!$A$17:$H$63,8,FALSE))</f>
        <v>0</v>
      </c>
      <c r="AE58" s="99" t="str">
        <f>IF(ISNA(VLOOKUP($C58,'Jr Nats HP'!$A$17:$H$63,8,FALSE))=TRUE,"0",VLOOKUP($C58,'Jr Nats HP'!$A$17:$H$63,8,FALSE))</f>
        <v>0</v>
      </c>
      <c r="AF58" s="99" t="str">
        <f>IF(ISNA(VLOOKUP($C58,'Jr Nats BA'!$A$17:$H$63,8,FALSE))=TRUE,"0",VLOOKUP($C58,'Jr Nats BA'!$A$17:$H$63,8,FALSE))</f>
        <v>0</v>
      </c>
      <c r="AG58" s="99" t="str">
        <f>IF(ISNA(VLOOKUP($C58,'Mammoth World Cup'!$A$17:$H$63,8,FALSE))=TRUE,"0",VLOOKUP($C58,'Mammoth World Cup'!$A$17:$H$63,8,FALSE))</f>
        <v>0</v>
      </c>
      <c r="AH58" s="99" t="str">
        <f>IF(ISNA(VLOOKUP($C58,'MSLM CC SS'!$A$17:$H$61,8,FALSE))=TRUE,"0",VLOOKUP($C58,'MSLM CC SS'!$A$17:$H$61,8,FALSE))</f>
        <v>0</v>
      </c>
      <c r="AI58" s="99" t="str">
        <f>IF(ISNA(VLOOKUP($C58,'MSLM CC HP'!$A$17:$H$59,8,FALSE))=TRUE,"0",VLOOKUP($C58,'MSLM CC HP'!$A$17:$H$59,8,FALSE))</f>
        <v>0</v>
      </c>
      <c r="AJ58" s="99" t="str">
        <f>IF(ISNA(VLOOKUP($C58,'Mammoth NorAM SS'!$A$17:$H$63,8,FALSE))=TRUE,"0",VLOOKUP($C58,'Mammoth NorAM SS'!$A$17:$H$63,8,FALSE))</f>
        <v>0</v>
      </c>
      <c r="AK58" s="99" t="str">
        <f>IF(ISNA(VLOOKUP($C58,'Le Relais NorAM SS'!$A$17:$H$63,8,FALSE))=TRUE,"0",VLOOKUP($C58,'Le Relais NorAM SS'!$A$17:$H$63,8,FALSE))</f>
        <v>0</v>
      </c>
      <c r="AL58" s="99" t="str">
        <f>IF(ISNA(VLOOKUP($C58,'Step Up Tour Pro SS'!$A$17:$H$63,8,FALSE))=TRUE,"0",VLOOKUP($C58,'Step Up Tour Pro SS'!$A$17:$H$63,8,FALSE))</f>
        <v>0</v>
      </c>
    </row>
    <row r="59" spans="1:38" ht="15" customHeight="1">
      <c r="A59" s="81" t="s">
        <v>46</v>
      </c>
      <c r="B59" s="81" t="s">
        <v>65</v>
      </c>
      <c r="C59" s="86" t="s">
        <v>108</v>
      </c>
      <c r="D59" s="81"/>
      <c r="E59" s="81">
        <f t="shared" si="6"/>
        <v>54</v>
      </c>
      <c r="F59" s="19">
        <f t="shared" si="7"/>
        <v>54</v>
      </c>
      <c r="G59" s="20">
        <f t="shared" si="8"/>
        <v>289.58333333333337</v>
      </c>
      <c r="H59" s="20">
        <f t="shared" si="9"/>
        <v>176.07223476297969</v>
      </c>
      <c r="I59" s="20">
        <f t="shared" si="12"/>
        <v>65.909090909090907</v>
      </c>
      <c r="J59" s="19">
        <f t="shared" si="10"/>
        <v>531.564659005404</v>
      </c>
      <c r="K59" s="21"/>
      <c r="L59" s="22" t="str">
        <f>IF(ISNA(VLOOKUP($C59,'Mt. Sima Canada Cup SS'!$A$17:$H$100,8,FALSE))=TRUE,"0",VLOOKUP($C59,'Mt. Sima Canada Cup SS'!$A$17:$H$100,8,FALSE))</f>
        <v>0</v>
      </c>
      <c r="M59" s="22" t="str">
        <f>IF(ISNA(VLOOKUP($C59,'Mt. Sima Canada Cup BA'!$A$17:$H$100,8,FALSE))=TRUE,"0",VLOOKUP($C59,'Mt. Sima Canada Cup BA'!$A$17:$H$100,8,FALSE))</f>
        <v>0</v>
      </c>
      <c r="N59" s="22" t="str">
        <f>IF(ISNA(VLOOKUP($C59,'Waterville Rev Tour NorAm Day 1'!$A$17:$H$100,8,FALSE))=TRUE,"0",VLOOKUP($C59,'Waterville Rev Tour NorAm Day 1'!$A$17:$H$100,8,FALSE))</f>
        <v>0</v>
      </c>
      <c r="O59" s="22" t="str">
        <f>IF(ISNA(VLOOKUP($C59,'Waterville Rev Tour NorAm Day 2'!$A$17:$H$100,8,FALSE))=TRUE,"0",VLOOKUP($C59,'Waterville Rev Tour NorAm Day 2'!$A$17:$H$100,8,FALSE))</f>
        <v>0</v>
      </c>
      <c r="P59" s="22">
        <f>IF(ISNA(VLOOKUP($C59,'MSLM TT DAY 1'!$A$17:$H$100,8,FALSE))=TRUE,"0",VLOOKUP($C59,'MSLM TT DAY 1'!$A$17:$H$100,8,FALSE))</f>
        <v>289.58333333333337</v>
      </c>
      <c r="Q59" s="22">
        <f>IF(ISNA(VLOOKUP($C59,'MSLM TT DAY 2'!$A$17:$H$100,8,FALSE))=TRUE,"0",VLOOKUP($C59,'MSLM TT DAY 2'!$A$17:$H$100,8,FALSE))</f>
        <v>65.909090909090907</v>
      </c>
      <c r="R59" s="22" t="str">
        <f>IF(ISNA(VLOOKUP($C59,'Silverstar Canada Cup'!$A$17:$H$65,8,FALSE))=TRUE,"0",VLOOKUP($C59,'Silverstar Canada Cup'!$A$17:$H$65,8,FALSE))</f>
        <v>0</v>
      </c>
      <c r="S59" s="99" t="str">
        <f>IF(ISNA(VLOOKUP($C59,'Craigleith Groms'!$A$17:$H$63,8,FALSE))=TRUE,"0",VLOOKUP($C59,'Craigleith Groms'!$A$17:$H$63,8,FALSE))</f>
        <v>0</v>
      </c>
      <c r="T59" s="22">
        <f>IF(ISNA(VLOOKUP($C59,'Beaver Valley TT'!$A$17:$H$69,8,FALSE))=TRUE,"0",VLOOKUP($C59,'Beaver Valley TT'!$A$17:$H$69,8,FALSE))</f>
        <v>176.07223476297969</v>
      </c>
      <c r="U59" s="22" t="str">
        <f>IF(ISNA(VLOOKUP($C59,'Calgary Nor AM SS'!$A$17:$H$66,8,FALSE))=TRUE,"0",VLOOKUP($C59,'Calgary Nor AM SS'!$A$17:$H$66,8,FALSE))</f>
        <v>0</v>
      </c>
      <c r="V59" s="22" t="str">
        <f>IF(ISNA(VLOOKUP($C59,'Fortune Fz'!$A$17:$H$66,8,FALSE))=TRUE,"0",VLOOKUP($C59,'Fortune Fz'!$A$17:$H$66,8,FALSE))</f>
        <v>0</v>
      </c>
      <c r="W59" s="99" t="str">
        <f>IF(ISNA(VLOOKUP($C59,'GEORGIAN PEAKS Groms'!$A$17:$H$63,8,FALSE))=TRUE,"0",VLOOKUP($C59,'GEORGIAN PEAKS Groms'!$A$17:$H$63,8,FALSE))</f>
        <v>0</v>
      </c>
      <c r="X59" s="99" t="str">
        <f>IF(ISNA(VLOOKUP($C59,'Aspen Open SS'!$A$17:$H$63,8,FALSE))=TRUE,"0",VLOOKUP($C59,'Aspen Open SS'!$A$17:$H$63,8,FALSE))</f>
        <v>0</v>
      </c>
      <c r="Y59" s="99" t="str">
        <f>IF(ISNA(VLOOKUP($C59,'Aspen Open BA'!$A$17:$H$63,8,FALSE))=TRUE,"0",VLOOKUP($C59,'Aspen Open BA'!$A$17:$H$63,8,FALSE))</f>
        <v>0</v>
      </c>
      <c r="Z59" s="99" t="str">
        <f>IF(ISNA(VLOOKUP($C59,'CWG SS'!$A$17:$H$63,8,FALSE))=TRUE,"0",VLOOKUP($C59,'CWG SS'!$A$17:$H$63,8,FALSE))</f>
        <v>0</v>
      </c>
      <c r="AA59" s="99" t="str">
        <f>IF(ISNA(VLOOKUP($C59,'CWG BA'!$A$17:$H$63,8,FALSE))=TRUE,"0",VLOOKUP($C59,'CWG BA'!$A$17:$H$63,8,FALSE))</f>
        <v>0</v>
      </c>
      <c r="AB59" s="99" t="str">
        <f>IF(ISNA(VLOOKUP($C59,'CWG HP'!$A$17:$H$63,8,FALSE))=TRUE,"0",VLOOKUP($C59,'CWG HP'!$A$17:$H$63,8,FALSE))</f>
        <v>0</v>
      </c>
      <c r="AC59" s="99" t="str">
        <f>IF(ISNA(VLOOKUP($C59,'Camp Fortune Provincials'!$A$17:$H$63,8,FALSE))=TRUE,"0",VLOOKUP($C59,'Camp Fortune Provincials'!$A$17:$H$63,8,FALSE))</f>
        <v>0</v>
      </c>
      <c r="AD59" s="99" t="str">
        <f>IF(ISNA(VLOOKUP($C59,'Jr Nats SS'!$A$17:$H$63,8,FALSE))=TRUE,"0",VLOOKUP($C59,'Jr Nats SS'!$A$17:$H$63,8,FALSE))</f>
        <v>0</v>
      </c>
      <c r="AE59" s="99" t="str">
        <f>IF(ISNA(VLOOKUP($C59,'Jr Nats HP'!$A$17:$H$63,8,FALSE))=TRUE,"0",VLOOKUP($C59,'Jr Nats HP'!$A$17:$H$63,8,FALSE))</f>
        <v>0</v>
      </c>
      <c r="AF59" s="99" t="str">
        <f>IF(ISNA(VLOOKUP($C59,'Jr Nats BA'!$A$17:$H$63,8,FALSE))=TRUE,"0",VLOOKUP($C59,'Jr Nats BA'!$A$17:$H$63,8,FALSE))</f>
        <v>0</v>
      </c>
      <c r="AG59" s="99" t="str">
        <f>IF(ISNA(VLOOKUP($C59,'Mammoth World Cup'!$A$17:$H$63,8,FALSE))=TRUE,"0",VLOOKUP($C59,'Mammoth World Cup'!$A$17:$H$63,8,FALSE))</f>
        <v>0</v>
      </c>
      <c r="AH59" s="99" t="str">
        <f>IF(ISNA(VLOOKUP($C59,'MSLM CC SS'!$A$17:$H$61,8,FALSE))=TRUE,"0",VLOOKUP($C59,'MSLM CC SS'!$A$17:$H$61,8,FALSE))</f>
        <v>0</v>
      </c>
      <c r="AI59" s="99" t="str">
        <f>IF(ISNA(VLOOKUP($C59,'MSLM CC HP'!$A$17:$H$59,8,FALSE))=TRUE,"0",VLOOKUP($C59,'MSLM CC HP'!$A$17:$H$59,8,FALSE))</f>
        <v>0</v>
      </c>
      <c r="AJ59" s="99" t="str">
        <f>IF(ISNA(VLOOKUP($C59,'Mammoth NorAM SS'!$A$17:$H$63,8,FALSE))=TRUE,"0",VLOOKUP($C59,'Mammoth NorAM SS'!$A$17:$H$63,8,FALSE))</f>
        <v>0</v>
      </c>
      <c r="AK59" s="99" t="str">
        <f>IF(ISNA(VLOOKUP($C59,'Le Relais NorAM SS'!$A$17:$H$63,8,FALSE))=TRUE,"0",VLOOKUP($C59,'Le Relais NorAM SS'!$A$17:$H$63,8,FALSE))</f>
        <v>0</v>
      </c>
      <c r="AL59" s="99" t="str">
        <f>IF(ISNA(VLOOKUP($C59,'Step Up Tour Pro SS'!$A$17:$H$63,8,FALSE))=TRUE,"0",VLOOKUP($C59,'Step Up Tour Pro SS'!$A$17:$H$63,8,FALSE))</f>
        <v>0</v>
      </c>
    </row>
    <row r="60" spans="1:38" ht="15" customHeight="1">
      <c r="A60" s="81" t="s">
        <v>80</v>
      </c>
      <c r="B60" s="81" t="s">
        <v>65</v>
      </c>
      <c r="C60" s="86" t="s">
        <v>119</v>
      </c>
      <c r="D60" s="81"/>
      <c r="E60" s="81">
        <f t="shared" si="6"/>
        <v>55</v>
      </c>
      <c r="F60" s="19">
        <f t="shared" si="7"/>
        <v>55</v>
      </c>
      <c r="G60" s="20">
        <f t="shared" si="8"/>
        <v>326.18510158013549</v>
      </c>
      <c r="H60" s="20">
        <f t="shared" si="9"/>
        <v>122.51184834123224</v>
      </c>
      <c r="I60" s="20">
        <f t="shared" si="12"/>
        <v>70.833333333333329</v>
      </c>
      <c r="J60" s="19">
        <f t="shared" si="10"/>
        <v>519.53028325470109</v>
      </c>
      <c r="K60" s="21"/>
      <c r="L60" s="22" t="str">
        <f>IF(ISNA(VLOOKUP($C60,'Mt. Sima Canada Cup SS'!$A$17:$H$100,8,FALSE))=TRUE,"0",VLOOKUP($C60,'Mt. Sima Canada Cup SS'!$A$17:$H$100,8,FALSE))</f>
        <v>0</v>
      </c>
      <c r="M60" s="22" t="str">
        <f>IF(ISNA(VLOOKUP($C60,'Mt. Sima Canada Cup BA'!$A$17:$H$100,8,FALSE))=TRUE,"0",VLOOKUP($C60,'Mt. Sima Canada Cup BA'!$A$17:$H$100,8,FALSE))</f>
        <v>0</v>
      </c>
      <c r="N60" s="22" t="str">
        <f>IF(ISNA(VLOOKUP($C60,'Waterville Rev Tour NorAm Day 1'!$A$17:$H$100,8,FALSE))=TRUE,"0",VLOOKUP($C60,'Waterville Rev Tour NorAm Day 1'!$A$17:$H$100,8,FALSE))</f>
        <v>0</v>
      </c>
      <c r="O60" s="22" t="str">
        <f>IF(ISNA(VLOOKUP($C60,'Waterville Rev Tour NorAm Day 2'!$A$17:$H$100,8,FALSE))=TRUE,"0",VLOOKUP($C60,'Waterville Rev Tour NorAm Day 2'!$A$17:$H$100,8,FALSE))</f>
        <v>0</v>
      </c>
      <c r="P60" s="22">
        <f>IF(ISNA(VLOOKUP($C60,'MSLM TT DAY 1'!$A$17:$H$100,8,FALSE))=TRUE,"0",VLOOKUP($C60,'MSLM TT DAY 1'!$A$17:$H$100,8,FALSE))</f>
        <v>70.833333333333329</v>
      </c>
      <c r="Q60" s="22" t="str">
        <f>IF(ISNA(VLOOKUP($C60,'MSLM TT DAY 2'!$A$17:$H$100,8,FALSE))=TRUE,"0",VLOOKUP($C60,'MSLM TT DAY 2'!$A$17:$H$100,8,FALSE))</f>
        <v>0</v>
      </c>
      <c r="R60" s="22" t="str">
        <f>IF(ISNA(VLOOKUP($C60,'Silverstar Canada Cup'!$A$17:$H$65,8,FALSE))=TRUE,"0",VLOOKUP($C60,'Silverstar Canada Cup'!$A$17:$H$65,8,FALSE))</f>
        <v>0</v>
      </c>
      <c r="S60" s="99" t="str">
        <f>IF(ISNA(VLOOKUP($C60,'Craigleith Groms'!$A$17:$H$63,8,FALSE))=TRUE,"0",VLOOKUP($C60,'Craigleith Groms'!$A$17:$H$63,8,FALSE))</f>
        <v>0</v>
      </c>
      <c r="T60" s="22">
        <f>IF(ISNA(VLOOKUP($C60,'Beaver Valley TT'!$A$17:$H$69,8,FALSE))=TRUE,"0",VLOOKUP($C60,'Beaver Valley TT'!$A$17:$H$69,8,FALSE))</f>
        <v>326.18510158013549</v>
      </c>
      <c r="U60" s="22" t="str">
        <f>IF(ISNA(VLOOKUP($C60,'Calgary Nor AM SS'!$A$17:$H$66,8,FALSE))=TRUE,"0",VLOOKUP($C60,'Calgary Nor AM SS'!$A$17:$H$66,8,FALSE))</f>
        <v>0</v>
      </c>
      <c r="V60" s="22" t="str">
        <f>IF(ISNA(VLOOKUP($C60,'Fortune Fz'!$A$17:$H$66,8,FALSE))=TRUE,"0",VLOOKUP($C60,'Fortune Fz'!$A$17:$H$66,8,FALSE))</f>
        <v>0</v>
      </c>
      <c r="W60" s="99" t="str">
        <f>IF(ISNA(VLOOKUP($C60,'GEORGIAN PEAKS Groms'!$A$17:$H$63,8,FALSE))=TRUE,"0",VLOOKUP($C60,'GEORGIAN PEAKS Groms'!$A$17:$H$63,8,FALSE))</f>
        <v>0</v>
      </c>
      <c r="X60" s="99" t="str">
        <f>IF(ISNA(VLOOKUP($C60,'Aspen Open SS'!$A$17:$H$63,8,FALSE))=TRUE,"0",VLOOKUP($C60,'Aspen Open SS'!$A$17:$H$63,8,FALSE))</f>
        <v>0</v>
      </c>
      <c r="Y60" s="99" t="str">
        <f>IF(ISNA(VLOOKUP($C60,'Aspen Open BA'!$A$17:$H$63,8,FALSE))=TRUE,"0",VLOOKUP($C60,'Aspen Open BA'!$A$17:$H$63,8,FALSE))</f>
        <v>0</v>
      </c>
      <c r="Z60" s="99" t="str">
        <f>IF(ISNA(VLOOKUP($C60,'CWG SS'!$A$17:$H$63,8,FALSE))=TRUE,"0",VLOOKUP($C60,'CWG SS'!$A$17:$H$63,8,FALSE))</f>
        <v>0</v>
      </c>
      <c r="AA60" s="99" t="str">
        <f>IF(ISNA(VLOOKUP($C60,'CWG BA'!$A$17:$H$63,8,FALSE))=TRUE,"0",VLOOKUP($C60,'CWG BA'!$A$17:$H$63,8,FALSE))</f>
        <v>0</v>
      </c>
      <c r="AB60" s="99" t="str">
        <f>IF(ISNA(VLOOKUP($C60,'CWG HP'!$A$17:$H$63,8,FALSE))=TRUE,"0",VLOOKUP($C60,'CWG HP'!$A$17:$H$63,8,FALSE))</f>
        <v>0</v>
      </c>
      <c r="AC60" s="99">
        <f>IF(ISNA(VLOOKUP($C60,'Camp Fortune Provincials'!$A$17:$H$63,8,FALSE))=TRUE,"0",VLOOKUP($C60,'Camp Fortune Provincials'!$A$17:$H$63,8,FALSE))</f>
        <v>122.51184834123224</v>
      </c>
      <c r="AD60" s="99" t="str">
        <f>IF(ISNA(VLOOKUP($C60,'Jr Nats SS'!$A$17:$H$63,8,FALSE))=TRUE,"0",VLOOKUP($C60,'Jr Nats SS'!$A$17:$H$63,8,FALSE))</f>
        <v>0</v>
      </c>
      <c r="AE60" s="99" t="str">
        <f>IF(ISNA(VLOOKUP($C60,'Jr Nats HP'!$A$17:$H$63,8,FALSE))=TRUE,"0",VLOOKUP($C60,'Jr Nats HP'!$A$17:$H$63,8,FALSE))</f>
        <v>0</v>
      </c>
      <c r="AF60" s="99" t="str">
        <f>IF(ISNA(VLOOKUP($C60,'Jr Nats BA'!$A$17:$H$63,8,FALSE))=TRUE,"0",VLOOKUP($C60,'Jr Nats BA'!$A$17:$H$63,8,FALSE))</f>
        <v>0</v>
      </c>
      <c r="AG60" s="99" t="str">
        <f>IF(ISNA(VLOOKUP($C60,'Mammoth World Cup'!$A$17:$H$63,8,FALSE))=TRUE,"0",VLOOKUP($C60,'Mammoth World Cup'!$A$17:$H$63,8,FALSE))</f>
        <v>0</v>
      </c>
      <c r="AH60" s="99" t="str">
        <f>IF(ISNA(VLOOKUP($C60,'MSLM CC SS'!$A$17:$H$61,8,FALSE))=TRUE,"0",VLOOKUP($C60,'MSLM CC SS'!$A$17:$H$61,8,FALSE))</f>
        <v>0</v>
      </c>
      <c r="AI60" s="99" t="str">
        <f>IF(ISNA(VLOOKUP($C60,'MSLM CC HP'!$A$17:$H$59,8,FALSE))=TRUE,"0",VLOOKUP($C60,'MSLM CC HP'!$A$17:$H$59,8,FALSE))</f>
        <v>0</v>
      </c>
      <c r="AJ60" s="99" t="str">
        <f>IF(ISNA(VLOOKUP($C60,'Mammoth NorAM SS'!$A$17:$H$63,8,FALSE))=TRUE,"0",VLOOKUP($C60,'Mammoth NorAM SS'!$A$17:$H$63,8,FALSE))</f>
        <v>0</v>
      </c>
      <c r="AK60" s="99" t="str">
        <f>IF(ISNA(VLOOKUP($C60,'Le Relais NorAM SS'!$A$17:$H$63,8,FALSE))=TRUE,"0",VLOOKUP($C60,'Le Relais NorAM SS'!$A$17:$H$63,8,FALSE))</f>
        <v>0</v>
      </c>
      <c r="AL60" s="99" t="str">
        <f>IF(ISNA(VLOOKUP($C60,'Step Up Tour Pro SS'!$A$17:$H$63,8,FALSE))=TRUE,"0",VLOOKUP($C60,'Step Up Tour Pro SS'!$A$17:$H$63,8,FALSE))</f>
        <v>0</v>
      </c>
    </row>
    <row r="61" spans="1:38" ht="15" customHeight="1">
      <c r="A61" s="81" t="s">
        <v>94</v>
      </c>
      <c r="B61" s="81" t="s">
        <v>65</v>
      </c>
      <c r="C61" s="86" t="s">
        <v>118</v>
      </c>
      <c r="D61" s="81"/>
      <c r="E61" s="81">
        <f t="shared" si="6"/>
        <v>56</v>
      </c>
      <c r="F61" s="19">
        <f t="shared" si="7"/>
        <v>56</v>
      </c>
      <c r="G61" s="20">
        <f t="shared" si="8"/>
        <v>276.13636363636363</v>
      </c>
      <c r="H61" s="20">
        <f t="shared" si="9"/>
        <v>138.82618510158017</v>
      </c>
      <c r="I61" s="20">
        <f t="shared" si="12"/>
        <v>87.500000000000014</v>
      </c>
      <c r="J61" s="19">
        <f t="shared" si="10"/>
        <v>502.46254873794379</v>
      </c>
      <c r="K61" s="21"/>
      <c r="L61" s="22" t="str">
        <f>IF(ISNA(VLOOKUP($C61,'Mt. Sima Canada Cup SS'!$A$17:$H$100,8,FALSE))=TRUE,"0",VLOOKUP($C61,'Mt. Sima Canada Cup SS'!$A$17:$H$100,8,FALSE))</f>
        <v>0</v>
      </c>
      <c r="M61" s="22" t="str">
        <f>IF(ISNA(VLOOKUP($C61,'Mt. Sima Canada Cup BA'!$A$17:$H$100,8,FALSE))=TRUE,"0",VLOOKUP($C61,'Mt. Sima Canada Cup BA'!$A$17:$H$100,8,FALSE))</f>
        <v>0</v>
      </c>
      <c r="N61" s="22" t="str">
        <f>IF(ISNA(VLOOKUP($C61,'Waterville Rev Tour NorAm Day 1'!$A$17:$H$100,8,FALSE))=TRUE,"0",VLOOKUP($C61,'Waterville Rev Tour NorAm Day 1'!$A$17:$H$100,8,FALSE))</f>
        <v>0</v>
      </c>
      <c r="O61" s="22" t="str">
        <f>IF(ISNA(VLOOKUP($C61,'Waterville Rev Tour NorAm Day 2'!$A$17:$H$100,8,FALSE))=TRUE,"0",VLOOKUP($C61,'Waterville Rev Tour NorAm Day 2'!$A$17:$H$100,8,FALSE))</f>
        <v>0</v>
      </c>
      <c r="P61" s="22">
        <f>IF(ISNA(VLOOKUP($C61,'MSLM TT DAY 1'!$A$17:$H$100,8,FALSE))=TRUE,"0",VLOOKUP($C61,'MSLM TT DAY 1'!$A$17:$H$100,8,FALSE))</f>
        <v>87.500000000000014</v>
      </c>
      <c r="Q61" s="22">
        <f>IF(ISNA(VLOOKUP($C61,'MSLM TT DAY 2'!$A$17:$H$100,8,FALSE))=TRUE,"0",VLOOKUP($C61,'MSLM TT DAY 2'!$A$17:$H$100,8,FALSE))</f>
        <v>276.13636363636363</v>
      </c>
      <c r="R61" s="22" t="str">
        <f>IF(ISNA(VLOOKUP($C61,'Silverstar Canada Cup'!$A$17:$H$65,8,FALSE))=TRUE,"0",VLOOKUP($C61,'Silverstar Canada Cup'!$A$17:$H$65,8,FALSE))</f>
        <v>0</v>
      </c>
      <c r="S61" s="99" t="str">
        <f>IF(ISNA(VLOOKUP($C61,'Craigleith Groms'!$A$17:$H$63,8,FALSE))=TRUE,"0",VLOOKUP($C61,'Craigleith Groms'!$A$17:$H$63,8,FALSE))</f>
        <v>0</v>
      </c>
      <c r="T61" s="22">
        <f>IF(ISNA(VLOOKUP($C61,'Beaver Valley TT'!$A$17:$H$69,8,FALSE))=TRUE,"0",VLOOKUP($C61,'Beaver Valley TT'!$A$17:$H$69,8,FALSE))</f>
        <v>138.82618510158017</v>
      </c>
      <c r="U61" s="22" t="str">
        <f>IF(ISNA(VLOOKUP($C61,'Calgary Nor AM SS'!$A$17:$H$66,8,FALSE))=TRUE,"0",VLOOKUP($C61,'Calgary Nor AM SS'!$A$17:$H$66,8,FALSE))</f>
        <v>0</v>
      </c>
      <c r="V61" s="22" t="str">
        <f>IF(ISNA(VLOOKUP($C61,'Fortune Fz'!$A$17:$H$66,8,FALSE))=TRUE,"0",VLOOKUP($C61,'Fortune Fz'!$A$17:$H$66,8,FALSE))</f>
        <v>0</v>
      </c>
      <c r="W61" s="99" t="str">
        <f>IF(ISNA(VLOOKUP($C61,'GEORGIAN PEAKS Groms'!$A$17:$H$63,8,FALSE))=TRUE,"0",VLOOKUP($C61,'GEORGIAN PEAKS Groms'!$A$17:$H$63,8,FALSE))</f>
        <v>0</v>
      </c>
      <c r="X61" s="99" t="str">
        <f>IF(ISNA(VLOOKUP($C61,'Aspen Open SS'!$A$17:$H$63,8,FALSE))=TRUE,"0",VLOOKUP($C61,'Aspen Open SS'!$A$17:$H$63,8,FALSE))</f>
        <v>0</v>
      </c>
      <c r="Y61" s="99" t="str">
        <f>IF(ISNA(VLOOKUP($C61,'Aspen Open BA'!$A$17:$H$63,8,FALSE))=TRUE,"0",VLOOKUP($C61,'Aspen Open BA'!$A$17:$H$63,8,FALSE))</f>
        <v>0</v>
      </c>
      <c r="Z61" s="99" t="str">
        <f>IF(ISNA(VLOOKUP($C61,'CWG SS'!$A$17:$H$63,8,FALSE))=TRUE,"0",VLOOKUP($C61,'CWG SS'!$A$17:$H$63,8,FALSE))</f>
        <v>0</v>
      </c>
      <c r="AA61" s="99" t="str">
        <f>IF(ISNA(VLOOKUP($C61,'CWG BA'!$A$17:$H$63,8,FALSE))=TRUE,"0",VLOOKUP($C61,'CWG BA'!$A$17:$H$63,8,FALSE))</f>
        <v>0</v>
      </c>
      <c r="AB61" s="99" t="str">
        <f>IF(ISNA(VLOOKUP($C61,'CWG HP'!$A$17:$H$63,8,FALSE))=TRUE,"0",VLOOKUP($C61,'CWG HP'!$A$17:$H$63,8,FALSE))</f>
        <v>0</v>
      </c>
      <c r="AC61" s="99" t="str">
        <f>IF(ISNA(VLOOKUP($C61,'Camp Fortune Provincials'!$A$17:$H$63,8,FALSE))=TRUE,"0",VLOOKUP($C61,'Camp Fortune Provincials'!$A$17:$H$63,8,FALSE))</f>
        <v>0</v>
      </c>
      <c r="AD61" s="99" t="str">
        <f>IF(ISNA(VLOOKUP($C61,'Jr Nats SS'!$A$17:$H$63,8,FALSE))=TRUE,"0",VLOOKUP($C61,'Jr Nats SS'!$A$17:$H$63,8,FALSE))</f>
        <v>0</v>
      </c>
      <c r="AE61" s="99" t="str">
        <f>IF(ISNA(VLOOKUP($C61,'Jr Nats HP'!$A$17:$H$63,8,FALSE))=TRUE,"0",VLOOKUP($C61,'Jr Nats HP'!$A$17:$H$63,8,FALSE))</f>
        <v>0</v>
      </c>
      <c r="AF61" s="99" t="str">
        <f>IF(ISNA(VLOOKUP($C61,'Jr Nats BA'!$A$17:$H$63,8,FALSE))=TRUE,"0",VLOOKUP($C61,'Jr Nats BA'!$A$17:$H$63,8,FALSE))</f>
        <v>0</v>
      </c>
      <c r="AG61" s="99" t="str">
        <f>IF(ISNA(VLOOKUP($C61,'Mammoth World Cup'!$A$17:$H$63,8,FALSE))=TRUE,"0",VLOOKUP($C61,'Mammoth World Cup'!$A$17:$H$63,8,FALSE))</f>
        <v>0</v>
      </c>
      <c r="AH61" s="99" t="str">
        <f>IF(ISNA(VLOOKUP($C61,'MSLM CC SS'!$A$17:$H$61,8,FALSE))=TRUE,"0",VLOOKUP($C61,'MSLM CC SS'!$A$17:$H$61,8,FALSE))</f>
        <v>0</v>
      </c>
      <c r="AI61" s="99" t="str">
        <f>IF(ISNA(VLOOKUP($C61,'MSLM CC HP'!$A$17:$H$59,8,FALSE))=TRUE,"0",VLOOKUP($C61,'MSLM CC HP'!$A$17:$H$59,8,FALSE))</f>
        <v>0</v>
      </c>
      <c r="AJ61" s="99" t="str">
        <f>IF(ISNA(VLOOKUP($C61,'Mammoth NorAM SS'!$A$17:$H$63,8,FALSE))=TRUE,"0",VLOOKUP($C61,'Mammoth NorAM SS'!$A$17:$H$63,8,FALSE))</f>
        <v>0</v>
      </c>
      <c r="AK61" s="99" t="str">
        <f>IF(ISNA(VLOOKUP($C61,'Le Relais NorAM SS'!$A$17:$H$63,8,FALSE))=TRUE,"0",VLOOKUP($C61,'Le Relais NorAM SS'!$A$17:$H$63,8,FALSE))</f>
        <v>0</v>
      </c>
      <c r="AL61" s="99" t="str">
        <f>IF(ISNA(VLOOKUP($C61,'Step Up Tour Pro SS'!$A$17:$H$63,8,FALSE))=TRUE,"0",VLOOKUP($C61,'Step Up Tour Pro SS'!$A$17:$H$63,8,FALSE))</f>
        <v>0</v>
      </c>
    </row>
    <row r="62" spans="1:38" ht="15" customHeight="1">
      <c r="A62" s="81" t="s">
        <v>222</v>
      </c>
      <c r="B62" s="81" t="s">
        <v>97</v>
      </c>
      <c r="C62" s="86" t="s">
        <v>194</v>
      </c>
      <c r="D62" s="81"/>
      <c r="E62" s="81">
        <f t="shared" si="6"/>
        <v>57</v>
      </c>
      <c r="F62" s="19">
        <f t="shared" si="7"/>
        <v>57</v>
      </c>
      <c r="G62" s="20">
        <f t="shared" si="8"/>
        <v>308.88625592417065</v>
      </c>
      <c r="H62" s="20">
        <f t="shared" si="9"/>
        <v>100</v>
      </c>
      <c r="I62" s="126">
        <v>0</v>
      </c>
      <c r="J62" s="19">
        <f t="shared" si="10"/>
        <v>408.88625592417065</v>
      </c>
      <c r="K62" s="21"/>
      <c r="L62" s="22" t="str">
        <f>IF(ISNA(VLOOKUP($C62,'Mt. Sima Canada Cup SS'!$A$17:$H$100,8,FALSE))=TRUE,"0",VLOOKUP($C62,'Mt. Sima Canada Cup SS'!$A$17:$H$100,8,FALSE))</f>
        <v>0</v>
      </c>
      <c r="M62" s="22" t="str">
        <f>IF(ISNA(VLOOKUP($C62,'Mt. Sima Canada Cup BA'!$A$17:$H$100,8,FALSE))=TRUE,"0",VLOOKUP($C62,'Mt. Sima Canada Cup BA'!$A$17:$H$100,8,FALSE))</f>
        <v>0</v>
      </c>
      <c r="N62" s="22" t="str">
        <f>IF(ISNA(VLOOKUP($C62,'Waterville Rev Tour NorAm Day 1'!$A$17:$H$100,8,FALSE))=TRUE,"0",VLOOKUP($C62,'Waterville Rev Tour NorAm Day 1'!$A$17:$H$100,8,FALSE))</f>
        <v>0</v>
      </c>
      <c r="O62" s="22" t="str">
        <f>IF(ISNA(VLOOKUP($C62,'Waterville Rev Tour NorAm Day 2'!$A$17:$H$100,8,FALSE))=TRUE,"0",VLOOKUP($C62,'Waterville Rev Tour NorAm Day 2'!$A$17:$H$100,8,FALSE))</f>
        <v>0</v>
      </c>
      <c r="P62" s="22" t="str">
        <f>IF(ISNA(VLOOKUP($C62,'MSLM TT DAY 1'!$A$17:$H$100,8,FALSE))=TRUE,"0",VLOOKUP($C62,'MSLM TT DAY 1'!$A$17:$H$100,8,FALSE))</f>
        <v>0</v>
      </c>
      <c r="Q62" s="22" t="str">
        <f>IF(ISNA(VLOOKUP($C62,'MSLM TT DAY 2'!$A$17:$H$100,8,FALSE))=TRUE,"0",VLOOKUP($C62,'MSLM TT DAY 2'!$A$17:$H$100,8,FALSE))</f>
        <v>0</v>
      </c>
      <c r="R62" s="22" t="str">
        <f>IF(ISNA(VLOOKUP($C62,'Silverstar Canada Cup'!$A$17:$H$65,8,FALSE))=TRUE,"0",VLOOKUP($C62,'Silverstar Canada Cup'!$A$17:$H$65,8,FALSE))</f>
        <v>0</v>
      </c>
      <c r="S62" s="99" t="str">
        <f>IF(ISNA(VLOOKUP($C62,'Craigleith Groms'!$A$17:$H$63,8,FALSE))=TRUE,"0",VLOOKUP($C62,'Craigleith Groms'!$A$17:$H$63,8,FALSE))</f>
        <v>0</v>
      </c>
      <c r="T62" s="22" t="str">
        <f>IF(ISNA(VLOOKUP($C62,'Beaver Valley TT'!$A$17:$H$69,8,FALSE))=TRUE,"0",VLOOKUP($C62,'Beaver Valley TT'!$A$17:$H$69,8,FALSE))</f>
        <v>0</v>
      </c>
      <c r="U62" s="22" t="str">
        <f>IF(ISNA(VLOOKUP($C62,'Calgary Nor AM SS'!$A$17:$H$66,8,FALSE))=TRUE,"0",VLOOKUP($C62,'Calgary Nor AM SS'!$A$17:$H$66,8,FALSE))</f>
        <v>0</v>
      </c>
      <c r="V62" s="22">
        <f>IF(ISNA(VLOOKUP($C62,'Fortune Fz'!$A$17:$H$66,8,FALSE))=TRUE,"0",VLOOKUP($C62,'Fortune Fz'!$A$17:$H$66,8,FALSE))</f>
        <v>100</v>
      </c>
      <c r="W62" s="99" t="str">
        <f>IF(ISNA(VLOOKUP($C62,'GEORGIAN PEAKS Groms'!$A$17:$H$63,8,FALSE))=TRUE,"0",VLOOKUP($C62,'GEORGIAN PEAKS Groms'!$A$17:$H$63,8,FALSE))</f>
        <v>0</v>
      </c>
      <c r="X62" s="99" t="str">
        <f>IF(ISNA(VLOOKUP($C62,'Aspen Open SS'!$A$17:$H$63,8,FALSE))=TRUE,"0",VLOOKUP($C62,'Aspen Open SS'!$A$17:$H$63,8,FALSE))</f>
        <v>0</v>
      </c>
      <c r="Y62" s="99" t="str">
        <f>IF(ISNA(VLOOKUP($C62,'Aspen Open BA'!$A$17:$H$63,8,FALSE))=TRUE,"0",VLOOKUP($C62,'Aspen Open BA'!$A$17:$H$63,8,FALSE))</f>
        <v>0</v>
      </c>
      <c r="Z62" s="99" t="str">
        <f>IF(ISNA(VLOOKUP($C62,'CWG SS'!$A$17:$H$63,8,FALSE))=TRUE,"0",VLOOKUP($C62,'CWG SS'!$A$17:$H$63,8,FALSE))</f>
        <v>0</v>
      </c>
      <c r="AA62" s="99" t="str">
        <f>IF(ISNA(VLOOKUP($C62,'CWG BA'!$A$17:$H$63,8,FALSE))=TRUE,"0",VLOOKUP($C62,'CWG BA'!$A$17:$H$63,8,FALSE))</f>
        <v>0</v>
      </c>
      <c r="AB62" s="99" t="str">
        <f>IF(ISNA(VLOOKUP($C62,'CWG HP'!$A$17:$H$63,8,FALSE))=TRUE,"0",VLOOKUP($C62,'CWG HP'!$A$17:$H$63,8,FALSE))</f>
        <v>0</v>
      </c>
      <c r="AC62" s="99">
        <f>IF(ISNA(VLOOKUP($C62,'Camp Fortune Provincials'!$A$17:$H$63,8,FALSE))=TRUE,"0",VLOOKUP($C62,'Camp Fortune Provincials'!$A$17:$H$63,8,FALSE))</f>
        <v>308.88625592417065</v>
      </c>
      <c r="AD62" s="99" t="str">
        <f>IF(ISNA(VLOOKUP($C62,'Jr Nats SS'!$A$17:$H$63,8,FALSE))=TRUE,"0",VLOOKUP($C62,'Jr Nats SS'!$A$17:$H$63,8,FALSE))</f>
        <v>0</v>
      </c>
      <c r="AE62" s="99" t="str">
        <f>IF(ISNA(VLOOKUP($C62,'Jr Nats HP'!$A$17:$H$63,8,FALSE))=TRUE,"0",VLOOKUP($C62,'Jr Nats HP'!$A$17:$H$63,8,FALSE))</f>
        <v>0</v>
      </c>
      <c r="AF62" s="99" t="str">
        <f>IF(ISNA(VLOOKUP($C62,'Jr Nats BA'!$A$17:$H$63,8,FALSE))=TRUE,"0",VLOOKUP($C62,'Jr Nats BA'!$A$17:$H$63,8,FALSE))</f>
        <v>0</v>
      </c>
      <c r="AG62" s="99" t="str">
        <f>IF(ISNA(VLOOKUP($C62,'Mammoth World Cup'!$A$17:$H$63,8,FALSE))=TRUE,"0",VLOOKUP($C62,'Mammoth World Cup'!$A$17:$H$63,8,FALSE))</f>
        <v>0</v>
      </c>
      <c r="AH62" s="99" t="str">
        <f>IF(ISNA(VLOOKUP($C62,'MSLM CC SS'!$A$17:$H$61,8,FALSE))=TRUE,"0",VLOOKUP($C62,'MSLM CC SS'!$A$17:$H$61,8,FALSE))</f>
        <v>0</v>
      </c>
      <c r="AI62" s="99" t="str">
        <f>IF(ISNA(VLOOKUP($C62,'MSLM CC HP'!$A$17:$H$59,8,FALSE))=TRUE,"0",VLOOKUP($C62,'MSLM CC HP'!$A$17:$H$59,8,FALSE))</f>
        <v>0</v>
      </c>
      <c r="AJ62" s="99" t="str">
        <f>IF(ISNA(VLOOKUP($C62,'Mammoth NorAM SS'!$A$17:$H$63,8,FALSE))=TRUE,"0",VLOOKUP($C62,'Mammoth NorAM SS'!$A$17:$H$63,8,FALSE))</f>
        <v>0</v>
      </c>
      <c r="AK62" s="99" t="str">
        <f>IF(ISNA(VLOOKUP($C62,'Le Relais NorAM SS'!$A$17:$H$63,8,FALSE))=TRUE,"0",VLOOKUP($C62,'Le Relais NorAM SS'!$A$17:$H$63,8,FALSE))</f>
        <v>0</v>
      </c>
      <c r="AL62" s="99" t="str">
        <f>IF(ISNA(VLOOKUP($C62,'Step Up Tour Pro SS'!$A$17:$H$63,8,FALSE))=TRUE,"0",VLOOKUP($C62,'Step Up Tour Pro SS'!$A$17:$H$63,8,FALSE))</f>
        <v>0</v>
      </c>
    </row>
    <row r="63" spans="1:38" ht="15" customHeight="1">
      <c r="A63" s="81" t="s">
        <v>142</v>
      </c>
      <c r="B63" s="81" t="s">
        <v>74</v>
      </c>
      <c r="C63" s="86" t="s">
        <v>141</v>
      </c>
      <c r="D63" s="81"/>
      <c r="E63" s="81">
        <f t="shared" si="6"/>
        <v>58</v>
      </c>
      <c r="F63" s="19">
        <f t="shared" si="7"/>
        <v>58</v>
      </c>
      <c r="G63" s="20">
        <f t="shared" si="8"/>
        <v>200.90293453724607</v>
      </c>
      <c r="H63" s="20">
        <f t="shared" si="9"/>
        <v>100</v>
      </c>
      <c r="I63" s="20">
        <f>LARGE(($L63:$AL63),3)</f>
        <v>100</v>
      </c>
      <c r="J63" s="19">
        <f t="shared" si="10"/>
        <v>400.9029345372461</v>
      </c>
      <c r="K63" s="21"/>
      <c r="L63" s="22" t="str">
        <f>IF(ISNA(VLOOKUP($C63,'Mt. Sima Canada Cup SS'!$A$17:$H$100,8,FALSE))=TRUE,"0",VLOOKUP($C63,'Mt. Sima Canada Cup SS'!$A$17:$H$100,8,FALSE))</f>
        <v>0</v>
      </c>
      <c r="M63" s="22" t="str">
        <f>IF(ISNA(VLOOKUP($C63,'Mt. Sima Canada Cup BA'!$A$17:$H$100,8,FALSE))=TRUE,"0",VLOOKUP($C63,'Mt. Sima Canada Cup BA'!$A$17:$H$100,8,FALSE))</f>
        <v>0</v>
      </c>
      <c r="N63" s="22" t="str">
        <f>IF(ISNA(VLOOKUP($C63,'Waterville Rev Tour NorAm Day 1'!$A$17:$H$100,8,FALSE))=TRUE,"0",VLOOKUP($C63,'Waterville Rev Tour NorAm Day 1'!$A$17:$H$100,8,FALSE))</f>
        <v>0</v>
      </c>
      <c r="O63" s="22" t="str">
        <f>IF(ISNA(VLOOKUP($C63,'Waterville Rev Tour NorAm Day 2'!$A$17:$H$100,8,FALSE))=TRUE,"0",VLOOKUP($C63,'Waterville Rev Tour NorAm Day 2'!$A$17:$H$100,8,FALSE))</f>
        <v>0</v>
      </c>
      <c r="P63" s="22" t="str">
        <f>IF(ISNA(VLOOKUP($C63,'MSLM TT DAY 1'!$A$17:$H$100,8,FALSE))=TRUE,"0",VLOOKUP($C63,'MSLM TT DAY 1'!$A$17:$H$100,8,FALSE))</f>
        <v>0</v>
      </c>
      <c r="Q63" s="22" t="str">
        <f>IF(ISNA(VLOOKUP($C63,'MSLM TT DAY 2'!$A$17:$H$100,8,FALSE))=TRUE,"0",VLOOKUP($C63,'MSLM TT DAY 2'!$A$17:$H$100,8,FALSE))</f>
        <v>0</v>
      </c>
      <c r="R63" s="22" t="str">
        <f>IF(ISNA(VLOOKUP($C63,'Silverstar Canada Cup'!$A$17:$H$65,8,FALSE))=TRUE,"0",VLOOKUP($C63,'Silverstar Canada Cup'!$A$17:$H$65,8,FALSE))</f>
        <v>0</v>
      </c>
      <c r="S63" s="99">
        <f>IF(ISNA(VLOOKUP($C63,'Craigleith Groms'!$A$17:$H$63,8,FALSE))=TRUE,"0",VLOOKUP($C63,'Craigleith Groms'!$A$17:$H$63,8,FALSE))</f>
        <v>100</v>
      </c>
      <c r="T63" s="22">
        <f>IF(ISNA(VLOOKUP($C63,'Beaver Valley TT'!$A$17:$H$69,8,FALSE))=TRUE,"0",VLOOKUP($C63,'Beaver Valley TT'!$A$17:$H$69,8,FALSE))</f>
        <v>200.90293453724607</v>
      </c>
      <c r="U63" s="22" t="str">
        <f>IF(ISNA(VLOOKUP($C63,'Calgary Nor AM SS'!$A$17:$H$66,8,FALSE))=TRUE,"0",VLOOKUP($C63,'Calgary Nor AM SS'!$A$17:$H$66,8,FALSE))</f>
        <v>0</v>
      </c>
      <c r="V63" s="22" t="str">
        <f>IF(ISNA(VLOOKUP($C63,'Fortune Fz'!$A$17:$H$66,8,FALSE))=TRUE,"0",VLOOKUP($C63,'Fortune Fz'!$A$17:$H$66,8,FALSE))</f>
        <v>0</v>
      </c>
      <c r="W63" s="99">
        <f>IF(ISNA(VLOOKUP($C63,'GEORGIAN PEAKS Groms'!$A$17:$H$63,8,FALSE))=TRUE,"0",VLOOKUP($C63,'GEORGIAN PEAKS Groms'!$A$17:$H$63,8,FALSE))</f>
        <v>100</v>
      </c>
      <c r="X63" s="99" t="str">
        <f>IF(ISNA(VLOOKUP($C63,'Aspen Open SS'!$A$17:$H$63,8,FALSE))=TRUE,"0",VLOOKUP($C63,'Aspen Open SS'!$A$17:$H$63,8,FALSE))</f>
        <v>0</v>
      </c>
      <c r="Y63" s="99" t="str">
        <f>IF(ISNA(VLOOKUP($C63,'Aspen Open BA'!$A$17:$H$63,8,FALSE))=TRUE,"0",VLOOKUP($C63,'Aspen Open BA'!$A$17:$H$63,8,FALSE))</f>
        <v>0</v>
      </c>
      <c r="Z63" s="99" t="str">
        <f>IF(ISNA(VLOOKUP($C63,'CWG SS'!$A$17:$H$63,8,FALSE))=TRUE,"0",VLOOKUP($C63,'CWG SS'!$A$17:$H$63,8,FALSE))</f>
        <v>0</v>
      </c>
      <c r="AA63" s="99" t="str">
        <f>IF(ISNA(VLOOKUP($C63,'CWG BA'!$A$17:$H$63,8,FALSE))=TRUE,"0",VLOOKUP($C63,'CWG BA'!$A$17:$H$63,8,FALSE))</f>
        <v>0</v>
      </c>
      <c r="AB63" s="99" t="str">
        <f>IF(ISNA(VLOOKUP($C63,'CWG HP'!$A$17:$H$63,8,FALSE))=TRUE,"0",VLOOKUP($C63,'CWG HP'!$A$17:$H$63,8,FALSE))</f>
        <v>0</v>
      </c>
      <c r="AC63" s="99" t="str">
        <f>IF(ISNA(VLOOKUP($C63,'Camp Fortune Provincials'!$A$17:$H$63,8,FALSE))=TRUE,"0",VLOOKUP($C63,'Camp Fortune Provincials'!$A$17:$H$63,8,FALSE))</f>
        <v>0</v>
      </c>
      <c r="AD63" s="99" t="str">
        <f>IF(ISNA(VLOOKUP($C63,'Jr Nats SS'!$A$17:$H$63,8,FALSE))=TRUE,"0",VLOOKUP($C63,'Jr Nats SS'!$A$17:$H$63,8,FALSE))</f>
        <v>0</v>
      </c>
      <c r="AE63" s="99" t="str">
        <f>IF(ISNA(VLOOKUP($C63,'Jr Nats HP'!$A$17:$H$63,8,FALSE))=TRUE,"0",VLOOKUP($C63,'Jr Nats HP'!$A$17:$H$63,8,FALSE))</f>
        <v>0</v>
      </c>
      <c r="AF63" s="99" t="str">
        <f>IF(ISNA(VLOOKUP($C63,'Jr Nats BA'!$A$17:$H$63,8,FALSE))=TRUE,"0",VLOOKUP($C63,'Jr Nats BA'!$A$17:$H$63,8,FALSE))</f>
        <v>0</v>
      </c>
      <c r="AG63" s="99" t="str">
        <f>IF(ISNA(VLOOKUP($C63,'Mammoth World Cup'!$A$17:$H$63,8,FALSE))=TRUE,"0",VLOOKUP($C63,'Mammoth World Cup'!$A$17:$H$63,8,FALSE))</f>
        <v>0</v>
      </c>
      <c r="AH63" s="99" t="str">
        <f>IF(ISNA(VLOOKUP($C63,'MSLM CC SS'!$A$17:$H$61,8,FALSE))=TRUE,"0",VLOOKUP($C63,'MSLM CC SS'!$A$17:$H$61,8,FALSE))</f>
        <v>0</v>
      </c>
      <c r="AI63" s="99" t="str">
        <f>IF(ISNA(VLOOKUP($C63,'MSLM CC HP'!$A$17:$H$59,8,FALSE))=TRUE,"0",VLOOKUP($C63,'MSLM CC HP'!$A$17:$H$59,8,FALSE))</f>
        <v>0</v>
      </c>
      <c r="AJ63" s="99" t="str">
        <f>IF(ISNA(VLOOKUP($C63,'Mammoth NorAM SS'!$A$17:$H$63,8,FALSE))=TRUE,"0",VLOOKUP($C63,'Mammoth NorAM SS'!$A$17:$H$63,8,FALSE))</f>
        <v>0</v>
      </c>
      <c r="AK63" s="99" t="str">
        <f>IF(ISNA(VLOOKUP($C63,'Le Relais NorAM SS'!$A$17:$H$63,8,FALSE))=TRUE,"0",VLOOKUP($C63,'Le Relais NorAM SS'!$A$17:$H$63,8,FALSE))</f>
        <v>0</v>
      </c>
      <c r="AL63" s="99" t="str">
        <f>IF(ISNA(VLOOKUP($C63,'Step Up Tour Pro SS'!$A$17:$H$63,8,FALSE))=TRUE,"0",VLOOKUP($C63,'Step Up Tour Pro SS'!$A$17:$H$63,8,FALSE))</f>
        <v>0</v>
      </c>
    </row>
    <row r="64" spans="1:38" ht="15" customHeight="1">
      <c r="A64" s="81" t="s">
        <v>222</v>
      </c>
      <c r="B64" s="81" t="s">
        <v>75</v>
      </c>
      <c r="C64" s="86" t="s">
        <v>174</v>
      </c>
      <c r="D64" s="81"/>
      <c r="E64" s="81">
        <f t="shared" si="6"/>
        <v>59</v>
      </c>
      <c r="F64" s="19">
        <f t="shared" si="7"/>
        <v>59</v>
      </c>
      <c r="G64" s="20">
        <f t="shared" si="8"/>
        <v>284.12322274881518</v>
      </c>
      <c r="H64" s="20">
        <f t="shared" si="9"/>
        <v>100</v>
      </c>
      <c r="I64" s="126">
        <v>0</v>
      </c>
      <c r="J64" s="19">
        <f t="shared" si="10"/>
        <v>384.12322274881518</v>
      </c>
      <c r="K64" s="21"/>
      <c r="L64" s="22" t="str">
        <f>IF(ISNA(VLOOKUP($C64,'Mt. Sima Canada Cup SS'!$A$17:$H$100,8,FALSE))=TRUE,"0",VLOOKUP($C64,'Mt. Sima Canada Cup SS'!$A$17:$H$100,8,FALSE))</f>
        <v>0</v>
      </c>
      <c r="M64" s="22" t="str">
        <f>IF(ISNA(VLOOKUP($C64,'Mt. Sima Canada Cup BA'!$A$17:$H$100,8,FALSE))=TRUE,"0",VLOOKUP($C64,'Mt. Sima Canada Cup BA'!$A$17:$H$100,8,FALSE))</f>
        <v>0</v>
      </c>
      <c r="N64" s="22" t="str">
        <f>IF(ISNA(VLOOKUP($C64,'Waterville Rev Tour NorAm Day 1'!$A$17:$H$100,8,FALSE))=TRUE,"0",VLOOKUP($C64,'Waterville Rev Tour NorAm Day 1'!$A$17:$H$100,8,FALSE))</f>
        <v>0</v>
      </c>
      <c r="O64" s="22" t="str">
        <f>IF(ISNA(VLOOKUP($C64,'Waterville Rev Tour NorAm Day 2'!$A$17:$H$100,8,FALSE))=TRUE,"0",VLOOKUP($C64,'Waterville Rev Tour NorAm Day 2'!$A$17:$H$100,8,FALSE))</f>
        <v>0</v>
      </c>
      <c r="P64" s="22" t="str">
        <f>IF(ISNA(VLOOKUP($C64,'MSLM TT DAY 1'!$A$17:$H$100,8,FALSE))=TRUE,"0",VLOOKUP($C64,'MSLM TT DAY 1'!$A$17:$H$100,8,FALSE))</f>
        <v>0</v>
      </c>
      <c r="Q64" s="22" t="str">
        <f>IF(ISNA(VLOOKUP($C64,'MSLM TT DAY 2'!$A$17:$H$100,8,FALSE))=TRUE,"0",VLOOKUP($C64,'MSLM TT DAY 2'!$A$17:$H$100,8,FALSE))</f>
        <v>0</v>
      </c>
      <c r="R64" s="22" t="str">
        <f>IF(ISNA(VLOOKUP($C64,'Silverstar Canada Cup'!$A$17:$H$65,8,FALSE))=TRUE,"0",VLOOKUP($C64,'Silverstar Canada Cup'!$A$17:$H$65,8,FALSE))</f>
        <v>0</v>
      </c>
      <c r="S64" s="99" t="str">
        <f>IF(ISNA(VLOOKUP($C64,'Craigleith Groms'!$A$17:$H$63,8,FALSE))=TRUE,"0",VLOOKUP($C64,'Craigleith Groms'!$A$17:$H$63,8,FALSE))</f>
        <v>0</v>
      </c>
      <c r="T64" s="22" t="str">
        <f>IF(ISNA(VLOOKUP($C64,'Beaver Valley TT'!$A$17:$H$69,8,FALSE))=TRUE,"0",VLOOKUP($C64,'Beaver Valley TT'!$A$17:$H$69,8,FALSE))</f>
        <v>0</v>
      </c>
      <c r="U64" s="22" t="str">
        <f>IF(ISNA(VLOOKUP($C64,'Calgary Nor AM SS'!$A$17:$H$66,8,FALSE))=TRUE,"0",VLOOKUP($C64,'Calgary Nor AM SS'!$A$17:$H$66,8,FALSE))</f>
        <v>0</v>
      </c>
      <c r="V64" s="22">
        <f>IF(ISNA(VLOOKUP($C64,'Fortune Fz'!$A$17:$H$66,8,FALSE))=TRUE,"0",VLOOKUP($C64,'Fortune Fz'!$A$17:$H$66,8,FALSE))</f>
        <v>100</v>
      </c>
      <c r="W64" s="99" t="str">
        <f>IF(ISNA(VLOOKUP($C64,'GEORGIAN PEAKS Groms'!$A$17:$H$63,8,FALSE))=TRUE,"0",VLOOKUP($C64,'GEORGIAN PEAKS Groms'!$A$17:$H$63,8,FALSE))</f>
        <v>0</v>
      </c>
      <c r="X64" s="99" t="str">
        <f>IF(ISNA(VLOOKUP($C64,'Aspen Open SS'!$A$17:$H$63,8,FALSE))=TRUE,"0",VLOOKUP($C64,'Aspen Open SS'!$A$17:$H$63,8,FALSE))</f>
        <v>0</v>
      </c>
      <c r="Y64" s="99" t="str">
        <f>IF(ISNA(VLOOKUP($C64,'Aspen Open BA'!$A$17:$H$63,8,FALSE))=TRUE,"0",VLOOKUP($C64,'Aspen Open BA'!$A$17:$H$63,8,FALSE))</f>
        <v>0</v>
      </c>
      <c r="Z64" s="99" t="str">
        <f>IF(ISNA(VLOOKUP($C64,'CWG SS'!$A$17:$H$63,8,FALSE))=TRUE,"0",VLOOKUP($C64,'CWG SS'!$A$17:$H$63,8,FALSE))</f>
        <v>0</v>
      </c>
      <c r="AA64" s="99" t="str">
        <f>IF(ISNA(VLOOKUP($C64,'CWG BA'!$A$17:$H$63,8,FALSE))=TRUE,"0",VLOOKUP($C64,'CWG BA'!$A$17:$H$63,8,FALSE))</f>
        <v>0</v>
      </c>
      <c r="AB64" s="99" t="str">
        <f>IF(ISNA(VLOOKUP($C64,'CWG HP'!$A$17:$H$63,8,FALSE))=TRUE,"0",VLOOKUP($C64,'CWG HP'!$A$17:$H$63,8,FALSE))</f>
        <v>0</v>
      </c>
      <c r="AC64" s="99">
        <f>IF(ISNA(VLOOKUP($C64,'Camp Fortune Provincials'!$A$17:$H$63,8,FALSE))=TRUE,"0",VLOOKUP($C64,'Camp Fortune Provincials'!$A$17:$H$63,8,FALSE))</f>
        <v>284.12322274881518</v>
      </c>
      <c r="AD64" s="99" t="str">
        <f>IF(ISNA(VLOOKUP($C64,'Jr Nats SS'!$A$17:$H$63,8,FALSE))=TRUE,"0",VLOOKUP($C64,'Jr Nats SS'!$A$17:$H$63,8,FALSE))</f>
        <v>0</v>
      </c>
      <c r="AE64" s="99" t="str">
        <f>IF(ISNA(VLOOKUP($C64,'Jr Nats HP'!$A$17:$H$63,8,FALSE))=TRUE,"0",VLOOKUP($C64,'Jr Nats HP'!$A$17:$H$63,8,FALSE))</f>
        <v>0</v>
      </c>
      <c r="AF64" s="99" t="str">
        <f>IF(ISNA(VLOOKUP($C64,'Jr Nats BA'!$A$17:$H$63,8,FALSE))=TRUE,"0",VLOOKUP($C64,'Jr Nats BA'!$A$17:$H$63,8,FALSE))</f>
        <v>0</v>
      </c>
      <c r="AG64" s="99" t="str">
        <f>IF(ISNA(VLOOKUP($C64,'Mammoth World Cup'!$A$17:$H$63,8,FALSE))=TRUE,"0",VLOOKUP($C64,'Mammoth World Cup'!$A$17:$H$63,8,FALSE))</f>
        <v>0</v>
      </c>
      <c r="AH64" s="99" t="str">
        <f>IF(ISNA(VLOOKUP($C64,'MSLM CC SS'!$A$17:$H$61,8,FALSE))=TRUE,"0",VLOOKUP($C64,'MSLM CC SS'!$A$17:$H$61,8,FALSE))</f>
        <v>0</v>
      </c>
      <c r="AI64" s="99" t="str">
        <f>IF(ISNA(VLOOKUP($C64,'MSLM CC HP'!$A$17:$H$59,8,FALSE))=TRUE,"0",VLOOKUP($C64,'MSLM CC HP'!$A$17:$H$59,8,FALSE))</f>
        <v>0</v>
      </c>
      <c r="AJ64" s="99" t="str">
        <f>IF(ISNA(VLOOKUP($C64,'Mammoth NorAM SS'!$A$17:$H$63,8,FALSE))=TRUE,"0",VLOOKUP($C64,'Mammoth NorAM SS'!$A$17:$H$63,8,FALSE))</f>
        <v>0</v>
      </c>
      <c r="AK64" s="99" t="str">
        <f>IF(ISNA(VLOOKUP($C64,'Le Relais NorAM SS'!$A$17:$H$63,8,FALSE))=TRUE,"0",VLOOKUP($C64,'Le Relais NorAM SS'!$A$17:$H$63,8,FALSE))</f>
        <v>0</v>
      </c>
      <c r="AL64" s="99" t="str">
        <f>IF(ISNA(VLOOKUP($C64,'Step Up Tour Pro SS'!$A$17:$H$63,8,FALSE))=TRUE,"0",VLOOKUP($C64,'Step Up Tour Pro SS'!$A$17:$H$63,8,FALSE))</f>
        <v>0</v>
      </c>
    </row>
    <row r="65" spans="1:38" ht="15" customHeight="1">
      <c r="A65" s="81" t="s">
        <v>222</v>
      </c>
      <c r="B65" s="81" t="s">
        <v>75</v>
      </c>
      <c r="C65" s="86" t="s">
        <v>214</v>
      </c>
      <c r="D65" s="81"/>
      <c r="E65" s="81">
        <f t="shared" si="6"/>
        <v>60</v>
      </c>
      <c r="F65" s="19">
        <f t="shared" si="7"/>
        <v>60</v>
      </c>
      <c r="G65" s="20">
        <f t="shared" si="8"/>
        <v>277.60663507109001</v>
      </c>
      <c r="H65" s="20">
        <f t="shared" si="9"/>
        <v>100</v>
      </c>
      <c r="I65" s="126">
        <v>0</v>
      </c>
      <c r="J65" s="19">
        <f t="shared" si="10"/>
        <v>377.60663507109001</v>
      </c>
      <c r="K65" s="21"/>
      <c r="L65" s="22" t="str">
        <f>IF(ISNA(VLOOKUP($C65,'Mt. Sima Canada Cup SS'!$A$17:$H$100,8,FALSE))=TRUE,"0",VLOOKUP($C65,'Mt. Sima Canada Cup SS'!$A$17:$H$100,8,FALSE))</f>
        <v>0</v>
      </c>
      <c r="M65" s="22" t="str">
        <f>IF(ISNA(VLOOKUP($C65,'Mt. Sima Canada Cup BA'!$A$17:$H$100,8,FALSE))=TRUE,"0",VLOOKUP($C65,'Mt. Sima Canada Cup BA'!$A$17:$H$100,8,FALSE))</f>
        <v>0</v>
      </c>
      <c r="N65" s="22" t="str">
        <f>IF(ISNA(VLOOKUP($C65,'Waterville Rev Tour NorAm Day 1'!$A$17:$H$100,8,FALSE))=TRUE,"0",VLOOKUP($C65,'Waterville Rev Tour NorAm Day 1'!$A$17:$H$100,8,FALSE))</f>
        <v>0</v>
      </c>
      <c r="O65" s="22" t="str">
        <f>IF(ISNA(VLOOKUP($C65,'Waterville Rev Tour NorAm Day 2'!$A$17:$H$100,8,FALSE))=TRUE,"0",VLOOKUP($C65,'Waterville Rev Tour NorAm Day 2'!$A$17:$H$100,8,FALSE))</f>
        <v>0</v>
      </c>
      <c r="P65" s="22" t="str">
        <f>IF(ISNA(VLOOKUP($C65,'MSLM TT DAY 1'!$A$17:$H$100,8,FALSE))=TRUE,"0",VLOOKUP($C65,'MSLM TT DAY 1'!$A$17:$H$100,8,FALSE))</f>
        <v>0</v>
      </c>
      <c r="Q65" s="22" t="str">
        <f>IF(ISNA(VLOOKUP($C65,'MSLM TT DAY 2'!$A$17:$H$100,8,FALSE))=TRUE,"0",VLOOKUP($C65,'MSLM TT DAY 2'!$A$17:$H$100,8,FALSE))</f>
        <v>0</v>
      </c>
      <c r="R65" s="22" t="str">
        <f>IF(ISNA(VLOOKUP($C65,'Silverstar Canada Cup'!$A$17:$H$65,8,FALSE))=TRUE,"0",VLOOKUP($C65,'Silverstar Canada Cup'!$A$17:$H$65,8,FALSE))</f>
        <v>0</v>
      </c>
      <c r="S65" s="99" t="str">
        <f>IF(ISNA(VLOOKUP($C65,'Craigleith Groms'!$A$17:$H$63,8,FALSE))=TRUE,"0",VLOOKUP($C65,'Craigleith Groms'!$A$17:$H$63,8,FALSE))</f>
        <v>0</v>
      </c>
      <c r="T65" s="22" t="str">
        <f>IF(ISNA(VLOOKUP($C65,'Beaver Valley TT'!$A$17:$H$69,8,FALSE))=TRUE,"0",VLOOKUP($C65,'Beaver Valley TT'!$A$17:$H$69,8,FALSE))</f>
        <v>0</v>
      </c>
      <c r="U65" s="22" t="str">
        <f>IF(ISNA(VLOOKUP($C65,'Calgary Nor AM SS'!$A$17:$H$66,8,FALSE))=TRUE,"0",VLOOKUP($C65,'Calgary Nor AM SS'!$A$17:$H$66,8,FALSE))</f>
        <v>0</v>
      </c>
      <c r="V65" s="22">
        <f>IF(ISNA(VLOOKUP($C65,'Fortune Fz'!$A$17:$H$66,8,FALSE))=TRUE,"0",VLOOKUP($C65,'Fortune Fz'!$A$17:$H$66,8,FALSE))</f>
        <v>100</v>
      </c>
      <c r="W65" s="99" t="str">
        <f>IF(ISNA(VLOOKUP($C65,'GEORGIAN PEAKS Groms'!$A$17:$H$63,8,FALSE))=TRUE,"0",VLOOKUP($C65,'GEORGIAN PEAKS Groms'!$A$17:$H$63,8,FALSE))</f>
        <v>0</v>
      </c>
      <c r="X65" s="99" t="str">
        <f>IF(ISNA(VLOOKUP($C65,'Aspen Open SS'!$A$17:$H$63,8,FALSE))=TRUE,"0",VLOOKUP($C65,'Aspen Open SS'!$A$17:$H$63,8,FALSE))</f>
        <v>0</v>
      </c>
      <c r="Y65" s="99" t="str">
        <f>IF(ISNA(VLOOKUP($C65,'Aspen Open BA'!$A$17:$H$63,8,FALSE))=TRUE,"0",VLOOKUP($C65,'Aspen Open BA'!$A$17:$H$63,8,FALSE))</f>
        <v>0</v>
      </c>
      <c r="Z65" s="99" t="str">
        <f>IF(ISNA(VLOOKUP($C65,'CWG SS'!$A$17:$H$63,8,FALSE))=TRUE,"0",VLOOKUP($C65,'CWG SS'!$A$17:$H$63,8,FALSE))</f>
        <v>0</v>
      </c>
      <c r="AA65" s="99" t="str">
        <f>IF(ISNA(VLOOKUP($C65,'CWG BA'!$A$17:$H$63,8,FALSE))=TRUE,"0",VLOOKUP($C65,'CWG BA'!$A$17:$H$63,8,FALSE))</f>
        <v>0</v>
      </c>
      <c r="AB65" s="99" t="str">
        <f>IF(ISNA(VLOOKUP($C65,'CWG HP'!$A$17:$H$63,8,FALSE))=TRUE,"0",VLOOKUP($C65,'CWG HP'!$A$17:$H$63,8,FALSE))</f>
        <v>0</v>
      </c>
      <c r="AC65" s="99">
        <f>IF(ISNA(VLOOKUP($C65,'Camp Fortune Provincials'!$A$17:$H$63,8,FALSE))=TRUE,"0",VLOOKUP($C65,'Camp Fortune Provincials'!$A$17:$H$63,8,FALSE))</f>
        <v>277.60663507109001</v>
      </c>
      <c r="AD65" s="99" t="str">
        <f>IF(ISNA(VLOOKUP($C65,'Jr Nats SS'!$A$17:$H$63,8,FALSE))=TRUE,"0",VLOOKUP($C65,'Jr Nats SS'!$A$17:$H$63,8,FALSE))</f>
        <v>0</v>
      </c>
      <c r="AE65" s="99" t="str">
        <f>IF(ISNA(VLOOKUP($C65,'Jr Nats HP'!$A$17:$H$63,8,FALSE))=TRUE,"0",VLOOKUP($C65,'Jr Nats HP'!$A$17:$H$63,8,FALSE))</f>
        <v>0</v>
      </c>
      <c r="AF65" s="99" t="str">
        <f>IF(ISNA(VLOOKUP($C65,'Jr Nats BA'!$A$17:$H$63,8,FALSE))=TRUE,"0",VLOOKUP($C65,'Jr Nats BA'!$A$17:$H$63,8,FALSE))</f>
        <v>0</v>
      </c>
      <c r="AG65" s="99" t="str">
        <f>IF(ISNA(VLOOKUP($C65,'Mammoth World Cup'!$A$17:$H$63,8,FALSE))=TRUE,"0",VLOOKUP($C65,'Mammoth World Cup'!$A$17:$H$63,8,FALSE))</f>
        <v>0</v>
      </c>
      <c r="AH65" s="99" t="str">
        <f>IF(ISNA(VLOOKUP($C65,'MSLM CC SS'!$A$17:$H$61,8,FALSE))=TRUE,"0",VLOOKUP($C65,'MSLM CC SS'!$A$17:$H$61,8,FALSE))</f>
        <v>0</v>
      </c>
      <c r="AI65" s="99" t="str">
        <f>IF(ISNA(VLOOKUP($C65,'MSLM CC HP'!$A$17:$H$59,8,FALSE))=TRUE,"0",VLOOKUP($C65,'MSLM CC HP'!$A$17:$H$59,8,FALSE))</f>
        <v>0</v>
      </c>
      <c r="AJ65" s="99" t="str">
        <f>IF(ISNA(VLOOKUP($C65,'Mammoth NorAM SS'!$A$17:$H$63,8,FALSE))=TRUE,"0",VLOOKUP($C65,'Mammoth NorAM SS'!$A$17:$H$63,8,FALSE))</f>
        <v>0</v>
      </c>
      <c r="AK65" s="99" t="str">
        <f>IF(ISNA(VLOOKUP($C65,'Le Relais NorAM SS'!$A$17:$H$63,8,FALSE))=TRUE,"0",VLOOKUP($C65,'Le Relais NorAM SS'!$A$17:$H$63,8,FALSE))</f>
        <v>0</v>
      </c>
      <c r="AL65" s="99" t="str">
        <f>IF(ISNA(VLOOKUP($C65,'Step Up Tour Pro SS'!$A$17:$H$63,8,FALSE))=TRUE,"0",VLOOKUP($C65,'Step Up Tour Pro SS'!$A$17:$H$63,8,FALSE))</f>
        <v>0</v>
      </c>
    </row>
    <row r="66" spans="1:38" ht="15" customHeight="1">
      <c r="A66" s="81" t="s">
        <v>142</v>
      </c>
      <c r="B66" s="81" t="s">
        <v>140</v>
      </c>
      <c r="C66" s="86" t="s">
        <v>143</v>
      </c>
      <c r="D66" s="81"/>
      <c r="E66" s="81">
        <f t="shared" si="6"/>
        <v>61</v>
      </c>
      <c r="F66" s="19">
        <f t="shared" si="7"/>
        <v>61</v>
      </c>
      <c r="G66" s="20">
        <f t="shared" si="8"/>
        <v>156.88487584650116</v>
      </c>
      <c r="H66" s="20">
        <f t="shared" si="9"/>
        <v>100</v>
      </c>
      <c r="I66" s="20">
        <f>LARGE(($L66:$AL66),3)</f>
        <v>100</v>
      </c>
      <c r="J66" s="19">
        <f t="shared" si="10"/>
        <v>356.88487584650113</v>
      </c>
      <c r="K66" s="21"/>
      <c r="L66" s="22" t="str">
        <f>IF(ISNA(VLOOKUP($C66,'Mt. Sima Canada Cup SS'!$A$17:$H$100,8,FALSE))=TRUE,"0",VLOOKUP($C66,'Mt. Sima Canada Cup SS'!$A$17:$H$100,8,FALSE))</f>
        <v>0</v>
      </c>
      <c r="M66" s="22" t="str">
        <f>IF(ISNA(VLOOKUP($C66,'Mt. Sima Canada Cup BA'!$A$17:$H$100,8,FALSE))=TRUE,"0",VLOOKUP($C66,'Mt. Sima Canada Cup BA'!$A$17:$H$100,8,FALSE))</f>
        <v>0</v>
      </c>
      <c r="N66" s="22" t="str">
        <f>IF(ISNA(VLOOKUP($C66,'Waterville Rev Tour NorAm Day 1'!$A$17:$H$100,8,FALSE))=TRUE,"0",VLOOKUP($C66,'Waterville Rev Tour NorAm Day 1'!$A$17:$H$100,8,FALSE))</f>
        <v>0</v>
      </c>
      <c r="O66" s="22" t="str">
        <f>IF(ISNA(VLOOKUP($C66,'Waterville Rev Tour NorAm Day 2'!$A$17:$H$100,8,FALSE))=TRUE,"0",VLOOKUP($C66,'Waterville Rev Tour NorAm Day 2'!$A$17:$H$100,8,FALSE))</f>
        <v>0</v>
      </c>
      <c r="P66" s="22" t="str">
        <f>IF(ISNA(VLOOKUP($C66,'MSLM TT DAY 1'!$A$17:$H$100,8,FALSE))=TRUE,"0",VLOOKUP($C66,'MSLM TT DAY 1'!$A$17:$H$100,8,FALSE))</f>
        <v>0</v>
      </c>
      <c r="Q66" s="22" t="str">
        <f>IF(ISNA(VLOOKUP($C66,'MSLM TT DAY 2'!$A$17:$H$100,8,FALSE))=TRUE,"0",VLOOKUP($C66,'MSLM TT DAY 2'!$A$17:$H$100,8,FALSE))</f>
        <v>0</v>
      </c>
      <c r="R66" s="22" t="str">
        <f>IF(ISNA(VLOOKUP($C66,'Silverstar Canada Cup'!$A$17:$H$65,8,FALSE))=TRUE,"0",VLOOKUP($C66,'Silverstar Canada Cup'!$A$17:$H$65,8,FALSE))</f>
        <v>0</v>
      </c>
      <c r="S66" s="99">
        <f>IF(ISNA(VLOOKUP($C66,'Craigleith Groms'!$A$17:$H$63,8,FALSE))=TRUE,"0",VLOOKUP($C66,'Craigleith Groms'!$A$17:$H$63,8,FALSE))</f>
        <v>100</v>
      </c>
      <c r="T66" s="22">
        <f>IF(ISNA(VLOOKUP($C66,'Beaver Valley TT'!$A$17:$H$69,8,FALSE))=TRUE,"0",VLOOKUP($C66,'Beaver Valley TT'!$A$17:$H$69,8,FALSE))</f>
        <v>156.88487584650116</v>
      </c>
      <c r="U66" s="22" t="str">
        <f>IF(ISNA(VLOOKUP($C66,'Calgary Nor AM SS'!$A$17:$H$66,8,FALSE))=TRUE,"0",VLOOKUP($C66,'Calgary Nor AM SS'!$A$17:$H$66,8,FALSE))</f>
        <v>0</v>
      </c>
      <c r="V66" s="22" t="str">
        <f>IF(ISNA(VLOOKUP($C66,'Fortune Fz'!$A$17:$H$66,8,FALSE))=TRUE,"0",VLOOKUP($C66,'Fortune Fz'!$A$17:$H$66,8,FALSE))</f>
        <v>0</v>
      </c>
      <c r="W66" s="99">
        <f>IF(ISNA(VLOOKUP($C66,'GEORGIAN PEAKS Groms'!$A$17:$H$63,8,FALSE))=TRUE,"0",VLOOKUP($C66,'GEORGIAN PEAKS Groms'!$A$17:$H$63,8,FALSE))</f>
        <v>100</v>
      </c>
      <c r="X66" s="99" t="str">
        <f>IF(ISNA(VLOOKUP($C66,'Aspen Open SS'!$A$17:$H$63,8,FALSE))=TRUE,"0",VLOOKUP($C66,'Aspen Open SS'!$A$17:$H$63,8,FALSE))</f>
        <v>0</v>
      </c>
      <c r="Y66" s="99" t="str">
        <f>IF(ISNA(VLOOKUP($C66,'Aspen Open BA'!$A$17:$H$63,8,FALSE))=TRUE,"0",VLOOKUP($C66,'Aspen Open BA'!$A$17:$H$63,8,FALSE))</f>
        <v>0</v>
      </c>
      <c r="Z66" s="99" t="str">
        <f>IF(ISNA(VLOOKUP($C66,'CWG SS'!$A$17:$H$63,8,FALSE))=TRUE,"0",VLOOKUP($C66,'CWG SS'!$A$17:$H$63,8,FALSE))</f>
        <v>0</v>
      </c>
      <c r="AA66" s="99" t="str">
        <f>IF(ISNA(VLOOKUP($C66,'CWG BA'!$A$17:$H$63,8,FALSE))=TRUE,"0",VLOOKUP($C66,'CWG BA'!$A$17:$H$63,8,FALSE))</f>
        <v>0</v>
      </c>
      <c r="AB66" s="99" t="str">
        <f>IF(ISNA(VLOOKUP($C66,'CWG HP'!$A$17:$H$63,8,FALSE))=TRUE,"0",VLOOKUP($C66,'CWG HP'!$A$17:$H$63,8,FALSE))</f>
        <v>0</v>
      </c>
      <c r="AC66" s="99" t="str">
        <f>IF(ISNA(VLOOKUP($C66,'Camp Fortune Provincials'!$A$17:$H$63,8,FALSE))=TRUE,"0",VLOOKUP($C66,'Camp Fortune Provincials'!$A$17:$H$63,8,FALSE))</f>
        <v>0</v>
      </c>
      <c r="AD66" s="99" t="str">
        <f>IF(ISNA(VLOOKUP($C66,'Jr Nats SS'!$A$17:$H$63,8,FALSE))=TRUE,"0",VLOOKUP($C66,'Jr Nats SS'!$A$17:$H$63,8,FALSE))</f>
        <v>0</v>
      </c>
      <c r="AE66" s="99" t="str">
        <f>IF(ISNA(VLOOKUP($C66,'Jr Nats HP'!$A$17:$H$63,8,FALSE))=TRUE,"0",VLOOKUP($C66,'Jr Nats HP'!$A$17:$H$63,8,FALSE))</f>
        <v>0</v>
      </c>
      <c r="AF66" s="99" t="str">
        <f>IF(ISNA(VLOOKUP($C66,'Jr Nats BA'!$A$17:$H$63,8,FALSE))=TRUE,"0",VLOOKUP($C66,'Jr Nats BA'!$A$17:$H$63,8,FALSE))</f>
        <v>0</v>
      </c>
      <c r="AG66" s="99" t="str">
        <f>IF(ISNA(VLOOKUP($C66,'Mammoth World Cup'!$A$17:$H$63,8,FALSE))=TRUE,"0",VLOOKUP($C66,'Mammoth World Cup'!$A$17:$H$63,8,FALSE))</f>
        <v>0</v>
      </c>
      <c r="AH66" s="99" t="str">
        <f>IF(ISNA(VLOOKUP($C66,'MSLM CC SS'!$A$17:$H$61,8,FALSE))=TRUE,"0",VLOOKUP($C66,'MSLM CC SS'!$A$17:$H$61,8,FALSE))</f>
        <v>0</v>
      </c>
      <c r="AI66" s="99" t="str">
        <f>IF(ISNA(VLOOKUP($C66,'MSLM CC HP'!$A$17:$H$59,8,FALSE))=TRUE,"0",VLOOKUP($C66,'MSLM CC HP'!$A$17:$H$59,8,FALSE))</f>
        <v>0</v>
      </c>
      <c r="AJ66" s="99" t="str">
        <f>IF(ISNA(VLOOKUP($C66,'Mammoth NorAM SS'!$A$17:$H$63,8,FALSE))=TRUE,"0",VLOOKUP($C66,'Mammoth NorAM SS'!$A$17:$H$63,8,FALSE))</f>
        <v>0</v>
      </c>
      <c r="AK66" s="99" t="str">
        <f>IF(ISNA(VLOOKUP($C66,'Le Relais NorAM SS'!$A$17:$H$63,8,FALSE))=TRUE,"0",VLOOKUP($C66,'Le Relais NorAM SS'!$A$17:$H$63,8,FALSE))</f>
        <v>0</v>
      </c>
      <c r="AL66" s="99" t="str">
        <f>IF(ISNA(VLOOKUP($C66,'Step Up Tour Pro SS'!$A$17:$H$63,8,FALSE))=TRUE,"0",VLOOKUP($C66,'Step Up Tour Pro SS'!$A$17:$H$63,8,FALSE))</f>
        <v>0</v>
      </c>
    </row>
    <row r="67" spans="1:38" ht="15" customHeight="1">
      <c r="A67" s="81" t="s">
        <v>222</v>
      </c>
      <c r="B67" s="81" t="s">
        <v>97</v>
      </c>
      <c r="C67" s="86" t="s">
        <v>193</v>
      </c>
      <c r="D67" s="81"/>
      <c r="E67" s="81">
        <f t="shared" si="6"/>
        <v>62</v>
      </c>
      <c r="F67" s="19">
        <f t="shared" si="7"/>
        <v>62</v>
      </c>
      <c r="G67" s="20">
        <f t="shared" si="8"/>
        <v>234.59715639810429</v>
      </c>
      <c r="H67" s="20">
        <f t="shared" si="9"/>
        <v>100</v>
      </c>
      <c r="I67" s="126">
        <v>0</v>
      </c>
      <c r="J67" s="19">
        <f t="shared" si="10"/>
        <v>334.59715639810429</v>
      </c>
      <c r="K67" s="21"/>
      <c r="L67" s="22" t="str">
        <f>IF(ISNA(VLOOKUP($C67,'Mt. Sima Canada Cup SS'!$A$17:$H$100,8,FALSE))=TRUE,"0",VLOOKUP($C67,'Mt. Sima Canada Cup SS'!$A$17:$H$100,8,FALSE))</f>
        <v>0</v>
      </c>
      <c r="M67" s="22" t="str">
        <f>IF(ISNA(VLOOKUP($C67,'Mt. Sima Canada Cup BA'!$A$17:$H$100,8,FALSE))=TRUE,"0",VLOOKUP($C67,'Mt. Sima Canada Cup BA'!$A$17:$H$100,8,FALSE))</f>
        <v>0</v>
      </c>
      <c r="N67" s="22" t="str">
        <f>IF(ISNA(VLOOKUP($C67,'Waterville Rev Tour NorAm Day 1'!$A$17:$H$100,8,FALSE))=TRUE,"0",VLOOKUP($C67,'Waterville Rev Tour NorAm Day 1'!$A$17:$H$100,8,FALSE))</f>
        <v>0</v>
      </c>
      <c r="O67" s="22" t="str">
        <f>IF(ISNA(VLOOKUP($C67,'Waterville Rev Tour NorAm Day 2'!$A$17:$H$100,8,FALSE))=TRUE,"0",VLOOKUP($C67,'Waterville Rev Tour NorAm Day 2'!$A$17:$H$100,8,FALSE))</f>
        <v>0</v>
      </c>
      <c r="P67" s="22" t="str">
        <f>IF(ISNA(VLOOKUP($C67,'MSLM TT DAY 1'!$A$17:$H$100,8,FALSE))=TRUE,"0",VLOOKUP($C67,'MSLM TT DAY 1'!$A$17:$H$100,8,FALSE))</f>
        <v>0</v>
      </c>
      <c r="Q67" s="22" t="str">
        <f>IF(ISNA(VLOOKUP($C67,'MSLM TT DAY 2'!$A$17:$H$100,8,FALSE))=TRUE,"0",VLOOKUP($C67,'MSLM TT DAY 2'!$A$17:$H$100,8,FALSE))</f>
        <v>0</v>
      </c>
      <c r="R67" s="22" t="str">
        <f>IF(ISNA(VLOOKUP($C67,'Silverstar Canada Cup'!$A$17:$H$65,8,FALSE))=TRUE,"0",VLOOKUP($C67,'Silverstar Canada Cup'!$A$17:$H$65,8,FALSE))</f>
        <v>0</v>
      </c>
      <c r="S67" s="99" t="str">
        <f>IF(ISNA(VLOOKUP($C67,'Craigleith Groms'!$A$17:$H$63,8,FALSE))=TRUE,"0",VLOOKUP($C67,'Craigleith Groms'!$A$17:$H$63,8,FALSE))</f>
        <v>0</v>
      </c>
      <c r="T67" s="22" t="str">
        <f>IF(ISNA(VLOOKUP($C67,'Beaver Valley TT'!$A$17:$H$69,8,FALSE))=TRUE,"0",VLOOKUP($C67,'Beaver Valley TT'!$A$17:$H$69,8,FALSE))</f>
        <v>0</v>
      </c>
      <c r="U67" s="22" t="str">
        <f>IF(ISNA(VLOOKUP($C67,'Calgary Nor AM SS'!$A$17:$H$66,8,FALSE))=TRUE,"0",VLOOKUP($C67,'Calgary Nor AM SS'!$A$17:$H$66,8,FALSE))</f>
        <v>0</v>
      </c>
      <c r="V67" s="22">
        <f>IF(ISNA(VLOOKUP($C67,'Fortune Fz'!$A$17:$H$66,8,FALSE))=TRUE,"0",VLOOKUP($C67,'Fortune Fz'!$A$17:$H$66,8,FALSE))</f>
        <v>100</v>
      </c>
      <c r="W67" s="99" t="str">
        <f>IF(ISNA(VLOOKUP($C67,'GEORGIAN PEAKS Groms'!$A$17:$H$63,8,FALSE))=TRUE,"0",VLOOKUP($C67,'GEORGIAN PEAKS Groms'!$A$17:$H$63,8,FALSE))</f>
        <v>0</v>
      </c>
      <c r="X67" s="99" t="str">
        <f>IF(ISNA(VLOOKUP($C67,'Aspen Open SS'!$A$17:$H$63,8,FALSE))=TRUE,"0",VLOOKUP($C67,'Aspen Open SS'!$A$17:$H$63,8,FALSE))</f>
        <v>0</v>
      </c>
      <c r="Y67" s="99" t="str">
        <f>IF(ISNA(VLOOKUP($C67,'Aspen Open BA'!$A$17:$H$63,8,FALSE))=TRUE,"0",VLOOKUP($C67,'Aspen Open BA'!$A$17:$H$63,8,FALSE))</f>
        <v>0</v>
      </c>
      <c r="Z67" s="99" t="str">
        <f>IF(ISNA(VLOOKUP($C67,'CWG SS'!$A$17:$H$63,8,FALSE))=TRUE,"0",VLOOKUP($C67,'CWG SS'!$A$17:$H$63,8,FALSE))</f>
        <v>0</v>
      </c>
      <c r="AA67" s="99" t="str">
        <f>IF(ISNA(VLOOKUP($C67,'CWG BA'!$A$17:$H$63,8,FALSE))=TRUE,"0",VLOOKUP($C67,'CWG BA'!$A$17:$H$63,8,FALSE))</f>
        <v>0</v>
      </c>
      <c r="AB67" s="99" t="str">
        <f>IF(ISNA(VLOOKUP($C67,'CWG HP'!$A$17:$H$63,8,FALSE))=TRUE,"0",VLOOKUP($C67,'CWG HP'!$A$17:$H$63,8,FALSE))</f>
        <v>0</v>
      </c>
      <c r="AC67" s="99">
        <f>IF(ISNA(VLOOKUP($C67,'Camp Fortune Provincials'!$A$17:$H$63,8,FALSE))=TRUE,"0",VLOOKUP($C67,'Camp Fortune Provincials'!$A$17:$H$63,8,FALSE))</f>
        <v>234.59715639810429</v>
      </c>
      <c r="AD67" s="99" t="str">
        <f>IF(ISNA(VLOOKUP($C67,'Jr Nats SS'!$A$17:$H$63,8,FALSE))=TRUE,"0",VLOOKUP($C67,'Jr Nats SS'!$A$17:$H$63,8,FALSE))</f>
        <v>0</v>
      </c>
      <c r="AE67" s="99" t="str">
        <f>IF(ISNA(VLOOKUP($C67,'Jr Nats HP'!$A$17:$H$63,8,FALSE))=TRUE,"0",VLOOKUP($C67,'Jr Nats HP'!$A$17:$H$63,8,FALSE))</f>
        <v>0</v>
      </c>
      <c r="AF67" s="99" t="str">
        <f>IF(ISNA(VLOOKUP($C67,'Jr Nats BA'!$A$17:$H$63,8,FALSE))=TRUE,"0",VLOOKUP($C67,'Jr Nats BA'!$A$17:$H$63,8,FALSE))</f>
        <v>0</v>
      </c>
      <c r="AG67" s="99" t="str">
        <f>IF(ISNA(VLOOKUP($C67,'Mammoth World Cup'!$A$17:$H$63,8,FALSE))=TRUE,"0",VLOOKUP($C67,'Mammoth World Cup'!$A$17:$H$63,8,FALSE))</f>
        <v>0</v>
      </c>
      <c r="AH67" s="99" t="str">
        <f>IF(ISNA(VLOOKUP($C67,'MSLM CC SS'!$A$17:$H$61,8,FALSE))=TRUE,"0",VLOOKUP($C67,'MSLM CC SS'!$A$17:$H$61,8,FALSE))</f>
        <v>0</v>
      </c>
      <c r="AI67" s="99" t="str">
        <f>IF(ISNA(VLOOKUP($C67,'MSLM CC HP'!$A$17:$H$59,8,FALSE))=TRUE,"0",VLOOKUP($C67,'MSLM CC HP'!$A$17:$H$59,8,FALSE))</f>
        <v>0</v>
      </c>
      <c r="AJ67" s="99" t="str">
        <f>IF(ISNA(VLOOKUP($C67,'Mammoth NorAM SS'!$A$17:$H$63,8,FALSE))=TRUE,"0",VLOOKUP($C67,'Mammoth NorAM SS'!$A$17:$H$63,8,FALSE))</f>
        <v>0</v>
      </c>
      <c r="AK67" s="99" t="str">
        <f>IF(ISNA(VLOOKUP($C67,'Le Relais NorAM SS'!$A$17:$H$63,8,FALSE))=TRUE,"0",VLOOKUP($C67,'Le Relais NorAM SS'!$A$17:$H$63,8,FALSE))</f>
        <v>0</v>
      </c>
      <c r="AL67" s="99" t="str">
        <f>IF(ISNA(VLOOKUP($C67,'Step Up Tour Pro SS'!$A$17:$H$63,8,FALSE))=TRUE,"0",VLOOKUP($C67,'Step Up Tour Pro SS'!$A$17:$H$63,8,FALSE))</f>
        <v>0</v>
      </c>
    </row>
    <row r="68" spans="1:38" ht="15" customHeight="1">
      <c r="A68" s="81" t="s">
        <v>222</v>
      </c>
      <c r="B68" s="81" t="s">
        <v>74</v>
      </c>
      <c r="C68" s="86" t="s">
        <v>204</v>
      </c>
      <c r="D68" s="81"/>
      <c r="E68" s="81">
        <f t="shared" si="6"/>
        <v>63</v>
      </c>
      <c r="F68" s="19">
        <f t="shared" si="7"/>
        <v>63</v>
      </c>
      <c r="G68" s="20">
        <f t="shared" si="8"/>
        <v>229.38388625592421</v>
      </c>
      <c r="H68" s="20">
        <f t="shared" si="9"/>
        <v>100</v>
      </c>
      <c r="I68" s="126">
        <v>0</v>
      </c>
      <c r="J68" s="19">
        <f t="shared" si="10"/>
        <v>329.38388625592421</v>
      </c>
      <c r="K68" s="21"/>
      <c r="L68" s="22" t="str">
        <f>IF(ISNA(VLOOKUP($C68,'Mt. Sima Canada Cup SS'!$A$17:$H$100,8,FALSE))=TRUE,"0",VLOOKUP($C68,'Mt. Sima Canada Cup SS'!$A$17:$H$100,8,FALSE))</f>
        <v>0</v>
      </c>
      <c r="M68" s="22" t="str">
        <f>IF(ISNA(VLOOKUP($C68,'Mt. Sima Canada Cup BA'!$A$17:$H$100,8,FALSE))=TRUE,"0",VLOOKUP($C68,'Mt. Sima Canada Cup BA'!$A$17:$H$100,8,FALSE))</f>
        <v>0</v>
      </c>
      <c r="N68" s="22" t="str">
        <f>IF(ISNA(VLOOKUP($C68,'Waterville Rev Tour NorAm Day 1'!$A$17:$H$100,8,FALSE))=TRUE,"0",VLOOKUP($C68,'Waterville Rev Tour NorAm Day 1'!$A$17:$H$100,8,FALSE))</f>
        <v>0</v>
      </c>
      <c r="O68" s="22" t="str">
        <f>IF(ISNA(VLOOKUP($C68,'Waterville Rev Tour NorAm Day 2'!$A$17:$H$100,8,FALSE))=TRUE,"0",VLOOKUP($C68,'Waterville Rev Tour NorAm Day 2'!$A$17:$H$100,8,FALSE))</f>
        <v>0</v>
      </c>
      <c r="P68" s="22" t="str">
        <f>IF(ISNA(VLOOKUP($C68,'MSLM TT DAY 1'!$A$17:$H$100,8,FALSE))=TRUE,"0",VLOOKUP($C68,'MSLM TT DAY 1'!$A$17:$H$100,8,FALSE))</f>
        <v>0</v>
      </c>
      <c r="Q68" s="22" t="str">
        <f>IF(ISNA(VLOOKUP($C68,'MSLM TT DAY 2'!$A$17:$H$100,8,FALSE))=TRUE,"0",VLOOKUP($C68,'MSLM TT DAY 2'!$A$17:$H$100,8,FALSE))</f>
        <v>0</v>
      </c>
      <c r="R68" s="22" t="str">
        <f>IF(ISNA(VLOOKUP($C68,'Silverstar Canada Cup'!$A$17:$H$65,8,FALSE))=TRUE,"0",VLOOKUP($C68,'Silverstar Canada Cup'!$A$17:$H$65,8,FALSE))</f>
        <v>0</v>
      </c>
      <c r="S68" s="99" t="str">
        <f>IF(ISNA(VLOOKUP($C68,'Craigleith Groms'!$A$17:$H$63,8,FALSE))=TRUE,"0",VLOOKUP($C68,'Craigleith Groms'!$A$17:$H$63,8,FALSE))</f>
        <v>0</v>
      </c>
      <c r="T68" s="22" t="str">
        <f>IF(ISNA(VLOOKUP($C68,'Beaver Valley TT'!$A$17:$H$69,8,FALSE))=TRUE,"0",VLOOKUP($C68,'Beaver Valley TT'!$A$17:$H$69,8,FALSE))</f>
        <v>0</v>
      </c>
      <c r="U68" s="22" t="str">
        <f>IF(ISNA(VLOOKUP($C68,'Calgary Nor AM SS'!$A$17:$H$66,8,FALSE))=TRUE,"0",VLOOKUP($C68,'Calgary Nor AM SS'!$A$17:$H$66,8,FALSE))</f>
        <v>0</v>
      </c>
      <c r="V68" s="22">
        <f>IF(ISNA(VLOOKUP($C68,'Fortune Fz'!$A$17:$H$66,8,FALSE))=TRUE,"0",VLOOKUP($C68,'Fortune Fz'!$A$17:$H$66,8,FALSE))</f>
        <v>100</v>
      </c>
      <c r="W68" s="99" t="str">
        <f>IF(ISNA(VLOOKUP($C68,'GEORGIAN PEAKS Groms'!$A$17:$H$63,8,FALSE))=TRUE,"0",VLOOKUP($C68,'GEORGIAN PEAKS Groms'!$A$17:$H$63,8,FALSE))</f>
        <v>0</v>
      </c>
      <c r="X68" s="99" t="str">
        <f>IF(ISNA(VLOOKUP($C68,'Aspen Open SS'!$A$17:$H$63,8,FALSE))=TRUE,"0",VLOOKUP($C68,'Aspen Open SS'!$A$17:$H$63,8,FALSE))</f>
        <v>0</v>
      </c>
      <c r="Y68" s="99" t="str">
        <f>IF(ISNA(VLOOKUP($C68,'Aspen Open BA'!$A$17:$H$63,8,FALSE))=TRUE,"0",VLOOKUP($C68,'Aspen Open BA'!$A$17:$H$63,8,FALSE))</f>
        <v>0</v>
      </c>
      <c r="Z68" s="99" t="str">
        <f>IF(ISNA(VLOOKUP($C68,'CWG SS'!$A$17:$H$63,8,FALSE))=TRUE,"0",VLOOKUP($C68,'CWG SS'!$A$17:$H$63,8,FALSE))</f>
        <v>0</v>
      </c>
      <c r="AA68" s="99" t="str">
        <f>IF(ISNA(VLOOKUP($C68,'CWG BA'!$A$17:$H$63,8,FALSE))=TRUE,"0",VLOOKUP($C68,'CWG BA'!$A$17:$H$63,8,FALSE))</f>
        <v>0</v>
      </c>
      <c r="AB68" s="99" t="str">
        <f>IF(ISNA(VLOOKUP($C68,'CWG HP'!$A$17:$H$63,8,FALSE))=TRUE,"0",VLOOKUP($C68,'CWG HP'!$A$17:$H$63,8,FALSE))</f>
        <v>0</v>
      </c>
      <c r="AC68" s="99">
        <f>IF(ISNA(VLOOKUP($C68,'Camp Fortune Provincials'!$A$17:$H$63,8,FALSE))=TRUE,"0",VLOOKUP($C68,'Camp Fortune Provincials'!$A$17:$H$63,8,FALSE))</f>
        <v>229.38388625592421</v>
      </c>
      <c r="AD68" s="99" t="str">
        <f>IF(ISNA(VLOOKUP($C68,'Jr Nats SS'!$A$17:$H$63,8,FALSE))=TRUE,"0",VLOOKUP($C68,'Jr Nats SS'!$A$17:$H$63,8,FALSE))</f>
        <v>0</v>
      </c>
      <c r="AE68" s="99" t="str">
        <f>IF(ISNA(VLOOKUP($C68,'Jr Nats HP'!$A$17:$H$63,8,FALSE))=TRUE,"0",VLOOKUP($C68,'Jr Nats HP'!$A$17:$H$63,8,FALSE))</f>
        <v>0</v>
      </c>
      <c r="AF68" s="99" t="str">
        <f>IF(ISNA(VLOOKUP($C68,'Jr Nats BA'!$A$17:$H$63,8,FALSE))=TRUE,"0",VLOOKUP($C68,'Jr Nats BA'!$A$17:$H$63,8,FALSE))</f>
        <v>0</v>
      </c>
      <c r="AG68" s="99" t="str">
        <f>IF(ISNA(VLOOKUP($C68,'Mammoth World Cup'!$A$17:$H$63,8,FALSE))=TRUE,"0",VLOOKUP($C68,'Mammoth World Cup'!$A$17:$H$63,8,FALSE))</f>
        <v>0</v>
      </c>
      <c r="AH68" s="99" t="str">
        <f>IF(ISNA(VLOOKUP($C68,'MSLM CC SS'!$A$17:$H$61,8,FALSE))=TRUE,"0",VLOOKUP($C68,'MSLM CC SS'!$A$17:$H$61,8,FALSE))</f>
        <v>0</v>
      </c>
      <c r="AI68" s="99" t="str">
        <f>IF(ISNA(VLOOKUP($C68,'MSLM CC HP'!$A$17:$H$59,8,FALSE))=TRUE,"0",VLOOKUP($C68,'MSLM CC HP'!$A$17:$H$59,8,FALSE))</f>
        <v>0</v>
      </c>
      <c r="AJ68" s="99" t="str">
        <f>IF(ISNA(VLOOKUP($C68,'Mammoth NorAM SS'!$A$17:$H$63,8,FALSE))=TRUE,"0",VLOOKUP($C68,'Mammoth NorAM SS'!$A$17:$H$63,8,FALSE))</f>
        <v>0</v>
      </c>
      <c r="AK68" s="99" t="str">
        <f>IF(ISNA(VLOOKUP($C68,'Le Relais NorAM SS'!$A$17:$H$63,8,FALSE))=TRUE,"0",VLOOKUP($C68,'Le Relais NorAM SS'!$A$17:$H$63,8,FALSE))</f>
        <v>0</v>
      </c>
      <c r="AL68" s="99" t="str">
        <f>IF(ISNA(VLOOKUP($C68,'Step Up Tour Pro SS'!$A$17:$H$63,8,FALSE))=TRUE,"0",VLOOKUP($C68,'Step Up Tour Pro SS'!$A$17:$H$63,8,FALSE))</f>
        <v>0</v>
      </c>
    </row>
    <row r="69" spans="1:38" ht="15" customHeight="1">
      <c r="A69" s="81" t="s">
        <v>142</v>
      </c>
      <c r="B69" s="81" t="s">
        <v>74</v>
      </c>
      <c r="C69" s="86" t="s">
        <v>166</v>
      </c>
      <c r="D69" s="81"/>
      <c r="E69" s="81">
        <f t="shared" si="6"/>
        <v>64</v>
      </c>
      <c r="F69" s="19">
        <f t="shared" si="7"/>
        <v>64</v>
      </c>
      <c r="G69" s="20">
        <f t="shared" si="8"/>
        <v>110.60948081264111</v>
      </c>
      <c r="H69" s="20">
        <f t="shared" si="9"/>
        <v>100</v>
      </c>
      <c r="I69" s="20">
        <f>LARGE(($L69:$AL69),3)</f>
        <v>100</v>
      </c>
      <c r="J69" s="19">
        <f t="shared" si="10"/>
        <v>310.6094808126411</v>
      </c>
      <c r="K69" s="21"/>
      <c r="L69" s="22" t="str">
        <f>IF(ISNA(VLOOKUP($C69,'Mt. Sima Canada Cup SS'!$A$17:$H$100,8,FALSE))=TRUE,"0",VLOOKUP($C69,'Mt. Sima Canada Cup SS'!$A$17:$H$100,8,FALSE))</f>
        <v>0</v>
      </c>
      <c r="M69" s="22" t="str">
        <f>IF(ISNA(VLOOKUP($C69,'Mt. Sima Canada Cup BA'!$A$17:$H$100,8,FALSE))=TRUE,"0",VLOOKUP($C69,'Mt. Sima Canada Cup BA'!$A$17:$H$100,8,FALSE))</f>
        <v>0</v>
      </c>
      <c r="N69" s="22" t="str">
        <f>IF(ISNA(VLOOKUP($C69,'Waterville Rev Tour NorAm Day 1'!$A$17:$H$100,8,FALSE))=TRUE,"0",VLOOKUP($C69,'Waterville Rev Tour NorAm Day 1'!$A$17:$H$100,8,FALSE))</f>
        <v>0</v>
      </c>
      <c r="O69" s="22" t="str">
        <f>IF(ISNA(VLOOKUP($C69,'Waterville Rev Tour NorAm Day 2'!$A$17:$H$100,8,FALSE))=TRUE,"0",VLOOKUP($C69,'Waterville Rev Tour NorAm Day 2'!$A$17:$H$100,8,FALSE))</f>
        <v>0</v>
      </c>
      <c r="P69" s="22" t="str">
        <f>IF(ISNA(VLOOKUP($C69,'MSLM TT DAY 1'!$A$17:$H$100,8,FALSE))=TRUE,"0",VLOOKUP($C69,'MSLM TT DAY 1'!$A$17:$H$100,8,FALSE))</f>
        <v>0</v>
      </c>
      <c r="Q69" s="22" t="str">
        <f>IF(ISNA(VLOOKUP($C69,'MSLM TT DAY 2'!$A$17:$H$100,8,FALSE))=TRUE,"0",VLOOKUP($C69,'MSLM TT DAY 2'!$A$17:$H$100,8,FALSE))</f>
        <v>0</v>
      </c>
      <c r="R69" s="22" t="str">
        <f>IF(ISNA(VLOOKUP($C69,'Silverstar Canada Cup'!$A$17:$H$65,8,FALSE))=TRUE,"0",VLOOKUP($C69,'Silverstar Canada Cup'!$A$17:$H$65,8,FALSE))</f>
        <v>0</v>
      </c>
      <c r="S69" s="99">
        <f>IF(ISNA(VLOOKUP($C69,'Craigleith Groms'!$A$17:$H$63,8,FALSE))=TRUE,"0",VLOOKUP($C69,'Craigleith Groms'!$A$17:$H$63,8,FALSE))</f>
        <v>100</v>
      </c>
      <c r="T69" s="22">
        <f>IF(ISNA(VLOOKUP($C69,'Beaver Valley TT'!$A$17:$H$69,8,FALSE))=TRUE,"0",VLOOKUP($C69,'Beaver Valley TT'!$A$17:$H$69,8,FALSE))</f>
        <v>110.60948081264111</v>
      </c>
      <c r="U69" s="22" t="str">
        <f>IF(ISNA(VLOOKUP($C69,'Calgary Nor AM SS'!$A$17:$H$66,8,FALSE))=TRUE,"0",VLOOKUP($C69,'Calgary Nor AM SS'!$A$17:$H$66,8,FALSE))</f>
        <v>0</v>
      </c>
      <c r="V69" s="22" t="str">
        <f>IF(ISNA(VLOOKUP($C69,'Fortune Fz'!$A$17:$H$66,8,FALSE))=TRUE,"0",VLOOKUP($C69,'Fortune Fz'!$A$17:$H$66,8,FALSE))</f>
        <v>0</v>
      </c>
      <c r="W69" s="99">
        <f>IF(ISNA(VLOOKUP($C69,'GEORGIAN PEAKS Groms'!$A$17:$H$63,8,FALSE))=TRUE,"0",VLOOKUP($C69,'GEORGIAN PEAKS Groms'!$A$17:$H$63,8,FALSE))</f>
        <v>100</v>
      </c>
      <c r="X69" s="99" t="str">
        <f>IF(ISNA(VLOOKUP($C69,'Aspen Open SS'!$A$17:$H$63,8,FALSE))=TRUE,"0",VLOOKUP($C69,'Aspen Open SS'!$A$17:$H$63,8,FALSE))</f>
        <v>0</v>
      </c>
      <c r="Y69" s="99" t="str">
        <f>IF(ISNA(VLOOKUP($C69,'Aspen Open BA'!$A$17:$H$63,8,FALSE))=TRUE,"0",VLOOKUP($C69,'Aspen Open BA'!$A$17:$H$63,8,FALSE))</f>
        <v>0</v>
      </c>
      <c r="Z69" s="99" t="str">
        <f>IF(ISNA(VLOOKUP($C69,'CWG SS'!$A$17:$H$63,8,FALSE))=TRUE,"0",VLOOKUP($C69,'CWG SS'!$A$17:$H$63,8,FALSE))</f>
        <v>0</v>
      </c>
      <c r="AA69" s="99" t="str">
        <f>IF(ISNA(VLOOKUP($C69,'CWG BA'!$A$17:$H$63,8,FALSE))=TRUE,"0",VLOOKUP($C69,'CWG BA'!$A$17:$H$63,8,FALSE))</f>
        <v>0</v>
      </c>
      <c r="AB69" s="99" t="str">
        <f>IF(ISNA(VLOOKUP($C69,'CWG HP'!$A$17:$H$63,8,FALSE))=TRUE,"0",VLOOKUP($C69,'CWG HP'!$A$17:$H$63,8,FALSE))</f>
        <v>0</v>
      </c>
      <c r="AC69" s="99" t="str">
        <f>IF(ISNA(VLOOKUP($C69,'Camp Fortune Provincials'!$A$17:$H$63,8,FALSE))=TRUE,"0",VLOOKUP($C69,'Camp Fortune Provincials'!$A$17:$H$63,8,FALSE))</f>
        <v>0</v>
      </c>
      <c r="AD69" s="99" t="str">
        <f>IF(ISNA(VLOOKUP($C69,'Jr Nats SS'!$A$17:$H$63,8,FALSE))=TRUE,"0",VLOOKUP($C69,'Jr Nats SS'!$A$17:$H$63,8,FALSE))</f>
        <v>0</v>
      </c>
      <c r="AE69" s="99" t="str">
        <f>IF(ISNA(VLOOKUP($C69,'Jr Nats HP'!$A$17:$H$63,8,FALSE))=TRUE,"0",VLOOKUP($C69,'Jr Nats HP'!$A$17:$H$63,8,FALSE))</f>
        <v>0</v>
      </c>
      <c r="AF69" s="99" t="str">
        <f>IF(ISNA(VLOOKUP($C69,'Jr Nats BA'!$A$17:$H$63,8,FALSE))=TRUE,"0",VLOOKUP($C69,'Jr Nats BA'!$A$17:$H$63,8,FALSE))</f>
        <v>0</v>
      </c>
      <c r="AG69" s="99" t="str">
        <f>IF(ISNA(VLOOKUP($C69,'Mammoth World Cup'!$A$17:$H$63,8,FALSE))=TRUE,"0",VLOOKUP($C69,'Mammoth World Cup'!$A$17:$H$63,8,FALSE))</f>
        <v>0</v>
      </c>
      <c r="AH69" s="99" t="str">
        <f>IF(ISNA(VLOOKUP($C69,'MSLM CC SS'!$A$17:$H$61,8,FALSE))=TRUE,"0",VLOOKUP($C69,'MSLM CC SS'!$A$17:$H$61,8,FALSE))</f>
        <v>0</v>
      </c>
      <c r="AI69" s="99" t="str">
        <f>IF(ISNA(VLOOKUP($C69,'MSLM CC HP'!$A$17:$H$59,8,FALSE))=TRUE,"0",VLOOKUP($C69,'MSLM CC HP'!$A$17:$H$59,8,FALSE))</f>
        <v>0</v>
      </c>
      <c r="AJ69" s="99" t="str">
        <f>IF(ISNA(VLOOKUP($C69,'Mammoth NorAM SS'!$A$17:$H$63,8,FALSE))=TRUE,"0",VLOOKUP($C69,'Mammoth NorAM SS'!$A$17:$H$63,8,FALSE))</f>
        <v>0</v>
      </c>
      <c r="AK69" s="99" t="str">
        <f>IF(ISNA(VLOOKUP($C69,'Le Relais NorAM SS'!$A$17:$H$63,8,FALSE))=TRUE,"0",VLOOKUP($C69,'Le Relais NorAM SS'!$A$17:$H$63,8,FALSE))</f>
        <v>0</v>
      </c>
      <c r="AL69" s="99" t="str">
        <f>IF(ISNA(VLOOKUP($C69,'Step Up Tour Pro SS'!$A$17:$H$63,8,FALSE))=TRUE,"0",VLOOKUP($C69,'Step Up Tour Pro SS'!$A$17:$H$63,8,FALSE))</f>
        <v>0</v>
      </c>
    </row>
    <row r="70" spans="1:38" ht="15" customHeight="1">
      <c r="A70" s="81" t="s">
        <v>222</v>
      </c>
      <c r="B70" s="81" t="s">
        <v>75</v>
      </c>
      <c r="C70" s="86" t="s">
        <v>177</v>
      </c>
      <c r="D70" s="81"/>
      <c r="E70" s="81">
        <f t="shared" ref="E70:E101" si="13">F70</f>
        <v>65</v>
      </c>
      <c r="F70" s="19">
        <f t="shared" ref="F70:F101" si="14">RANK(J70,$J$6:$J$133,0)</f>
        <v>65</v>
      </c>
      <c r="G70" s="20">
        <f t="shared" ref="G70:G101" si="15">LARGE(($L70:$AL70),1)</f>
        <v>205.92417061611374</v>
      </c>
      <c r="H70" s="20">
        <f t="shared" si="9"/>
        <v>100</v>
      </c>
      <c r="I70" s="126">
        <v>0</v>
      </c>
      <c r="J70" s="19">
        <f t="shared" ref="J70:J101" si="16">SUM(G70+H70+I70)</f>
        <v>305.92417061611377</v>
      </c>
      <c r="K70" s="21"/>
      <c r="L70" s="22" t="str">
        <f>IF(ISNA(VLOOKUP($C70,'Mt. Sima Canada Cup SS'!$A$17:$H$100,8,FALSE))=TRUE,"0",VLOOKUP($C70,'Mt. Sima Canada Cup SS'!$A$17:$H$100,8,FALSE))</f>
        <v>0</v>
      </c>
      <c r="M70" s="22" t="str">
        <f>IF(ISNA(VLOOKUP($C70,'Mt. Sima Canada Cup BA'!$A$17:$H$100,8,FALSE))=TRUE,"0",VLOOKUP($C70,'Mt. Sima Canada Cup BA'!$A$17:$H$100,8,FALSE))</f>
        <v>0</v>
      </c>
      <c r="N70" s="22" t="str">
        <f>IF(ISNA(VLOOKUP($C70,'Waterville Rev Tour NorAm Day 1'!$A$17:$H$100,8,FALSE))=TRUE,"0",VLOOKUP($C70,'Waterville Rev Tour NorAm Day 1'!$A$17:$H$100,8,FALSE))</f>
        <v>0</v>
      </c>
      <c r="O70" s="22" t="str">
        <f>IF(ISNA(VLOOKUP($C70,'Waterville Rev Tour NorAm Day 2'!$A$17:$H$100,8,FALSE))=TRUE,"0",VLOOKUP($C70,'Waterville Rev Tour NorAm Day 2'!$A$17:$H$100,8,FALSE))</f>
        <v>0</v>
      </c>
      <c r="P70" s="22" t="str">
        <f>IF(ISNA(VLOOKUP($C70,'MSLM TT DAY 1'!$A$17:$H$100,8,FALSE))=TRUE,"0",VLOOKUP($C70,'MSLM TT DAY 1'!$A$17:$H$100,8,FALSE))</f>
        <v>0</v>
      </c>
      <c r="Q70" s="22" t="str">
        <f>IF(ISNA(VLOOKUP($C70,'MSLM TT DAY 2'!$A$17:$H$100,8,FALSE))=TRUE,"0",VLOOKUP($C70,'MSLM TT DAY 2'!$A$17:$H$100,8,FALSE))</f>
        <v>0</v>
      </c>
      <c r="R70" s="22" t="str">
        <f>IF(ISNA(VLOOKUP($C70,'Silverstar Canada Cup'!$A$17:$H$65,8,FALSE))=TRUE,"0",VLOOKUP($C70,'Silverstar Canada Cup'!$A$17:$H$65,8,FALSE))</f>
        <v>0</v>
      </c>
      <c r="S70" s="99" t="str">
        <f>IF(ISNA(VLOOKUP($C70,'Craigleith Groms'!$A$17:$H$63,8,FALSE))=TRUE,"0",VLOOKUP($C70,'Craigleith Groms'!$A$17:$H$63,8,FALSE))</f>
        <v>0</v>
      </c>
      <c r="T70" s="22" t="str">
        <f>IF(ISNA(VLOOKUP($C70,'Beaver Valley TT'!$A$17:$H$69,8,FALSE))=TRUE,"0",VLOOKUP($C70,'Beaver Valley TT'!$A$17:$H$69,8,FALSE))</f>
        <v>0</v>
      </c>
      <c r="U70" s="22" t="str">
        <f>IF(ISNA(VLOOKUP($C70,'Calgary Nor AM SS'!$A$17:$H$66,8,FALSE))=TRUE,"0",VLOOKUP($C70,'Calgary Nor AM SS'!$A$17:$H$66,8,FALSE))</f>
        <v>0</v>
      </c>
      <c r="V70" s="22">
        <f>IF(ISNA(VLOOKUP($C70,'Fortune Fz'!$A$17:$H$66,8,FALSE))=TRUE,"0",VLOOKUP($C70,'Fortune Fz'!$A$17:$H$66,8,FALSE))</f>
        <v>100</v>
      </c>
      <c r="W70" s="99" t="str">
        <f>IF(ISNA(VLOOKUP($C70,'GEORGIAN PEAKS Groms'!$A$17:$H$63,8,FALSE))=TRUE,"0",VLOOKUP($C70,'GEORGIAN PEAKS Groms'!$A$17:$H$63,8,FALSE))</f>
        <v>0</v>
      </c>
      <c r="X70" s="99" t="str">
        <f>IF(ISNA(VLOOKUP($C70,'Aspen Open SS'!$A$17:$H$63,8,FALSE))=TRUE,"0",VLOOKUP($C70,'Aspen Open SS'!$A$17:$H$63,8,FALSE))</f>
        <v>0</v>
      </c>
      <c r="Y70" s="99" t="str">
        <f>IF(ISNA(VLOOKUP($C70,'Aspen Open BA'!$A$17:$H$63,8,FALSE))=TRUE,"0",VLOOKUP($C70,'Aspen Open BA'!$A$17:$H$63,8,FALSE))</f>
        <v>0</v>
      </c>
      <c r="Z70" s="99" t="str">
        <f>IF(ISNA(VLOOKUP($C70,'CWG SS'!$A$17:$H$63,8,FALSE))=TRUE,"0",VLOOKUP($C70,'CWG SS'!$A$17:$H$63,8,FALSE))</f>
        <v>0</v>
      </c>
      <c r="AA70" s="99" t="str">
        <f>IF(ISNA(VLOOKUP($C70,'CWG BA'!$A$17:$H$63,8,FALSE))=TRUE,"0",VLOOKUP($C70,'CWG BA'!$A$17:$H$63,8,FALSE))</f>
        <v>0</v>
      </c>
      <c r="AB70" s="99" t="str">
        <f>IF(ISNA(VLOOKUP($C70,'CWG HP'!$A$17:$H$63,8,FALSE))=TRUE,"0",VLOOKUP($C70,'CWG HP'!$A$17:$H$63,8,FALSE))</f>
        <v>0</v>
      </c>
      <c r="AC70" s="99">
        <f>IF(ISNA(VLOOKUP($C70,'Camp Fortune Provincials'!$A$17:$H$63,8,FALSE))=TRUE,"0",VLOOKUP($C70,'Camp Fortune Provincials'!$A$17:$H$63,8,FALSE))</f>
        <v>205.92417061611374</v>
      </c>
      <c r="AD70" s="99" t="str">
        <f>IF(ISNA(VLOOKUP($C70,'Jr Nats SS'!$A$17:$H$63,8,FALSE))=TRUE,"0",VLOOKUP($C70,'Jr Nats SS'!$A$17:$H$63,8,FALSE))</f>
        <v>0</v>
      </c>
      <c r="AE70" s="99" t="str">
        <f>IF(ISNA(VLOOKUP($C70,'Jr Nats HP'!$A$17:$H$63,8,FALSE))=TRUE,"0",VLOOKUP($C70,'Jr Nats HP'!$A$17:$H$63,8,FALSE))</f>
        <v>0</v>
      </c>
      <c r="AF70" s="99" t="str">
        <f>IF(ISNA(VLOOKUP($C70,'Jr Nats BA'!$A$17:$H$63,8,FALSE))=TRUE,"0",VLOOKUP($C70,'Jr Nats BA'!$A$17:$H$63,8,FALSE))</f>
        <v>0</v>
      </c>
      <c r="AG70" s="99" t="str">
        <f>IF(ISNA(VLOOKUP($C70,'Mammoth World Cup'!$A$17:$H$63,8,FALSE))=TRUE,"0",VLOOKUP($C70,'Mammoth World Cup'!$A$17:$H$63,8,FALSE))</f>
        <v>0</v>
      </c>
      <c r="AH70" s="99" t="str">
        <f>IF(ISNA(VLOOKUP($C70,'MSLM CC SS'!$A$17:$H$61,8,FALSE))=TRUE,"0",VLOOKUP($C70,'MSLM CC SS'!$A$17:$H$61,8,FALSE))</f>
        <v>0</v>
      </c>
      <c r="AI70" s="99" t="str">
        <f>IF(ISNA(VLOOKUP($C70,'MSLM CC HP'!$A$17:$H$59,8,FALSE))=TRUE,"0",VLOOKUP($C70,'MSLM CC HP'!$A$17:$H$59,8,FALSE))</f>
        <v>0</v>
      </c>
      <c r="AJ70" s="99" t="str">
        <f>IF(ISNA(VLOOKUP($C70,'Mammoth NorAM SS'!$A$17:$H$63,8,FALSE))=TRUE,"0",VLOOKUP($C70,'Mammoth NorAM SS'!$A$17:$H$63,8,FALSE))</f>
        <v>0</v>
      </c>
      <c r="AK70" s="99" t="str">
        <f>IF(ISNA(VLOOKUP($C70,'Le Relais NorAM SS'!$A$17:$H$63,8,FALSE))=TRUE,"0",VLOOKUP($C70,'Le Relais NorAM SS'!$A$17:$H$63,8,FALSE))</f>
        <v>0</v>
      </c>
      <c r="AL70" s="99" t="str">
        <f>IF(ISNA(VLOOKUP($C70,'Step Up Tour Pro SS'!$A$17:$H$63,8,FALSE))=TRUE,"0",VLOOKUP($C70,'Step Up Tour Pro SS'!$A$17:$H$63,8,FALSE))</f>
        <v>0</v>
      </c>
    </row>
    <row r="71" spans="1:38" ht="15" customHeight="1">
      <c r="A71" s="81" t="s">
        <v>94</v>
      </c>
      <c r="B71" s="81" t="s">
        <v>151</v>
      </c>
      <c r="C71" s="86" t="s">
        <v>160</v>
      </c>
      <c r="D71" s="81"/>
      <c r="E71" s="81">
        <f t="shared" si="13"/>
        <v>66</v>
      </c>
      <c r="F71" s="19">
        <f t="shared" si="14"/>
        <v>66</v>
      </c>
      <c r="G71" s="20">
        <f t="shared" si="15"/>
        <v>204.28893905191879</v>
      </c>
      <c r="H71" s="20">
        <f t="shared" si="9"/>
        <v>100</v>
      </c>
      <c r="I71" s="126">
        <v>0</v>
      </c>
      <c r="J71" s="19">
        <f t="shared" si="16"/>
        <v>304.28893905191876</v>
      </c>
      <c r="K71" s="21"/>
      <c r="L71" s="22" t="str">
        <f>IF(ISNA(VLOOKUP($C71,'Mt. Sima Canada Cup SS'!$A$17:$H$100,8,FALSE))=TRUE,"0",VLOOKUP($C71,'Mt. Sima Canada Cup SS'!$A$17:$H$100,8,FALSE))</f>
        <v>0</v>
      </c>
      <c r="M71" s="22" t="str">
        <f>IF(ISNA(VLOOKUP($C71,'Mt. Sima Canada Cup BA'!$A$17:$H$100,8,FALSE))=TRUE,"0",VLOOKUP($C71,'Mt. Sima Canada Cup BA'!$A$17:$H$100,8,FALSE))</f>
        <v>0</v>
      </c>
      <c r="N71" s="22" t="str">
        <f>IF(ISNA(VLOOKUP($C71,'Waterville Rev Tour NorAm Day 1'!$A$17:$H$100,8,FALSE))=TRUE,"0",VLOOKUP($C71,'Waterville Rev Tour NorAm Day 1'!$A$17:$H$100,8,FALSE))</f>
        <v>0</v>
      </c>
      <c r="O71" s="22" t="str">
        <f>IF(ISNA(VLOOKUP($C71,'Waterville Rev Tour NorAm Day 2'!$A$17:$H$100,8,FALSE))=TRUE,"0",VLOOKUP($C71,'Waterville Rev Tour NorAm Day 2'!$A$17:$H$100,8,FALSE))</f>
        <v>0</v>
      </c>
      <c r="P71" s="22" t="str">
        <f>IF(ISNA(VLOOKUP($C71,'MSLM TT DAY 1'!$A$17:$H$100,8,FALSE))=TRUE,"0",VLOOKUP($C71,'MSLM TT DAY 1'!$A$17:$H$100,8,FALSE))</f>
        <v>0</v>
      </c>
      <c r="Q71" s="22" t="str">
        <f>IF(ISNA(VLOOKUP($C71,'MSLM TT DAY 2'!$A$17:$H$100,8,FALSE))=TRUE,"0",VLOOKUP($C71,'MSLM TT DAY 2'!$A$17:$H$100,8,FALSE))</f>
        <v>0</v>
      </c>
      <c r="R71" s="22" t="str">
        <f>IF(ISNA(VLOOKUP($C71,'Silverstar Canada Cup'!$A$17:$H$65,8,FALSE))=TRUE,"0",VLOOKUP($C71,'Silverstar Canada Cup'!$A$17:$H$65,8,FALSE))</f>
        <v>0</v>
      </c>
      <c r="S71" s="99" t="str">
        <f>IF(ISNA(VLOOKUP($C71,'Craigleith Groms'!$A$17:$H$63,8,FALSE))=TRUE,"0",VLOOKUP($C71,'Craigleith Groms'!$A$17:$H$63,8,FALSE))</f>
        <v>0</v>
      </c>
      <c r="T71" s="22">
        <f>IF(ISNA(VLOOKUP($C71,'Beaver Valley TT'!$A$17:$H$69,8,FALSE))=TRUE,"0",VLOOKUP($C71,'Beaver Valley TT'!$A$17:$H$69,8,FALSE))</f>
        <v>204.28893905191879</v>
      </c>
      <c r="U71" s="22" t="str">
        <f>IF(ISNA(VLOOKUP($C71,'Calgary Nor AM SS'!$A$17:$H$66,8,FALSE))=TRUE,"0",VLOOKUP($C71,'Calgary Nor AM SS'!$A$17:$H$66,8,FALSE))</f>
        <v>0</v>
      </c>
      <c r="V71" s="22" t="str">
        <f>IF(ISNA(VLOOKUP($C71,'Fortune Fz'!$A$17:$H$66,8,FALSE))=TRUE,"0",VLOOKUP($C71,'Fortune Fz'!$A$17:$H$66,8,FALSE))</f>
        <v>0</v>
      </c>
      <c r="W71" s="99">
        <f>IF(ISNA(VLOOKUP($C71,'GEORGIAN PEAKS Groms'!$A$17:$H$63,8,FALSE))=TRUE,"0",VLOOKUP($C71,'GEORGIAN PEAKS Groms'!$A$17:$H$63,8,FALSE))</f>
        <v>100</v>
      </c>
      <c r="X71" s="99" t="str">
        <f>IF(ISNA(VLOOKUP($C71,'Aspen Open SS'!$A$17:$H$63,8,FALSE))=TRUE,"0",VLOOKUP($C71,'Aspen Open SS'!$A$17:$H$63,8,FALSE))</f>
        <v>0</v>
      </c>
      <c r="Y71" s="99" t="str">
        <f>IF(ISNA(VLOOKUP($C71,'Aspen Open BA'!$A$17:$H$63,8,FALSE))=TRUE,"0",VLOOKUP($C71,'Aspen Open BA'!$A$17:$H$63,8,FALSE))</f>
        <v>0</v>
      </c>
      <c r="Z71" s="99" t="str">
        <f>IF(ISNA(VLOOKUP($C71,'CWG SS'!$A$17:$H$63,8,FALSE))=TRUE,"0",VLOOKUP($C71,'CWG SS'!$A$17:$H$63,8,FALSE))</f>
        <v>0</v>
      </c>
      <c r="AA71" s="99" t="str">
        <f>IF(ISNA(VLOOKUP($C71,'CWG BA'!$A$17:$H$63,8,FALSE))=TRUE,"0",VLOOKUP($C71,'CWG BA'!$A$17:$H$63,8,FALSE))</f>
        <v>0</v>
      </c>
      <c r="AB71" s="99" t="str">
        <f>IF(ISNA(VLOOKUP($C71,'CWG HP'!$A$17:$H$63,8,FALSE))=TRUE,"0",VLOOKUP($C71,'CWG HP'!$A$17:$H$63,8,FALSE))</f>
        <v>0</v>
      </c>
      <c r="AC71" s="99" t="str">
        <f>IF(ISNA(VLOOKUP($C71,'Camp Fortune Provincials'!$A$17:$H$63,8,FALSE))=TRUE,"0",VLOOKUP($C71,'Camp Fortune Provincials'!$A$17:$H$63,8,FALSE))</f>
        <v>0</v>
      </c>
      <c r="AD71" s="99" t="str">
        <f>IF(ISNA(VLOOKUP($C71,'Jr Nats SS'!$A$17:$H$63,8,FALSE))=TRUE,"0",VLOOKUP($C71,'Jr Nats SS'!$A$17:$H$63,8,FALSE))</f>
        <v>0</v>
      </c>
      <c r="AE71" s="99" t="str">
        <f>IF(ISNA(VLOOKUP($C71,'Jr Nats HP'!$A$17:$H$63,8,FALSE))=TRUE,"0",VLOOKUP($C71,'Jr Nats HP'!$A$17:$H$63,8,FALSE))</f>
        <v>0</v>
      </c>
      <c r="AF71" s="99" t="str">
        <f>IF(ISNA(VLOOKUP($C71,'Jr Nats BA'!$A$17:$H$63,8,FALSE))=TRUE,"0",VLOOKUP($C71,'Jr Nats BA'!$A$17:$H$63,8,FALSE))</f>
        <v>0</v>
      </c>
      <c r="AG71" s="99" t="str">
        <f>IF(ISNA(VLOOKUP($C71,'Mammoth World Cup'!$A$17:$H$63,8,FALSE))=TRUE,"0",VLOOKUP($C71,'Mammoth World Cup'!$A$17:$H$63,8,FALSE))</f>
        <v>0</v>
      </c>
      <c r="AH71" s="99" t="str">
        <f>IF(ISNA(VLOOKUP($C71,'MSLM CC SS'!$A$17:$H$61,8,FALSE))=TRUE,"0",VLOOKUP($C71,'MSLM CC SS'!$A$17:$H$61,8,FALSE))</f>
        <v>0</v>
      </c>
      <c r="AI71" s="99" t="str">
        <f>IF(ISNA(VLOOKUP($C71,'MSLM CC HP'!$A$17:$H$59,8,FALSE))=TRUE,"0",VLOOKUP($C71,'MSLM CC HP'!$A$17:$H$59,8,FALSE))</f>
        <v>0</v>
      </c>
      <c r="AJ71" s="99" t="str">
        <f>IF(ISNA(VLOOKUP($C71,'Mammoth NorAM SS'!$A$17:$H$63,8,FALSE))=TRUE,"0",VLOOKUP($C71,'Mammoth NorAM SS'!$A$17:$H$63,8,FALSE))</f>
        <v>0</v>
      </c>
      <c r="AK71" s="99" t="str">
        <f>IF(ISNA(VLOOKUP($C71,'Le Relais NorAM SS'!$A$17:$H$63,8,FALSE))=TRUE,"0",VLOOKUP($C71,'Le Relais NorAM SS'!$A$17:$H$63,8,FALSE))</f>
        <v>0</v>
      </c>
      <c r="AL71" s="99" t="str">
        <f>IF(ISNA(VLOOKUP($C71,'Step Up Tour Pro SS'!$A$17:$H$63,8,FALSE))=TRUE,"0",VLOOKUP($C71,'Step Up Tour Pro SS'!$A$17:$H$63,8,FALSE))</f>
        <v>0</v>
      </c>
    </row>
    <row r="72" spans="1:38" ht="15" customHeight="1">
      <c r="A72" s="81" t="s">
        <v>142</v>
      </c>
      <c r="B72" s="81" t="s">
        <v>74</v>
      </c>
      <c r="C72" s="86" t="s">
        <v>167</v>
      </c>
      <c r="D72" s="81"/>
      <c r="E72" s="81">
        <f t="shared" si="13"/>
        <v>67</v>
      </c>
      <c r="F72" s="19">
        <f t="shared" si="14"/>
        <v>67</v>
      </c>
      <c r="G72" s="20">
        <f t="shared" si="15"/>
        <v>100</v>
      </c>
      <c r="H72" s="20">
        <f t="shared" si="9"/>
        <v>100</v>
      </c>
      <c r="I72" s="20">
        <f>LARGE(($L72:$AL72),3)</f>
        <v>82.39277652370204</v>
      </c>
      <c r="J72" s="19">
        <f t="shared" si="16"/>
        <v>282.39277652370203</v>
      </c>
      <c r="K72" s="21"/>
      <c r="L72" s="22" t="str">
        <f>IF(ISNA(VLOOKUP($C72,'Mt. Sima Canada Cup SS'!$A$17:$H$100,8,FALSE))=TRUE,"0",VLOOKUP($C72,'Mt. Sima Canada Cup SS'!$A$17:$H$100,8,FALSE))</f>
        <v>0</v>
      </c>
      <c r="M72" s="22" t="str">
        <f>IF(ISNA(VLOOKUP($C72,'Mt. Sima Canada Cup BA'!$A$17:$H$100,8,FALSE))=TRUE,"0",VLOOKUP($C72,'Mt. Sima Canada Cup BA'!$A$17:$H$100,8,FALSE))</f>
        <v>0</v>
      </c>
      <c r="N72" s="22" t="str">
        <f>IF(ISNA(VLOOKUP($C72,'Waterville Rev Tour NorAm Day 1'!$A$17:$H$100,8,FALSE))=TRUE,"0",VLOOKUP($C72,'Waterville Rev Tour NorAm Day 1'!$A$17:$H$100,8,FALSE))</f>
        <v>0</v>
      </c>
      <c r="O72" s="22" t="str">
        <f>IF(ISNA(VLOOKUP($C72,'Waterville Rev Tour NorAm Day 2'!$A$17:$H$100,8,FALSE))=TRUE,"0",VLOOKUP($C72,'Waterville Rev Tour NorAm Day 2'!$A$17:$H$100,8,FALSE))</f>
        <v>0</v>
      </c>
      <c r="P72" s="22" t="str">
        <f>IF(ISNA(VLOOKUP($C72,'MSLM TT DAY 1'!$A$17:$H$100,8,FALSE))=TRUE,"0",VLOOKUP($C72,'MSLM TT DAY 1'!$A$17:$H$100,8,FALSE))</f>
        <v>0</v>
      </c>
      <c r="Q72" s="22" t="str">
        <f>IF(ISNA(VLOOKUP($C72,'MSLM TT DAY 2'!$A$17:$H$100,8,FALSE))=TRUE,"0",VLOOKUP($C72,'MSLM TT DAY 2'!$A$17:$H$100,8,FALSE))</f>
        <v>0</v>
      </c>
      <c r="R72" s="22" t="str">
        <f>IF(ISNA(VLOOKUP($C72,'Silverstar Canada Cup'!$A$17:$H$65,8,FALSE))=TRUE,"0",VLOOKUP($C72,'Silverstar Canada Cup'!$A$17:$H$65,8,FALSE))</f>
        <v>0</v>
      </c>
      <c r="S72" s="99">
        <f>IF(ISNA(VLOOKUP($C72,'Craigleith Groms'!$A$17:$H$63,8,FALSE))=TRUE,"0",VLOOKUP($C72,'Craigleith Groms'!$A$17:$H$63,8,FALSE))</f>
        <v>100</v>
      </c>
      <c r="T72" s="22">
        <f>IF(ISNA(VLOOKUP($C72,'Beaver Valley TT'!$A$17:$H$69,8,FALSE))=TRUE,"0",VLOOKUP($C72,'Beaver Valley TT'!$A$17:$H$69,8,FALSE))</f>
        <v>82.39277652370204</v>
      </c>
      <c r="U72" s="22" t="str">
        <f>IF(ISNA(VLOOKUP($C72,'Calgary Nor AM SS'!$A$17:$H$66,8,FALSE))=TRUE,"0",VLOOKUP($C72,'Calgary Nor AM SS'!$A$17:$H$66,8,FALSE))</f>
        <v>0</v>
      </c>
      <c r="V72" s="22" t="str">
        <f>IF(ISNA(VLOOKUP($C72,'Fortune Fz'!$A$17:$H$66,8,FALSE))=TRUE,"0",VLOOKUP($C72,'Fortune Fz'!$A$17:$H$66,8,FALSE))</f>
        <v>0</v>
      </c>
      <c r="W72" s="99">
        <f>IF(ISNA(VLOOKUP($C72,'GEORGIAN PEAKS Groms'!$A$17:$H$63,8,FALSE))=TRUE,"0",VLOOKUP($C72,'GEORGIAN PEAKS Groms'!$A$17:$H$63,8,FALSE))</f>
        <v>100</v>
      </c>
      <c r="X72" s="99" t="str">
        <f>IF(ISNA(VLOOKUP($C72,'Aspen Open SS'!$A$17:$H$63,8,FALSE))=TRUE,"0",VLOOKUP($C72,'Aspen Open SS'!$A$17:$H$63,8,FALSE))</f>
        <v>0</v>
      </c>
      <c r="Y72" s="99" t="str">
        <f>IF(ISNA(VLOOKUP($C72,'Aspen Open BA'!$A$17:$H$63,8,FALSE))=TRUE,"0",VLOOKUP($C72,'Aspen Open BA'!$A$17:$H$63,8,FALSE))</f>
        <v>0</v>
      </c>
      <c r="Z72" s="99" t="str">
        <f>IF(ISNA(VLOOKUP($C72,'CWG SS'!$A$17:$H$63,8,FALSE))=TRUE,"0",VLOOKUP($C72,'CWG SS'!$A$17:$H$63,8,FALSE))</f>
        <v>0</v>
      </c>
      <c r="AA72" s="99" t="str">
        <f>IF(ISNA(VLOOKUP($C72,'CWG BA'!$A$17:$H$63,8,FALSE))=TRUE,"0",VLOOKUP($C72,'CWG BA'!$A$17:$H$63,8,FALSE))</f>
        <v>0</v>
      </c>
      <c r="AB72" s="99" t="str">
        <f>IF(ISNA(VLOOKUP($C72,'CWG HP'!$A$17:$H$63,8,FALSE))=TRUE,"0",VLOOKUP($C72,'CWG HP'!$A$17:$H$63,8,FALSE))</f>
        <v>0</v>
      </c>
      <c r="AC72" s="99" t="str">
        <f>IF(ISNA(VLOOKUP($C72,'Camp Fortune Provincials'!$A$17:$H$63,8,FALSE))=TRUE,"0",VLOOKUP($C72,'Camp Fortune Provincials'!$A$17:$H$63,8,FALSE))</f>
        <v>0</v>
      </c>
      <c r="AD72" s="99" t="str">
        <f>IF(ISNA(VLOOKUP($C72,'Jr Nats SS'!$A$17:$H$63,8,FALSE))=TRUE,"0",VLOOKUP($C72,'Jr Nats SS'!$A$17:$H$63,8,FALSE))</f>
        <v>0</v>
      </c>
      <c r="AE72" s="99" t="str">
        <f>IF(ISNA(VLOOKUP($C72,'Jr Nats HP'!$A$17:$H$63,8,FALSE))=TRUE,"0",VLOOKUP($C72,'Jr Nats HP'!$A$17:$H$63,8,FALSE))</f>
        <v>0</v>
      </c>
      <c r="AF72" s="99" t="str">
        <f>IF(ISNA(VLOOKUP($C72,'Jr Nats BA'!$A$17:$H$63,8,FALSE))=TRUE,"0",VLOOKUP($C72,'Jr Nats BA'!$A$17:$H$63,8,FALSE))</f>
        <v>0</v>
      </c>
      <c r="AG72" s="99" t="str">
        <f>IF(ISNA(VLOOKUP($C72,'Mammoth World Cup'!$A$17:$H$63,8,FALSE))=TRUE,"0",VLOOKUP($C72,'Mammoth World Cup'!$A$17:$H$63,8,FALSE))</f>
        <v>0</v>
      </c>
      <c r="AH72" s="99" t="str">
        <f>IF(ISNA(VLOOKUP($C72,'MSLM CC SS'!$A$17:$H$61,8,FALSE))=TRUE,"0",VLOOKUP($C72,'MSLM CC SS'!$A$17:$H$61,8,FALSE))</f>
        <v>0</v>
      </c>
      <c r="AI72" s="99" t="str">
        <f>IF(ISNA(VLOOKUP($C72,'MSLM CC HP'!$A$17:$H$59,8,FALSE))=TRUE,"0",VLOOKUP($C72,'MSLM CC HP'!$A$17:$H$59,8,FALSE))</f>
        <v>0</v>
      </c>
      <c r="AJ72" s="99" t="str">
        <f>IF(ISNA(VLOOKUP($C72,'Mammoth NorAM SS'!$A$17:$H$63,8,FALSE))=TRUE,"0",VLOOKUP($C72,'Mammoth NorAM SS'!$A$17:$H$63,8,FALSE))</f>
        <v>0</v>
      </c>
      <c r="AK72" s="99" t="str">
        <f>IF(ISNA(VLOOKUP($C72,'Le Relais NorAM SS'!$A$17:$H$63,8,FALSE))=TRUE,"0",VLOOKUP($C72,'Le Relais NorAM SS'!$A$17:$H$63,8,FALSE))</f>
        <v>0</v>
      </c>
      <c r="AL72" s="99" t="str">
        <f>IF(ISNA(VLOOKUP($C72,'Step Up Tour Pro SS'!$A$17:$H$63,8,FALSE))=TRUE,"0",VLOOKUP($C72,'Step Up Tour Pro SS'!$A$17:$H$63,8,FALSE))</f>
        <v>0</v>
      </c>
    </row>
    <row r="73" spans="1:38" ht="15" customHeight="1">
      <c r="A73" s="81" t="s">
        <v>48</v>
      </c>
      <c r="B73" s="81" t="s">
        <v>47</v>
      </c>
      <c r="C73" s="86" t="s">
        <v>100</v>
      </c>
      <c r="D73" s="81"/>
      <c r="E73" s="81">
        <f t="shared" si="13"/>
        <v>68</v>
      </c>
      <c r="F73" s="19">
        <f t="shared" si="14"/>
        <v>68</v>
      </c>
      <c r="G73" s="20">
        <f t="shared" si="15"/>
        <v>181.81818181818181</v>
      </c>
      <c r="H73" s="20">
        <f t="shared" si="9"/>
        <v>94.791666666666657</v>
      </c>
      <c r="I73" s="126">
        <v>0</v>
      </c>
      <c r="J73" s="19">
        <f t="shared" si="16"/>
        <v>276.6098484848485</v>
      </c>
      <c r="K73" s="21"/>
      <c r="L73" s="22" t="str">
        <f>IF(ISNA(VLOOKUP($C73,'Mt. Sima Canada Cup SS'!$A$17:$H$100,8,FALSE))=TRUE,"0",VLOOKUP($C73,'Mt. Sima Canada Cup SS'!$A$17:$H$100,8,FALSE))</f>
        <v>0</v>
      </c>
      <c r="M73" s="22" t="str">
        <f>IF(ISNA(VLOOKUP($C73,'Mt. Sima Canada Cup BA'!$A$17:$H$100,8,FALSE))=TRUE,"0",VLOOKUP($C73,'Mt. Sima Canada Cup BA'!$A$17:$H$100,8,FALSE))</f>
        <v>0</v>
      </c>
      <c r="N73" s="22" t="str">
        <f>IF(ISNA(VLOOKUP($C73,'Waterville Rev Tour NorAm Day 1'!$A$17:$H$100,8,FALSE))=TRUE,"0",VLOOKUP($C73,'Waterville Rev Tour NorAm Day 1'!$A$17:$H$100,8,FALSE))</f>
        <v>0</v>
      </c>
      <c r="O73" s="22" t="str">
        <f>IF(ISNA(VLOOKUP($C73,'Waterville Rev Tour NorAm Day 2'!$A$17:$H$100,8,FALSE))=TRUE,"0",VLOOKUP($C73,'Waterville Rev Tour NorAm Day 2'!$A$17:$H$100,8,FALSE))</f>
        <v>0</v>
      </c>
      <c r="P73" s="22">
        <f>IF(ISNA(VLOOKUP($C73,'MSLM TT DAY 1'!$A$17:$H$100,8,FALSE))=TRUE,"0",VLOOKUP($C73,'MSLM TT DAY 1'!$A$17:$H$100,8,FALSE))</f>
        <v>94.791666666666657</v>
      </c>
      <c r="Q73" s="22">
        <f>IF(ISNA(VLOOKUP($C73,'MSLM TT DAY 2'!$A$17:$H$100,8,FALSE))=TRUE,"0",VLOOKUP($C73,'MSLM TT DAY 2'!$A$17:$H$100,8,FALSE))</f>
        <v>181.81818181818181</v>
      </c>
      <c r="R73" s="22" t="str">
        <f>IF(ISNA(VLOOKUP($C73,'Silverstar Canada Cup'!$A$17:$H$65,8,FALSE))=TRUE,"0",VLOOKUP($C73,'Silverstar Canada Cup'!$A$17:$H$65,8,FALSE))</f>
        <v>0</v>
      </c>
      <c r="S73" s="99" t="str">
        <f>IF(ISNA(VLOOKUP($C73,'Craigleith Groms'!$A$17:$H$63,8,FALSE))=TRUE,"0",VLOOKUP($C73,'Craigleith Groms'!$A$17:$H$63,8,FALSE))</f>
        <v>0</v>
      </c>
      <c r="T73" s="22" t="str">
        <f>IF(ISNA(VLOOKUP($C73,'Beaver Valley TT'!$A$17:$H$69,8,FALSE))=TRUE,"0",VLOOKUP($C73,'Beaver Valley TT'!$A$17:$H$69,8,FALSE))</f>
        <v>0</v>
      </c>
      <c r="U73" s="22" t="str">
        <f>IF(ISNA(VLOOKUP($C73,'Calgary Nor AM SS'!$A$17:$H$66,8,FALSE))=TRUE,"0",VLOOKUP($C73,'Calgary Nor AM SS'!$A$17:$H$66,8,FALSE))</f>
        <v>0</v>
      </c>
      <c r="V73" s="22" t="str">
        <f>IF(ISNA(VLOOKUP($C73,'Fortune Fz'!$A$17:$H$66,8,FALSE))=TRUE,"0",VLOOKUP($C73,'Fortune Fz'!$A$17:$H$66,8,FALSE))</f>
        <v>0</v>
      </c>
      <c r="W73" s="99" t="str">
        <f>IF(ISNA(VLOOKUP($C73,'GEORGIAN PEAKS Groms'!$A$17:$H$63,8,FALSE))=TRUE,"0",VLOOKUP($C73,'GEORGIAN PEAKS Groms'!$A$17:$H$63,8,FALSE))</f>
        <v>0</v>
      </c>
      <c r="X73" s="99" t="str">
        <f>IF(ISNA(VLOOKUP($C73,'Aspen Open SS'!$A$17:$H$63,8,FALSE))=TRUE,"0",VLOOKUP($C73,'Aspen Open SS'!$A$17:$H$63,8,FALSE))</f>
        <v>0</v>
      </c>
      <c r="Y73" s="99" t="str">
        <f>IF(ISNA(VLOOKUP($C73,'Aspen Open BA'!$A$17:$H$63,8,FALSE))=TRUE,"0",VLOOKUP($C73,'Aspen Open BA'!$A$17:$H$63,8,FALSE))</f>
        <v>0</v>
      </c>
      <c r="Z73" s="99" t="str">
        <f>IF(ISNA(VLOOKUP($C73,'CWG SS'!$A$17:$H$63,8,FALSE))=TRUE,"0",VLOOKUP($C73,'CWG SS'!$A$17:$H$63,8,FALSE))</f>
        <v>0</v>
      </c>
      <c r="AA73" s="99" t="str">
        <f>IF(ISNA(VLOOKUP($C73,'CWG BA'!$A$17:$H$63,8,FALSE))=TRUE,"0",VLOOKUP($C73,'CWG BA'!$A$17:$H$63,8,FALSE))</f>
        <v>0</v>
      </c>
      <c r="AB73" s="99" t="str">
        <f>IF(ISNA(VLOOKUP($C73,'CWG HP'!$A$17:$H$63,8,FALSE))=TRUE,"0",VLOOKUP($C73,'CWG HP'!$A$17:$H$63,8,FALSE))</f>
        <v>0</v>
      </c>
      <c r="AC73" s="99" t="str">
        <f>IF(ISNA(VLOOKUP($C73,'Camp Fortune Provincials'!$A$17:$H$63,8,FALSE))=TRUE,"0",VLOOKUP($C73,'Camp Fortune Provincials'!$A$17:$H$63,8,FALSE))</f>
        <v>0</v>
      </c>
      <c r="AD73" s="99" t="str">
        <f>IF(ISNA(VLOOKUP($C73,'Jr Nats SS'!$A$17:$H$63,8,FALSE))=TRUE,"0",VLOOKUP($C73,'Jr Nats SS'!$A$17:$H$63,8,FALSE))</f>
        <v>0</v>
      </c>
      <c r="AE73" s="99" t="str">
        <f>IF(ISNA(VLOOKUP($C73,'Jr Nats HP'!$A$17:$H$63,8,FALSE))=TRUE,"0",VLOOKUP($C73,'Jr Nats HP'!$A$17:$H$63,8,FALSE))</f>
        <v>0</v>
      </c>
      <c r="AF73" s="99" t="str">
        <f>IF(ISNA(VLOOKUP($C73,'Jr Nats BA'!$A$17:$H$63,8,FALSE))=TRUE,"0",VLOOKUP($C73,'Jr Nats BA'!$A$17:$H$63,8,FALSE))</f>
        <v>0</v>
      </c>
      <c r="AG73" s="99" t="str">
        <f>IF(ISNA(VLOOKUP($C73,'Mammoth World Cup'!$A$17:$H$63,8,FALSE))=TRUE,"0",VLOOKUP($C73,'Mammoth World Cup'!$A$17:$H$63,8,FALSE))</f>
        <v>0</v>
      </c>
      <c r="AH73" s="99" t="str">
        <f>IF(ISNA(VLOOKUP($C73,'MSLM CC SS'!$A$17:$H$61,8,FALSE))=TRUE,"0",VLOOKUP($C73,'MSLM CC SS'!$A$17:$H$61,8,FALSE))</f>
        <v>0</v>
      </c>
      <c r="AI73" s="99" t="str">
        <f>IF(ISNA(VLOOKUP($C73,'MSLM CC HP'!$A$17:$H$59,8,FALSE))=TRUE,"0",VLOOKUP($C73,'MSLM CC HP'!$A$17:$H$59,8,FALSE))</f>
        <v>0</v>
      </c>
      <c r="AJ73" s="99" t="str">
        <f>IF(ISNA(VLOOKUP($C73,'Mammoth NorAM SS'!$A$17:$H$63,8,FALSE))=TRUE,"0",VLOOKUP($C73,'Mammoth NorAM SS'!$A$17:$H$63,8,FALSE))</f>
        <v>0</v>
      </c>
      <c r="AK73" s="99" t="str">
        <f>IF(ISNA(VLOOKUP($C73,'Le Relais NorAM SS'!$A$17:$H$63,8,FALSE))=TRUE,"0",VLOOKUP($C73,'Le Relais NorAM SS'!$A$17:$H$63,8,FALSE))</f>
        <v>0</v>
      </c>
      <c r="AL73" s="99" t="str">
        <f>IF(ISNA(VLOOKUP($C73,'Step Up Tour Pro SS'!$A$17:$H$63,8,FALSE))=TRUE,"0",VLOOKUP($C73,'Step Up Tour Pro SS'!$A$17:$H$63,8,FALSE))</f>
        <v>0</v>
      </c>
    </row>
    <row r="74" spans="1:38" ht="15" customHeight="1">
      <c r="A74" s="81" t="s">
        <v>261</v>
      </c>
      <c r="B74" s="81" t="s">
        <v>61</v>
      </c>
      <c r="C74" s="132" t="s">
        <v>260</v>
      </c>
      <c r="D74" s="124"/>
      <c r="E74" s="81">
        <f t="shared" si="13"/>
        <v>69</v>
      </c>
      <c r="F74" s="19">
        <f t="shared" si="14"/>
        <v>69</v>
      </c>
      <c r="G74" s="20">
        <f t="shared" si="15"/>
        <v>248.23788546255508</v>
      </c>
      <c r="H74" s="126">
        <v>0</v>
      </c>
      <c r="I74" s="126">
        <v>0</v>
      </c>
      <c r="J74" s="19">
        <f t="shared" si="16"/>
        <v>248.23788546255508</v>
      </c>
      <c r="K74" s="21"/>
      <c r="L74" s="22" t="str">
        <f>IF(ISNA(VLOOKUP($C74,'Mt. Sima Canada Cup SS'!$A$17:$H$100,8,FALSE))=TRUE,"0",VLOOKUP($C74,'Mt. Sima Canada Cup SS'!$A$17:$H$100,8,FALSE))</f>
        <v>0</v>
      </c>
      <c r="M74" s="22" t="str">
        <f>IF(ISNA(VLOOKUP($C74,'Mt. Sima Canada Cup BA'!$A$17:$H$100,8,FALSE))=TRUE,"0",VLOOKUP($C74,'Mt. Sima Canada Cup BA'!$A$17:$H$100,8,FALSE))</f>
        <v>0</v>
      </c>
      <c r="N74" s="22" t="str">
        <f>IF(ISNA(VLOOKUP($C74,'Waterville Rev Tour NorAm Day 1'!$A$17:$H$100,8,FALSE))=TRUE,"0",VLOOKUP($C74,'Waterville Rev Tour NorAm Day 1'!$A$17:$H$100,8,FALSE))</f>
        <v>0</v>
      </c>
      <c r="O74" s="22" t="str">
        <f>IF(ISNA(VLOOKUP($C74,'Waterville Rev Tour NorAm Day 2'!$A$17:$H$100,8,FALSE))=TRUE,"0",VLOOKUP($C74,'Waterville Rev Tour NorAm Day 2'!$A$17:$H$100,8,FALSE))</f>
        <v>0</v>
      </c>
      <c r="P74" s="22" t="str">
        <f>IF(ISNA(VLOOKUP($C74,'MSLM TT DAY 1'!$A$17:$H$100,8,FALSE))=TRUE,"0",VLOOKUP($C74,'MSLM TT DAY 1'!$A$17:$H$100,8,FALSE))</f>
        <v>0</v>
      </c>
      <c r="Q74" s="22" t="str">
        <f>IF(ISNA(VLOOKUP($C74,'MSLM TT DAY 2'!$A$17:$H$100,8,FALSE))=TRUE,"0",VLOOKUP($C74,'MSLM TT DAY 2'!$A$17:$H$100,8,FALSE))</f>
        <v>0</v>
      </c>
      <c r="R74" s="22" t="str">
        <f>IF(ISNA(VLOOKUP($C74,'Silverstar Canada Cup'!$A$17:$H$65,8,FALSE))=TRUE,"0",VLOOKUP($C74,'Silverstar Canada Cup'!$A$17:$H$65,8,FALSE))</f>
        <v>0</v>
      </c>
      <c r="S74" s="99" t="str">
        <f>IF(ISNA(VLOOKUP($C74,'Craigleith Groms'!$A$17:$H$63,8,FALSE))=TRUE,"0",VLOOKUP($C74,'Craigleith Groms'!$A$17:$H$63,8,FALSE))</f>
        <v>0</v>
      </c>
      <c r="T74" s="22" t="str">
        <f>IF(ISNA(VLOOKUP($C74,'Beaver Valley TT'!$A$17:$H$69,8,FALSE))=TRUE,"0",VLOOKUP($C74,'Beaver Valley TT'!$A$17:$H$69,8,FALSE))</f>
        <v>0</v>
      </c>
      <c r="U74" s="22" t="str">
        <f>IF(ISNA(VLOOKUP($C74,'Calgary Nor AM SS'!$A$17:$H$66,8,FALSE))=TRUE,"0",VLOOKUP($C74,'Calgary Nor AM SS'!$A$17:$H$66,8,FALSE))</f>
        <v>0</v>
      </c>
      <c r="V74" s="22" t="str">
        <f>IF(ISNA(VLOOKUP($C74,'Fortune Fz'!$A$17:$H$66,8,FALSE))=TRUE,"0",VLOOKUP($C74,'Fortune Fz'!$A$17:$H$66,8,FALSE))</f>
        <v>0</v>
      </c>
      <c r="W74" s="99" t="str">
        <f>IF(ISNA(VLOOKUP($C74,'GEORGIAN PEAKS Groms'!$A$17:$H$63,8,FALSE))=TRUE,"0",VLOOKUP($C74,'GEORGIAN PEAKS Groms'!$A$17:$H$63,8,FALSE))</f>
        <v>0</v>
      </c>
      <c r="X74" s="99" t="str">
        <f>IF(ISNA(VLOOKUP($C74,'Aspen Open SS'!$A$17:$H$63,8,FALSE))=TRUE,"0",VLOOKUP($C74,'Aspen Open SS'!$A$17:$H$63,8,FALSE))</f>
        <v>0</v>
      </c>
      <c r="Y74" s="99" t="str">
        <f>IF(ISNA(VLOOKUP($C74,'Aspen Open BA'!$A$17:$H$63,8,FALSE))=TRUE,"0",VLOOKUP($C74,'Aspen Open BA'!$A$17:$H$63,8,FALSE))</f>
        <v>0</v>
      </c>
      <c r="Z74" s="99" t="str">
        <f>IF(ISNA(VLOOKUP($C74,'CWG SS'!$A$17:$H$63,8,FALSE))=TRUE,"0",VLOOKUP($C74,'CWG SS'!$A$17:$H$63,8,FALSE))</f>
        <v>0</v>
      </c>
      <c r="AA74" s="99" t="str">
        <f>IF(ISNA(VLOOKUP($C74,'CWG BA'!$A$17:$H$63,8,FALSE))=TRUE,"0",VLOOKUP($C74,'CWG BA'!$A$17:$H$63,8,FALSE))</f>
        <v>0</v>
      </c>
      <c r="AB74" s="99" t="str">
        <f>IF(ISNA(VLOOKUP($C74,'CWG HP'!$A$17:$H$63,8,FALSE))=TRUE,"0",VLOOKUP($C74,'CWG HP'!$A$17:$H$63,8,FALSE))</f>
        <v>0</v>
      </c>
      <c r="AC74" s="99" t="str">
        <f>IF(ISNA(VLOOKUP($C74,'Camp Fortune Provincials'!$A$17:$H$63,8,FALSE))=TRUE,"0",VLOOKUP($C74,'Camp Fortune Provincials'!$A$17:$H$63,8,FALSE))</f>
        <v>0</v>
      </c>
      <c r="AD74" s="99" t="str">
        <f>IF(ISNA(VLOOKUP($C74,'Jr Nats SS'!$A$17:$H$63,8,FALSE))=TRUE,"0",VLOOKUP($C74,'Jr Nats SS'!$A$17:$H$63,8,FALSE))</f>
        <v>0</v>
      </c>
      <c r="AE74" s="99" t="str">
        <f>IF(ISNA(VLOOKUP($C74,'Jr Nats HP'!$A$17:$H$63,8,FALSE))=TRUE,"0",VLOOKUP($C74,'Jr Nats HP'!$A$17:$H$63,8,FALSE))</f>
        <v>0</v>
      </c>
      <c r="AF74" s="99" t="str">
        <f>IF(ISNA(VLOOKUP($C74,'Jr Nats BA'!$A$17:$H$63,8,FALSE))=TRUE,"0",VLOOKUP($C74,'Jr Nats BA'!$A$17:$H$63,8,FALSE))</f>
        <v>0</v>
      </c>
      <c r="AG74" s="99" t="str">
        <f>IF(ISNA(VLOOKUP($C74,'Mammoth World Cup'!$A$17:$H$63,8,FALSE))=TRUE,"0",VLOOKUP($C74,'Mammoth World Cup'!$A$17:$H$63,8,FALSE))</f>
        <v>0</v>
      </c>
      <c r="AH74" s="99">
        <f>IF(ISNA(VLOOKUP($C74,'MSLM CC SS'!$A$17:$H$61,8,FALSE))=TRUE,"0",VLOOKUP($C74,'MSLM CC SS'!$A$17:$H$61,8,FALSE))</f>
        <v>248.23788546255508</v>
      </c>
      <c r="AI74" s="99" t="str">
        <f>IF(ISNA(VLOOKUP($C74,'MSLM CC HP'!$A$17:$H$59,8,FALSE))=TRUE,"0",VLOOKUP($C74,'MSLM CC HP'!$A$17:$H$59,8,FALSE))</f>
        <v>0</v>
      </c>
      <c r="AJ74" s="99" t="str">
        <f>IF(ISNA(VLOOKUP($C74,'Mammoth NorAM SS'!$A$17:$H$63,8,FALSE))=TRUE,"0",VLOOKUP($C74,'Mammoth NorAM SS'!$A$17:$H$63,8,FALSE))</f>
        <v>0</v>
      </c>
      <c r="AK74" s="99">
        <f>IF(ISNA(VLOOKUP($C74,'Le Relais NorAM SS'!$A$17:$H$63,8,FALSE))=TRUE,"0",VLOOKUP($C74,'Le Relais NorAM SS'!$A$17:$H$63,8,FALSE))</f>
        <v>38.379530916844352</v>
      </c>
      <c r="AL74" s="99" t="str">
        <f>IF(ISNA(VLOOKUP($C74,'Step Up Tour Pro SS'!$A$17:$H$63,8,FALSE))=TRUE,"0",VLOOKUP($C74,'Step Up Tour Pro SS'!$A$17:$H$63,8,FALSE))</f>
        <v>0</v>
      </c>
    </row>
    <row r="75" spans="1:38" ht="15" customHeight="1">
      <c r="A75" s="81" t="s">
        <v>222</v>
      </c>
      <c r="B75" s="81" t="s">
        <v>65</v>
      </c>
      <c r="C75" s="86" t="s">
        <v>176</v>
      </c>
      <c r="D75" s="81"/>
      <c r="E75" s="81">
        <f t="shared" si="13"/>
        <v>70</v>
      </c>
      <c r="F75" s="19">
        <f t="shared" si="14"/>
        <v>70</v>
      </c>
      <c r="G75" s="20">
        <f t="shared" si="15"/>
        <v>144.66824644549763</v>
      </c>
      <c r="H75" s="20">
        <f>LARGE(($L75:$AL75),2)</f>
        <v>100</v>
      </c>
      <c r="I75" s="126">
        <v>0</v>
      </c>
      <c r="J75" s="19">
        <f t="shared" si="16"/>
        <v>244.66824644549763</v>
      </c>
      <c r="K75" s="21"/>
      <c r="L75" s="22" t="str">
        <f>IF(ISNA(VLOOKUP($C75,'Mt. Sima Canada Cup SS'!$A$17:$H$100,8,FALSE))=TRUE,"0",VLOOKUP($C75,'Mt. Sima Canada Cup SS'!$A$17:$H$100,8,FALSE))</f>
        <v>0</v>
      </c>
      <c r="M75" s="22" t="str">
        <f>IF(ISNA(VLOOKUP($C75,'Mt. Sima Canada Cup BA'!$A$17:$H$100,8,FALSE))=TRUE,"0",VLOOKUP($C75,'Mt. Sima Canada Cup BA'!$A$17:$H$100,8,FALSE))</f>
        <v>0</v>
      </c>
      <c r="N75" s="22" t="str">
        <f>IF(ISNA(VLOOKUP($C75,'Waterville Rev Tour NorAm Day 1'!$A$17:$H$100,8,FALSE))=TRUE,"0",VLOOKUP($C75,'Waterville Rev Tour NorAm Day 1'!$A$17:$H$100,8,FALSE))</f>
        <v>0</v>
      </c>
      <c r="O75" s="22" t="str">
        <f>IF(ISNA(VLOOKUP($C75,'Waterville Rev Tour NorAm Day 2'!$A$17:$H$100,8,FALSE))=TRUE,"0",VLOOKUP($C75,'Waterville Rev Tour NorAm Day 2'!$A$17:$H$100,8,FALSE))</f>
        <v>0</v>
      </c>
      <c r="P75" s="22" t="str">
        <f>IF(ISNA(VLOOKUP($C75,'MSLM TT DAY 1'!$A$17:$H$100,8,FALSE))=TRUE,"0",VLOOKUP($C75,'MSLM TT DAY 1'!$A$17:$H$100,8,FALSE))</f>
        <v>0</v>
      </c>
      <c r="Q75" s="22" t="str">
        <f>IF(ISNA(VLOOKUP($C75,'MSLM TT DAY 2'!$A$17:$H$100,8,FALSE))=TRUE,"0",VLOOKUP($C75,'MSLM TT DAY 2'!$A$17:$H$100,8,FALSE))</f>
        <v>0</v>
      </c>
      <c r="R75" s="22" t="str">
        <f>IF(ISNA(VLOOKUP($C75,'Silverstar Canada Cup'!$A$17:$H$65,8,FALSE))=TRUE,"0",VLOOKUP($C75,'Silverstar Canada Cup'!$A$17:$H$65,8,FALSE))</f>
        <v>0</v>
      </c>
      <c r="S75" s="99" t="str">
        <f>IF(ISNA(VLOOKUP($C75,'Craigleith Groms'!$A$17:$H$63,8,FALSE))=TRUE,"0",VLOOKUP($C75,'Craigleith Groms'!$A$17:$H$63,8,FALSE))</f>
        <v>0</v>
      </c>
      <c r="T75" s="22" t="str">
        <f>IF(ISNA(VLOOKUP($C75,'Beaver Valley TT'!$A$17:$H$69,8,FALSE))=TRUE,"0",VLOOKUP($C75,'Beaver Valley TT'!$A$17:$H$69,8,FALSE))</f>
        <v>0</v>
      </c>
      <c r="U75" s="22" t="str">
        <f>IF(ISNA(VLOOKUP($C75,'Calgary Nor AM SS'!$A$17:$H$66,8,FALSE))=TRUE,"0",VLOOKUP($C75,'Calgary Nor AM SS'!$A$17:$H$66,8,FALSE))</f>
        <v>0</v>
      </c>
      <c r="V75" s="22">
        <f>IF(ISNA(VLOOKUP($C75,'Fortune Fz'!$A$17:$H$66,8,FALSE))=TRUE,"0",VLOOKUP($C75,'Fortune Fz'!$A$17:$H$66,8,FALSE))</f>
        <v>100</v>
      </c>
      <c r="W75" s="99" t="str">
        <f>IF(ISNA(VLOOKUP($C75,'GEORGIAN PEAKS Groms'!$A$17:$H$63,8,FALSE))=TRUE,"0",VLOOKUP($C75,'GEORGIAN PEAKS Groms'!$A$17:$H$63,8,FALSE))</f>
        <v>0</v>
      </c>
      <c r="X75" s="99" t="str">
        <f>IF(ISNA(VLOOKUP($C75,'Aspen Open SS'!$A$17:$H$63,8,FALSE))=TRUE,"0",VLOOKUP($C75,'Aspen Open SS'!$A$17:$H$63,8,FALSE))</f>
        <v>0</v>
      </c>
      <c r="Y75" s="99" t="str">
        <f>IF(ISNA(VLOOKUP($C75,'Aspen Open BA'!$A$17:$H$63,8,FALSE))=TRUE,"0",VLOOKUP($C75,'Aspen Open BA'!$A$17:$H$63,8,FALSE))</f>
        <v>0</v>
      </c>
      <c r="Z75" s="99" t="str">
        <f>IF(ISNA(VLOOKUP($C75,'CWG SS'!$A$17:$H$63,8,FALSE))=TRUE,"0",VLOOKUP($C75,'CWG SS'!$A$17:$H$63,8,FALSE))</f>
        <v>0</v>
      </c>
      <c r="AA75" s="99" t="str">
        <f>IF(ISNA(VLOOKUP($C75,'CWG BA'!$A$17:$H$63,8,FALSE))=TRUE,"0",VLOOKUP($C75,'CWG BA'!$A$17:$H$63,8,FALSE))</f>
        <v>0</v>
      </c>
      <c r="AB75" s="99" t="str">
        <f>IF(ISNA(VLOOKUP($C75,'CWG HP'!$A$17:$H$63,8,FALSE))=TRUE,"0",VLOOKUP($C75,'CWG HP'!$A$17:$H$63,8,FALSE))</f>
        <v>0</v>
      </c>
      <c r="AC75" s="99">
        <f>IF(ISNA(VLOOKUP($C75,'Camp Fortune Provincials'!$A$17:$H$63,8,FALSE))=TRUE,"0",VLOOKUP($C75,'Camp Fortune Provincials'!$A$17:$H$63,8,FALSE))</f>
        <v>144.66824644549763</v>
      </c>
      <c r="AD75" s="99" t="str">
        <f>IF(ISNA(VLOOKUP($C75,'Jr Nats SS'!$A$17:$H$63,8,FALSE))=TRUE,"0",VLOOKUP($C75,'Jr Nats SS'!$A$17:$H$63,8,FALSE))</f>
        <v>0</v>
      </c>
      <c r="AE75" s="99" t="str">
        <f>IF(ISNA(VLOOKUP($C75,'Jr Nats HP'!$A$17:$H$63,8,FALSE))=TRUE,"0",VLOOKUP($C75,'Jr Nats HP'!$A$17:$H$63,8,FALSE))</f>
        <v>0</v>
      </c>
      <c r="AF75" s="99" t="str">
        <f>IF(ISNA(VLOOKUP($C75,'Jr Nats BA'!$A$17:$H$63,8,FALSE))=TRUE,"0",VLOOKUP($C75,'Jr Nats BA'!$A$17:$H$63,8,FALSE))</f>
        <v>0</v>
      </c>
      <c r="AG75" s="99" t="str">
        <f>IF(ISNA(VLOOKUP($C75,'Mammoth World Cup'!$A$17:$H$63,8,FALSE))=TRUE,"0",VLOOKUP($C75,'Mammoth World Cup'!$A$17:$H$63,8,FALSE))</f>
        <v>0</v>
      </c>
      <c r="AH75" s="99" t="str">
        <f>IF(ISNA(VLOOKUP($C75,'MSLM CC SS'!$A$17:$H$61,8,FALSE))=TRUE,"0",VLOOKUP($C75,'MSLM CC SS'!$A$17:$H$61,8,FALSE))</f>
        <v>0</v>
      </c>
      <c r="AI75" s="99" t="str">
        <f>IF(ISNA(VLOOKUP($C75,'MSLM CC HP'!$A$17:$H$59,8,FALSE))=TRUE,"0",VLOOKUP($C75,'MSLM CC HP'!$A$17:$H$59,8,FALSE))</f>
        <v>0</v>
      </c>
      <c r="AJ75" s="99" t="str">
        <f>IF(ISNA(VLOOKUP($C75,'Mammoth NorAM SS'!$A$17:$H$63,8,FALSE))=TRUE,"0",VLOOKUP($C75,'Mammoth NorAM SS'!$A$17:$H$63,8,FALSE))</f>
        <v>0</v>
      </c>
      <c r="AK75" s="99" t="str">
        <f>IF(ISNA(VLOOKUP($C75,'Le Relais NorAM SS'!$A$17:$H$63,8,FALSE))=TRUE,"0",VLOOKUP($C75,'Le Relais NorAM SS'!$A$17:$H$63,8,FALSE))</f>
        <v>0</v>
      </c>
      <c r="AL75" s="99" t="str">
        <f>IF(ISNA(VLOOKUP($C75,'Step Up Tour Pro SS'!$A$17:$H$63,8,FALSE))=TRUE,"0",VLOOKUP($C75,'Step Up Tour Pro SS'!$A$17:$H$63,8,FALSE))</f>
        <v>0</v>
      </c>
    </row>
    <row r="76" spans="1:38" ht="15" customHeight="1">
      <c r="A76" s="81" t="s">
        <v>222</v>
      </c>
      <c r="B76" s="81"/>
      <c r="C76" s="107" t="s">
        <v>244</v>
      </c>
      <c r="D76" s="124"/>
      <c r="E76" s="81">
        <f t="shared" si="13"/>
        <v>71</v>
      </c>
      <c r="F76" s="19">
        <f t="shared" si="14"/>
        <v>71</v>
      </c>
      <c r="G76" s="20">
        <f t="shared" si="15"/>
        <v>241.1137440758294</v>
      </c>
      <c r="H76" s="126">
        <v>0</v>
      </c>
      <c r="I76" s="126">
        <v>0</v>
      </c>
      <c r="J76" s="19">
        <f t="shared" si="16"/>
        <v>241.1137440758294</v>
      </c>
      <c r="K76" s="21"/>
      <c r="L76" s="22" t="str">
        <f>IF(ISNA(VLOOKUP($C76,'Mt. Sima Canada Cup SS'!$A$17:$H$100,8,FALSE))=TRUE,"0",VLOOKUP($C76,'Mt. Sima Canada Cup SS'!$A$17:$H$100,8,FALSE))</f>
        <v>0</v>
      </c>
      <c r="M76" s="22" t="str">
        <f>IF(ISNA(VLOOKUP($C76,'Mt. Sima Canada Cup BA'!$A$17:$H$100,8,FALSE))=TRUE,"0",VLOOKUP($C76,'Mt. Sima Canada Cup BA'!$A$17:$H$100,8,FALSE))</f>
        <v>0</v>
      </c>
      <c r="N76" s="22" t="str">
        <f>IF(ISNA(VLOOKUP($C76,'Waterville Rev Tour NorAm Day 1'!$A$17:$H$100,8,FALSE))=TRUE,"0",VLOOKUP($C76,'Waterville Rev Tour NorAm Day 1'!$A$17:$H$100,8,FALSE))</f>
        <v>0</v>
      </c>
      <c r="O76" s="22" t="str">
        <f>IF(ISNA(VLOOKUP($C76,'Waterville Rev Tour NorAm Day 2'!$A$17:$H$100,8,FALSE))=TRUE,"0",VLOOKUP($C76,'Waterville Rev Tour NorAm Day 2'!$A$17:$H$100,8,FALSE))</f>
        <v>0</v>
      </c>
      <c r="P76" s="22" t="str">
        <f>IF(ISNA(VLOOKUP($C76,'MSLM TT DAY 1'!$A$17:$H$100,8,FALSE))=TRUE,"0",VLOOKUP($C76,'MSLM TT DAY 1'!$A$17:$H$100,8,FALSE))</f>
        <v>0</v>
      </c>
      <c r="Q76" s="22" t="str">
        <f>IF(ISNA(VLOOKUP($C76,'MSLM TT DAY 2'!$A$17:$H$100,8,FALSE))=TRUE,"0",VLOOKUP($C76,'MSLM TT DAY 2'!$A$17:$H$100,8,FALSE))</f>
        <v>0</v>
      </c>
      <c r="R76" s="22" t="str">
        <f>IF(ISNA(VLOOKUP($C76,'Silverstar Canada Cup'!$A$17:$H$65,8,FALSE))=TRUE,"0",VLOOKUP($C76,'Silverstar Canada Cup'!$A$17:$H$65,8,FALSE))</f>
        <v>0</v>
      </c>
      <c r="S76" s="99" t="str">
        <f>IF(ISNA(VLOOKUP($C76,'Craigleith Groms'!$A$17:$H$63,8,FALSE))=TRUE,"0",VLOOKUP($C76,'Craigleith Groms'!$A$17:$H$63,8,FALSE))</f>
        <v>0</v>
      </c>
      <c r="T76" s="22" t="str">
        <f>IF(ISNA(VLOOKUP($C76,'Beaver Valley TT'!$A$17:$H$69,8,FALSE))=TRUE,"0",VLOOKUP($C76,'Beaver Valley TT'!$A$17:$H$69,8,FALSE))</f>
        <v>0</v>
      </c>
      <c r="U76" s="22" t="str">
        <f>IF(ISNA(VLOOKUP($C76,'Calgary Nor AM SS'!$A$17:$H$66,8,FALSE))=TRUE,"0",VLOOKUP($C76,'Calgary Nor AM SS'!$A$17:$H$66,8,FALSE))</f>
        <v>0</v>
      </c>
      <c r="V76" s="22" t="str">
        <f>IF(ISNA(VLOOKUP($C76,'Fortune Fz'!$A$17:$H$66,8,FALSE))=TRUE,"0",VLOOKUP($C76,'Fortune Fz'!$A$17:$H$66,8,FALSE))</f>
        <v>0</v>
      </c>
      <c r="W76" s="99" t="str">
        <f>IF(ISNA(VLOOKUP($C76,'GEORGIAN PEAKS Groms'!$A$17:$H$63,8,FALSE))=TRUE,"0",VLOOKUP($C76,'GEORGIAN PEAKS Groms'!$A$17:$H$63,8,FALSE))</f>
        <v>0</v>
      </c>
      <c r="X76" s="99" t="str">
        <f>IF(ISNA(VLOOKUP($C76,'Aspen Open SS'!$A$17:$H$63,8,FALSE))=TRUE,"0",VLOOKUP($C76,'Aspen Open SS'!$A$17:$H$63,8,FALSE))</f>
        <v>0</v>
      </c>
      <c r="Y76" s="99" t="str">
        <f>IF(ISNA(VLOOKUP($C76,'Aspen Open BA'!$A$17:$H$63,8,FALSE))=TRUE,"0",VLOOKUP($C76,'Aspen Open BA'!$A$17:$H$63,8,FALSE))</f>
        <v>0</v>
      </c>
      <c r="Z76" s="99" t="str">
        <f>IF(ISNA(VLOOKUP($C76,'CWG SS'!$A$17:$H$63,8,FALSE))=TRUE,"0",VLOOKUP($C76,'CWG SS'!$A$17:$H$63,8,FALSE))</f>
        <v>0</v>
      </c>
      <c r="AA76" s="99" t="str">
        <f>IF(ISNA(VLOOKUP($C76,'CWG BA'!$A$17:$H$63,8,FALSE))=TRUE,"0",VLOOKUP($C76,'CWG BA'!$A$17:$H$63,8,FALSE))</f>
        <v>0</v>
      </c>
      <c r="AB76" s="99" t="str">
        <f>IF(ISNA(VLOOKUP($C76,'CWG HP'!$A$17:$H$63,8,FALSE))=TRUE,"0",VLOOKUP($C76,'CWG HP'!$A$17:$H$63,8,FALSE))</f>
        <v>0</v>
      </c>
      <c r="AC76" s="99">
        <f>IF(ISNA(VLOOKUP($C76,'Camp Fortune Provincials'!$A$17:$H$63,8,FALSE))=TRUE,"0",VLOOKUP($C76,'Camp Fortune Provincials'!$A$17:$H$63,8,FALSE))</f>
        <v>241.1137440758294</v>
      </c>
      <c r="AD76" s="99" t="str">
        <f>IF(ISNA(VLOOKUP($C76,'Jr Nats SS'!$A$17:$H$63,8,FALSE))=TRUE,"0",VLOOKUP($C76,'Jr Nats SS'!$A$17:$H$63,8,FALSE))</f>
        <v>0</v>
      </c>
      <c r="AE76" s="99" t="str">
        <f>IF(ISNA(VLOOKUP($C76,'Jr Nats HP'!$A$17:$H$63,8,FALSE))=TRUE,"0",VLOOKUP($C76,'Jr Nats HP'!$A$17:$H$63,8,FALSE))</f>
        <v>0</v>
      </c>
      <c r="AF76" s="99" t="str">
        <f>IF(ISNA(VLOOKUP($C76,'Jr Nats BA'!$A$17:$H$63,8,FALSE))=TRUE,"0",VLOOKUP($C76,'Jr Nats BA'!$A$17:$H$63,8,FALSE))</f>
        <v>0</v>
      </c>
      <c r="AG76" s="99" t="str">
        <f>IF(ISNA(VLOOKUP($C76,'Mammoth World Cup'!$A$17:$H$63,8,FALSE))=TRUE,"0",VLOOKUP($C76,'Mammoth World Cup'!$A$17:$H$63,8,FALSE))</f>
        <v>0</v>
      </c>
      <c r="AH76" s="99" t="str">
        <f>IF(ISNA(VLOOKUP($C76,'MSLM CC SS'!$A$17:$H$61,8,FALSE))=TRUE,"0",VLOOKUP($C76,'MSLM CC SS'!$A$17:$H$61,8,FALSE))</f>
        <v>0</v>
      </c>
      <c r="AI76" s="99" t="str">
        <f>IF(ISNA(VLOOKUP($C76,'MSLM CC HP'!$A$17:$H$59,8,FALSE))=TRUE,"0",VLOOKUP($C76,'MSLM CC HP'!$A$17:$H$59,8,FALSE))</f>
        <v>0</v>
      </c>
      <c r="AJ76" s="99" t="str">
        <f>IF(ISNA(VLOOKUP($C76,'Mammoth NorAM SS'!$A$17:$H$63,8,FALSE))=TRUE,"0",VLOOKUP($C76,'Mammoth NorAM SS'!$A$17:$H$63,8,FALSE))</f>
        <v>0</v>
      </c>
      <c r="AK76" s="99" t="str">
        <f>IF(ISNA(VLOOKUP($C76,'Le Relais NorAM SS'!$A$17:$H$63,8,FALSE))=TRUE,"0",VLOOKUP($C76,'Le Relais NorAM SS'!$A$17:$H$63,8,FALSE))</f>
        <v>0</v>
      </c>
      <c r="AL76" s="99" t="str">
        <f>IF(ISNA(VLOOKUP($C76,'Step Up Tour Pro SS'!$A$17:$H$63,8,FALSE))=TRUE,"0",VLOOKUP($C76,'Step Up Tour Pro SS'!$A$17:$H$63,8,FALSE))</f>
        <v>0</v>
      </c>
    </row>
    <row r="77" spans="1:38" ht="15" customHeight="1">
      <c r="A77" s="81" t="s">
        <v>46</v>
      </c>
      <c r="B77" s="81" t="s">
        <v>64</v>
      </c>
      <c r="C77" s="86" t="s">
        <v>159</v>
      </c>
      <c r="D77" s="81"/>
      <c r="E77" s="81">
        <f t="shared" si="13"/>
        <v>72</v>
      </c>
      <c r="F77" s="19">
        <f t="shared" si="14"/>
        <v>72</v>
      </c>
      <c r="G77" s="20">
        <f t="shared" si="15"/>
        <v>208.80361173814899</v>
      </c>
      <c r="H77" s="126">
        <v>0</v>
      </c>
      <c r="I77" s="126">
        <v>0</v>
      </c>
      <c r="J77" s="19">
        <f t="shared" si="16"/>
        <v>208.80361173814899</v>
      </c>
      <c r="K77" s="21"/>
      <c r="L77" s="22" t="str">
        <f>IF(ISNA(VLOOKUP($C77,'Mt. Sima Canada Cup SS'!$A$17:$H$100,8,FALSE))=TRUE,"0",VLOOKUP($C77,'Mt. Sima Canada Cup SS'!$A$17:$H$100,8,FALSE))</f>
        <v>0</v>
      </c>
      <c r="M77" s="22" t="str">
        <f>IF(ISNA(VLOOKUP($C77,'Mt. Sima Canada Cup BA'!$A$17:$H$100,8,FALSE))=TRUE,"0",VLOOKUP($C77,'Mt. Sima Canada Cup BA'!$A$17:$H$100,8,FALSE))</f>
        <v>0</v>
      </c>
      <c r="N77" s="22" t="str">
        <f>IF(ISNA(VLOOKUP($C77,'Waterville Rev Tour NorAm Day 1'!$A$17:$H$100,8,FALSE))=TRUE,"0",VLOOKUP($C77,'Waterville Rev Tour NorAm Day 1'!$A$17:$H$100,8,FALSE))</f>
        <v>0</v>
      </c>
      <c r="O77" s="22" t="str">
        <f>IF(ISNA(VLOOKUP($C77,'Waterville Rev Tour NorAm Day 2'!$A$17:$H$100,8,FALSE))=TRUE,"0",VLOOKUP($C77,'Waterville Rev Tour NorAm Day 2'!$A$17:$H$100,8,FALSE))</f>
        <v>0</v>
      </c>
      <c r="P77" s="22" t="str">
        <f>IF(ISNA(VLOOKUP($C77,'MSLM TT DAY 1'!$A$17:$H$100,8,FALSE))=TRUE,"0",VLOOKUP($C77,'MSLM TT DAY 1'!$A$17:$H$100,8,FALSE))</f>
        <v>0</v>
      </c>
      <c r="Q77" s="22" t="str">
        <f>IF(ISNA(VLOOKUP($C77,'MSLM TT DAY 2'!$A$17:$H$100,8,FALSE))=TRUE,"0",VLOOKUP($C77,'MSLM TT DAY 2'!$A$17:$H$100,8,FALSE))</f>
        <v>0</v>
      </c>
      <c r="R77" s="22" t="str">
        <f>IF(ISNA(VLOOKUP($C77,'Silverstar Canada Cup'!$A$17:$H$65,8,FALSE))=TRUE,"0",VLOOKUP($C77,'Silverstar Canada Cup'!$A$17:$H$65,8,FALSE))</f>
        <v>0</v>
      </c>
      <c r="S77" s="99" t="str">
        <f>IF(ISNA(VLOOKUP($C77,'Craigleith Groms'!$A$17:$H$63,8,FALSE))=TRUE,"0",VLOOKUP($C77,'Craigleith Groms'!$A$17:$H$63,8,FALSE))</f>
        <v>0</v>
      </c>
      <c r="T77" s="22">
        <f>IF(ISNA(VLOOKUP($C77,'Beaver Valley TT'!$A$17:$H$69,8,FALSE))=TRUE,"0",VLOOKUP($C77,'Beaver Valley TT'!$A$17:$H$69,8,FALSE))</f>
        <v>208.80361173814899</v>
      </c>
      <c r="U77" s="22" t="str">
        <f>IF(ISNA(VLOOKUP($C77,'Calgary Nor AM SS'!$A$17:$H$66,8,FALSE))=TRUE,"0",VLOOKUP($C77,'Calgary Nor AM SS'!$A$17:$H$66,8,FALSE))</f>
        <v>0</v>
      </c>
      <c r="V77" s="22" t="str">
        <f>IF(ISNA(VLOOKUP($C77,'Fortune Fz'!$A$17:$H$66,8,FALSE))=TRUE,"0",VLOOKUP($C77,'Fortune Fz'!$A$17:$H$66,8,FALSE))</f>
        <v>0</v>
      </c>
      <c r="W77" s="99" t="str">
        <f>IF(ISNA(VLOOKUP($C77,'GEORGIAN PEAKS Groms'!$A$17:$H$63,8,FALSE))=TRUE,"0",VLOOKUP($C77,'GEORGIAN PEAKS Groms'!$A$17:$H$63,8,FALSE))</f>
        <v>0</v>
      </c>
      <c r="X77" s="99" t="str">
        <f>IF(ISNA(VLOOKUP($C77,'Aspen Open SS'!$A$17:$H$63,8,FALSE))=TRUE,"0",VLOOKUP($C77,'Aspen Open SS'!$A$17:$H$63,8,FALSE))</f>
        <v>0</v>
      </c>
      <c r="Y77" s="99" t="str">
        <f>IF(ISNA(VLOOKUP($C77,'Aspen Open BA'!$A$17:$H$63,8,FALSE))=TRUE,"0",VLOOKUP($C77,'Aspen Open BA'!$A$17:$H$63,8,FALSE))</f>
        <v>0</v>
      </c>
      <c r="Z77" s="99" t="str">
        <f>IF(ISNA(VLOOKUP($C77,'CWG SS'!$A$17:$H$63,8,FALSE))=TRUE,"0",VLOOKUP($C77,'CWG SS'!$A$17:$H$63,8,FALSE))</f>
        <v>0</v>
      </c>
      <c r="AA77" s="99" t="str">
        <f>IF(ISNA(VLOOKUP($C77,'CWG BA'!$A$17:$H$63,8,FALSE))=TRUE,"0",VLOOKUP($C77,'CWG BA'!$A$17:$H$63,8,FALSE))</f>
        <v>0</v>
      </c>
      <c r="AB77" s="99" t="str">
        <f>IF(ISNA(VLOOKUP($C77,'CWG HP'!$A$17:$H$63,8,FALSE))=TRUE,"0",VLOOKUP($C77,'CWG HP'!$A$17:$H$63,8,FALSE))</f>
        <v>0</v>
      </c>
      <c r="AC77" s="99" t="str">
        <f>IF(ISNA(VLOOKUP($C77,'Camp Fortune Provincials'!$A$17:$H$63,8,FALSE))=TRUE,"0",VLOOKUP($C77,'Camp Fortune Provincials'!$A$17:$H$63,8,FALSE))</f>
        <v>0</v>
      </c>
      <c r="AD77" s="99" t="str">
        <f>IF(ISNA(VLOOKUP($C77,'Jr Nats SS'!$A$17:$H$63,8,FALSE))=TRUE,"0",VLOOKUP($C77,'Jr Nats SS'!$A$17:$H$63,8,FALSE))</f>
        <v>0</v>
      </c>
      <c r="AE77" s="99" t="str">
        <f>IF(ISNA(VLOOKUP($C77,'Jr Nats HP'!$A$17:$H$63,8,FALSE))=TRUE,"0",VLOOKUP($C77,'Jr Nats HP'!$A$17:$H$63,8,FALSE))</f>
        <v>0</v>
      </c>
      <c r="AF77" s="99" t="str">
        <f>IF(ISNA(VLOOKUP($C77,'Jr Nats BA'!$A$17:$H$63,8,FALSE))=TRUE,"0",VLOOKUP($C77,'Jr Nats BA'!$A$17:$H$63,8,FALSE))</f>
        <v>0</v>
      </c>
      <c r="AG77" s="99" t="str">
        <f>IF(ISNA(VLOOKUP($C77,'Mammoth World Cup'!$A$17:$H$63,8,FALSE))=TRUE,"0",VLOOKUP($C77,'Mammoth World Cup'!$A$17:$H$63,8,FALSE))</f>
        <v>0</v>
      </c>
      <c r="AH77" s="99" t="str">
        <f>IF(ISNA(VLOOKUP($C77,'MSLM CC SS'!$A$17:$H$61,8,FALSE))=TRUE,"0",VLOOKUP($C77,'MSLM CC SS'!$A$17:$H$61,8,FALSE))</f>
        <v>0</v>
      </c>
      <c r="AI77" s="99" t="str">
        <f>IF(ISNA(VLOOKUP($C77,'MSLM CC HP'!$A$17:$H$59,8,FALSE))=TRUE,"0",VLOOKUP($C77,'MSLM CC HP'!$A$17:$H$59,8,FALSE))</f>
        <v>0</v>
      </c>
      <c r="AJ77" s="99" t="str">
        <f>IF(ISNA(VLOOKUP($C77,'Mammoth NorAM SS'!$A$17:$H$63,8,FALSE))=TRUE,"0",VLOOKUP($C77,'Mammoth NorAM SS'!$A$17:$H$63,8,FALSE))</f>
        <v>0</v>
      </c>
      <c r="AK77" s="99" t="str">
        <f>IF(ISNA(VLOOKUP($C77,'Le Relais NorAM SS'!$A$17:$H$63,8,FALSE))=TRUE,"0",VLOOKUP($C77,'Le Relais NorAM SS'!$A$17:$H$63,8,FALSE))</f>
        <v>0</v>
      </c>
      <c r="AL77" s="99" t="str">
        <f>IF(ISNA(VLOOKUP($C77,'Step Up Tour Pro SS'!$A$17:$H$63,8,FALSE))=TRUE,"0",VLOOKUP($C77,'Step Up Tour Pro SS'!$A$17:$H$63,8,FALSE))</f>
        <v>0</v>
      </c>
    </row>
    <row r="78" spans="1:38" ht="15" customHeight="1">
      <c r="A78" s="81" t="s">
        <v>147</v>
      </c>
      <c r="B78" s="81" t="s">
        <v>75</v>
      </c>
      <c r="C78" s="86" t="s">
        <v>146</v>
      </c>
      <c r="D78" s="81"/>
      <c r="E78" s="81">
        <f t="shared" si="13"/>
        <v>73</v>
      </c>
      <c r="F78" s="19">
        <f t="shared" si="14"/>
        <v>73</v>
      </c>
      <c r="G78" s="20">
        <f t="shared" si="15"/>
        <v>102.70880361173815</v>
      </c>
      <c r="H78" s="20">
        <f t="shared" ref="H78:H86" si="17">LARGE(($L78:$AL78),2)</f>
        <v>100</v>
      </c>
      <c r="I78" s="126">
        <v>0</v>
      </c>
      <c r="J78" s="19">
        <f t="shared" si="16"/>
        <v>202.70880361173815</v>
      </c>
      <c r="K78" s="21"/>
      <c r="L78" s="22" t="str">
        <f>IF(ISNA(VLOOKUP($C78,'Mt. Sima Canada Cup SS'!$A$17:$H$100,8,FALSE))=TRUE,"0",VLOOKUP($C78,'Mt. Sima Canada Cup SS'!$A$17:$H$100,8,FALSE))</f>
        <v>0</v>
      </c>
      <c r="M78" s="22" t="str">
        <f>IF(ISNA(VLOOKUP($C78,'Mt. Sima Canada Cup BA'!$A$17:$H$100,8,FALSE))=TRUE,"0",VLOOKUP($C78,'Mt. Sima Canada Cup BA'!$A$17:$H$100,8,FALSE))</f>
        <v>0</v>
      </c>
      <c r="N78" s="22" t="str">
        <f>IF(ISNA(VLOOKUP($C78,'Waterville Rev Tour NorAm Day 1'!$A$17:$H$100,8,FALSE))=TRUE,"0",VLOOKUP($C78,'Waterville Rev Tour NorAm Day 1'!$A$17:$H$100,8,FALSE))</f>
        <v>0</v>
      </c>
      <c r="O78" s="22" t="str">
        <f>IF(ISNA(VLOOKUP($C78,'Waterville Rev Tour NorAm Day 2'!$A$17:$H$100,8,FALSE))=TRUE,"0",VLOOKUP($C78,'Waterville Rev Tour NorAm Day 2'!$A$17:$H$100,8,FALSE))</f>
        <v>0</v>
      </c>
      <c r="P78" s="22" t="str">
        <f>IF(ISNA(VLOOKUP($C78,'MSLM TT DAY 1'!$A$17:$H$100,8,FALSE))=TRUE,"0",VLOOKUP($C78,'MSLM TT DAY 1'!$A$17:$H$100,8,FALSE))</f>
        <v>0</v>
      </c>
      <c r="Q78" s="22" t="str">
        <f>IF(ISNA(VLOOKUP($C78,'MSLM TT DAY 2'!$A$17:$H$100,8,FALSE))=TRUE,"0",VLOOKUP($C78,'MSLM TT DAY 2'!$A$17:$H$100,8,FALSE))</f>
        <v>0</v>
      </c>
      <c r="R78" s="22" t="str">
        <f>IF(ISNA(VLOOKUP($C78,'Silverstar Canada Cup'!$A$17:$H$65,8,FALSE))=TRUE,"0",VLOOKUP($C78,'Silverstar Canada Cup'!$A$17:$H$65,8,FALSE))</f>
        <v>0</v>
      </c>
      <c r="S78" s="99">
        <f>IF(ISNA(VLOOKUP($C78,'Craigleith Groms'!$A$17:$H$63,8,FALSE))=TRUE,"0",VLOOKUP($C78,'Craigleith Groms'!$A$17:$H$63,8,FALSE))</f>
        <v>100</v>
      </c>
      <c r="T78" s="22">
        <f>IF(ISNA(VLOOKUP($C78,'Beaver Valley TT'!$A$17:$H$69,8,FALSE))=TRUE,"0",VLOOKUP($C78,'Beaver Valley TT'!$A$17:$H$69,8,FALSE))</f>
        <v>102.70880361173815</v>
      </c>
      <c r="U78" s="22" t="str">
        <f>IF(ISNA(VLOOKUP($C78,'Calgary Nor AM SS'!$A$17:$H$66,8,FALSE))=TRUE,"0",VLOOKUP($C78,'Calgary Nor AM SS'!$A$17:$H$66,8,FALSE))</f>
        <v>0</v>
      </c>
      <c r="V78" s="22" t="str">
        <f>IF(ISNA(VLOOKUP($C78,'Fortune Fz'!$A$17:$H$66,8,FALSE))=TRUE,"0",VLOOKUP($C78,'Fortune Fz'!$A$17:$H$66,8,FALSE))</f>
        <v>0</v>
      </c>
      <c r="W78" s="99" t="str">
        <f>IF(ISNA(VLOOKUP($C78,'GEORGIAN PEAKS Groms'!$A$17:$H$63,8,FALSE))=TRUE,"0",VLOOKUP($C78,'GEORGIAN PEAKS Groms'!$A$17:$H$63,8,FALSE))</f>
        <v>0</v>
      </c>
      <c r="X78" s="99" t="str">
        <f>IF(ISNA(VLOOKUP($C78,'Aspen Open SS'!$A$17:$H$63,8,FALSE))=TRUE,"0",VLOOKUP($C78,'Aspen Open SS'!$A$17:$H$63,8,FALSE))</f>
        <v>0</v>
      </c>
      <c r="Y78" s="99" t="str">
        <f>IF(ISNA(VLOOKUP($C78,'Aspen Open BA'!$A$17:$H$63,8,FALSE))=TRUE,"0",VLOOKUP($C78,'Aspen Open BA'!$A$17:$H$63,8,FALSE))</f>
        <v>0</v>
      </c>
      <c r="Z78" s="99" t="str">
        <f>IF(ISNA(VLOOKUP($C78,'CWG SS'!$A$17:$H$63,8,FALSE))=TRUE,"0",VLOOKUP($C78,'CWG SS'!$A$17:$H$63,8,FALSE))</f>
        <v>0</v>
      </c>
      <c r="AA78" s="99" t="str">
        <f>IF(ISNA(VLOOKUP($C78,'CWG BA'!$A$17:$H$63,8,FALSE))=TRUE,"0",VLOOKUP($C78,'CWG BA'!$A$17:$H$63,8,FALSE))</f>
        <v>0</v>
      </c>
      <c r="AB78" s="99" t="str">
        <f>IF(ISNA(VLOOKUP($C78,'CWG HP'!$A$17:$H$63,8,FALSE))=TRUE,"0",VLOOKUP($C78,'CWG HP'!$A$17:$H$63,8,FALSE))</f>
        <v>0</v>
      </c>
      <c r="AC78" s="99" t="str">
        <f>IF(ISNA(VLOOKUP($C78,'Camp Fortune Provincials'!$A$17:$H$63,8,FALSE))=TRUE,"0",VLOOKUP($C78,'Camp Fortune Provincials'!$A$17:$H$63,8,FALSE))</f>
        <v>0</v>
      </c>
      <c r="AD78" s="99" t="str">
        <f>IF(ISNA(VLOOKUP($C78,'Jr Nats SS'!$A$17:$H$63,8,FALSE))=TRUE,"0",VLOOKUP($C78,'Jr Nats SS'!$A$17:$H$63,8,FALSE))</f>
        <v>0</v>
      </c>
      <c r="AE78" s="99" t="str">
        <f>IF(ISNA(VLOOKUP($C78,'Jr Nats HP'!$A$17:$H$63,8,FALSE))=TRUE,"0",VLOOKUP($C78,'Jr Nats HP'!$A$17:$H$63,8,FALSE))</f>
        <v>0</v>
      </c>
      <c r="AF78" s="99" t="str">
        <f>IF(ISNA(VLOOKUP($C78,'Jr Nats BA'!$A$17:$H$63,8,FALSE))=TRUE,"0",VLOOKUP($C78,'Jr Nats BA'!$A$17:$H$63,8,FALSE))</f>
        <v>0</v>
      </c>
      <c r="AG78" s="99" t="str">
        <f>IF(ISNA(VLOOKUP($C78,'Mammoth World Cup'!$A$17:$H$63,8,FALSE))=TRUE,"0",VLOOKUP($C78,'Mammoth World Cup'!$A$17:$H$63,8,FALSE))</f>
        <v>0</v>
      </c>
      <c r="AH78" s="99" t="str">
        <f>IF(ISNA(VLOOKUP($C78,'MSLM CC SS'!$A$17:$H$61,8,FALSE))=TRUE,"0",VLOOKUP($C78,'MSLM CC SS'!$A$17:$H$61,8,FALSE))</f>
        <v>0</v>
      </c>
      <c r="AI78" s="99" t="str">
        <f>IF(ISNA(VLOOKUP($C78,'MSLM CC HP'!$A$17:$H$59,8,FALSE))=TRUE,"0",VLOOKUP($C78,'MSLM CC HP'!$A$17:$H$59,8,FALSE))</f>
        <v>0</v>
      </c>
      <c r="AJ78" s="99" t="str">
        <f>IF(ISNA(VLOOKUP($C78,'Mammoth NorAM SS'!$A$17:$H$63,8,FALSE))=TRUE,"0",VLOOKUP($C78,'Mammoth NorAM SS'!$A$17:$H$63,8,FALSE))</f>
        <v>0</v>
      </c>
      <c r="AK78" s="99" t="str">
        <f>IF(ISNA(VLOOKUP($C78,'Le Relais NorAM SS'!$A$17:$H$63,8,FALSE))=TRUE,"0",VLOOKUP($C78,'Le Relais NorAM SS'!$A$17:$H$63,8,FALSE))</f>
        <v>0</v>
      </c>
      <c r="AL78" s="99" t="str">
        <f>IF(ISNA(VLOOKUP($C78,'Step Up Tour Pro SS'!$A$17:$H$63,8,FALSE))=TRUE,"0",VLOOKUP($C78,'Step Up Tour Pro SS'!$A$17:$H$63,8,FALSE))</f>
        <v>0</v>
      </c>
    </row>
    <row r="79" spans="1:38" ht="15" customHeight="1">
      <c r="A79" s="81" t="s">
        <v>138</v>
      </c>
      <c r="B79" s="81" t="s">
        <v>137</v>
      </c>
      <c r="C79" s="86" t="s">
        <v>136</v>
      </c>
      <c r="D79" s="81"/>
      <c r="E79" s="81">
        <f t="shared" si="13"/>
        <v>74</v>
      </c>
      <c r="F79" s="19">
        <f t="shared" si="14"/>
        <v>74</v>
      </c>
      <c r="G79" s="20">
        <f t="shared" si="15"/>
        <v>100</v>
      </c>
      <c r="H79" s="20">
        <f t="shared" si="17"/>
        <v>100</v>
      </c>
      <c r="I79" s="126">
        <v>0</v>
      </c>
      <c r="J79" s="19">
        <f t="shared" si="16"/>
        <v>200</v>
      </c>
      <c r="K79" s="21"/>
      <c r="L79" s="22" t="str">
        <f>IF(ISNA(VLOOKUP($C79,'Mt. Sima Canada Cup SS'!$A$17:$H$100,8,FALSE))=TRUE,"0",VLOOKUP($C79,'Mt. Sima Canada Cup SS'!$A$17:$H$100,8,FALSE))</f>
        <v>0</v>
      </c>
      <c r="M79" s="22" t="str">
        <f>IF(ISNA(VLOOKUP($C79,'Mt. Sima Canada Cup BA'!$A$17:$H$100,8,FALSE))=TRUE,"0",VLOOKUP($C79,'Mt. Sima Canada Cup BA'!$A$17:$H$100,8,FALSE))</f>
        <v>0</v>
      </c>
      <c r="N79" s="22" t="str">
        <f>IF(ISNA(VLOOKUP($C79,'Waterville Rev Tour NorAm Day 1'!$A$17:$H$100,8,FALSE))=TRUE,"0",VLOOKUP($C79,'Waterville Rev Tour NorAm Day 1'!$A$17:$H$100,8,FALSE))</f>
        <v>0</v>
      </c>
      <c r="O79" s="22" t="str">
        <f>IF(ISNA(VLOOKUP($C79,'Waterville Rev Tour NorAm Day 2'!$A$17:$H$100,8,FALSE))=TRUE,"0",VLOOKUP($C79,'Waterville Rev Tour NorAm Day 2'!$A$17:$H$100,8,FALSE))</f>
        <v>0</v>
      </c>
      <c r="P79" s="22" t="str">
        <f>IF(ISNA(VLOOKUP($C79,'MSLM TT DAY 1'!$A$17:$H$100,8,FALSE))=TRUE,"0",VLOOKUP($C79,'MSLM TT DAY 1'!$A$17:$H$100,8,FALSE))</f>
        <v>0</v>
      </c>
      <c r="Q79" s="22" t="str">
        <f>IF(ISNA(VLOOKUP($C79,'MSLM TT DAY 2'!$A$17:$H$100,8,FALSE))=TRUE,"0",VLOOKUP($C79,'MSLM TT DAY 2'!$A$17:$H$100,8,FALSE))</f>
        <v>0</v>
      </c>
      <c r="R79" s="22" t="str">
        <f>IF(ISNA(VLOOKUP($C79,'Silverstar Canada Cup'!$A$17:$H$65,8,FALSE))=TRUE,"0",VLOOKUP($C79,'Silverstar Canada Cup'!$A$17:$H$65,8,FALSE))</f>
        <v>0</v>
      </c>
      <c r="S79" s="99">
        <f>IF(ISNA(VLOOKUP($C79,'Craigleith Groms'!$A$17:$H$63,8,FALSE))=TRUE,"0",VLOOKUP($C79,'Craigleith Groms'!$A$17:$H$63,8,FALSE))</f>
        <v>100</v>
      </c>
      <c r="T79" s="22" t="str">
        <f>IF(ISNA(VLOOKUP($C79,'Beaver Valley TT'!$A$17:$H$69,8,FALSE))=TRUE,"0",VLOOKUP($C79,'Beaver Valley TT'!$A$17:$H$69,8,FALSE))</f>
        <v>0</v>
      </c>
      <c r="U79" s="22" t="str">
        <f>IF(ISNA(VLOOKUP($C79,'Calgary Nor AM SS'!$A$17:$H$66,8,FALSE))=TRUE,"0",VLOOKUP($C79,'Calgary Nor AM SS'!$A$17:$H$66,8,FALSE))</f>
        <v>0</v>
      </c>
      <c r="V79" s="22" t="str">
        <f>IF(ISNA(VLOOKUP($C79,'Fortune Fz'!$A$17:$H$66,8,FALSE))=TRUE,"0",VLOOKUP($C79,'Fortune Fz'!$A$17:$H$66,8,FALSE))</f>
        <v>0</v>
      </c>
      <c r="W79" s="99">
        <f>IF(ISNA(VLOOKUP($C79,'GEORGIAN PEAKS Groms'!$A$17:$H$63,8,FALSE))=TRUE,"0",VLOOKUP($C79,'GEORGIAN PEAKS Groms'!$A$17:$H$63,8,FALSE))</f>
        <v>100</v>
      </c>
      <c r="X79" s="99" t="str">
        <f>IF(ISNA(VLOOKUP($C79,'Aspen Open SS'!$A$17:$H$63,8,FALSE))=TRUE,"0",VLOOKUP($C79,'Aspen Open SS'!$A$17:$H$63,8,FALSE))</f>
        <v>0</v>
      </c>
      <c r="Y79" s="99" t="str">
        <f>IF(ISNA(VLOOKUP($C79,'Aspen Open BA'!$A$17:$H$63,8,FALSE))=TRUE,"0",VLOOKUP($C79,'Aspen Open BA'!$A$17:$H$63,8,FALSE))</f>
        <v>0</v>
      </c>
      <c r="Z79" s="99" t="str">
        <f>IF(ISNA(VLOOKUP($C79,'CWG SS'!$A$17:$H$63,8,FALSE))=TRUE,"0",VLOOKUP($C79,'CWG SS'!$A$17:$H$63,8,FALSE))</f>
        <v>0</v>
      </c>
      <c r="AA79" s="99" t="str">
        <f>IF(ISNA(VLOOKUP($C79,'CWG BA'!$A$17:$H$63,8,FALSE))=TRUE,"0",VLOOKUP($C79,'CWG BA'!$A$17:$H$63,8,FALSE))</f>
        <v>0</v>
      </c>
      <c r="AB79" s="99" t="str">
        <f>IF(ISNA(VLOOKUP($C79,'CWG HP'!$A$17:$H$63,8,FALSE))=TRUE,"0",VLOOKUP($C79,'CWG HP'!$A$17:$H$63,8,FALSE))</f>
        <v>0</v>
      </c>
      <c r="AC79" s="99" t="str">
        <f>IF(ISNA(VLOOKUP($C79,'Camp Fortune Provincials'!$A$17:$H$63,8,FALSE))=TRUE,"0",VLOOKUP($C79,'Camp Fortune Provincials'!$A$17:$H$63,8,FALSE))</f>
        <v>0</v>
      </c>
      <c r="AD79" s="99" t="str">
        <f>IF(ISNA(VLOOKUP($C79,'Jr Nats SS'!$A$17:$H$63,8,FALSE))=TRUE,"0",VLOOKUP($C79,'Jr Nats SS'!$A$17:$H$63,8,FALSE))</f>
        <v>0</v>
      </c>
      <c r="AE79" s="99" t="str">
        <f>IF(ISNA(VLOOKUP($C79,'Jr Nats HP'!$A$17:$H$63,8,FALSE))=TRUE,"0",VLOOKUP($C79,'Jr Nats HP'!$A$17:$H$63,8,FALSE))</f>
        <v>0</v>
      </c>
      <c r="AF79" s="99" t="str">
        <f>IF(ISNA(VLOOKUP($C79,'Jr Nats BA'!$A$17:$H$63,8,FALSE))=TRUE,"0",VLOOKUP($C79,'Jr Nats BA'!$A$17:$H$63,8,FALSE))</f>
        <v>0</v>
      </c>
      <c r="AG79" s="99" t="str">
        <f>IF(ISNA(VLOOKUP($C79,'Mammoth World Cup'!$A$17:$H$63,8,FALSE))=TRUE,"0",VLOOKUP($C79,'Mammoth World Cup'!$A$17:$H$63,8,FALSE))</f>
        <v>0</v>
      </c>
      <c r="AH79" s="99" t="str">
        <f>IF(ISNA(VLOOKUP($C79,'MSLM CC SS'!$A$17:$H$61,8,FALSE))=TRUE,"0",VLOOKUP($C79,'MSLM CC SS'!$A$17:$H$61,8,FALSE))</f>
        <v>0</v>
      </c>
      <c r="AI79" s="99" t="str">
        <f>IF(ISNA(VLOOKUP($C79,'MSLM CC HP'!$A$17:$H$59,8,FALSE))=TRUE,"0",VLOOKUP($C79,'MSLM CC HP'!$A$17:$H$59,8,FALSE))</f>
        <v>0</v>
      </c>
      <c r="AJ79" s="99" t="str">
        <f>IF(ISNA(VLOOKUP($C79,'Mammoth NorAM SS'!$A$17:$H$63,8,FALSE))=TRUE,"0",VLOOKUP($C79,'Mammoth NorAM SS'!$A$17:$H$63,8,FALSE))</f>
        <v>0</v>
      </c>
      <c r="AK79" s="99" t="str">
        <f>IF(ISNA(VLOOKUP($C79,'Le Relais NorAM SS'!$A$17:$H$63,8,FALSE))=TRUE,"0",VLOOKUP($C79,'Le Relais NorAM SS'!$A$17:$H$63,8,FALSE))</f>
        <v>0</v>
      </c>
      <c r="AL79" s="99" t="str">
        <f>IF(ISNA(VLOOKUP($C79,'Step Up Tour Pro SS'!$A$17:$H$63,8,FALSE))=TRUE,"0",VLOOKUP($C79,'Step Up Tour Pro SS'!$A$17:$H$63,8,FALSE))</f>
        <v>0</v>
      </c>
    </row>
    <row r="80" spans="1:38" ht="15" customHeight="1">
      <c r="A80" s="81" t="s">
        <v>138</v>
      </c>
      <c r="B80" s="81" t="s">
        <v>74</v>
      </c>
      <c r="C80" s="86" t="s">
        <v>139</v>
      </c>
      <c r="D80" s="81"/>
      <c r="E80" s="81">
        <f t="shared" si="13"/>
        <v>74</v>
      </c>
      <c r="F80" s="19">
        <f t="shared" si="14"/>
        <v>74</v>
      </c>
      <c r="G80" s="20">
        <f t="shared" si="15"/>
        <v>100</v>
      </c>
      <c r="H80" s="20">
        <f t="shared" si="17"/>
        <v>100</v>
      </c>
      <c r="I80" s="126">
        <v>0</v>
      </c>
      <c r="J80" s="19">
        <f t="shared" si="16"/>
        <v>200</v>
      </c>
      <c r="K80" s="21"/>
      <c r="L80" s="22" t="str">
        <f>IF(ISNA(VLOOKUP($C80,'Mt. Sima Canada Cup SS'!$A$17:$H$100,8,FALSE))=TRUE,"0",VLOOKUP($C80,'Mt. Sima Canada Cup SS'!$A$17:$H$100,8,FALSE))</f>
        <v>0</v>
      </c>
      <c r="M80" s="22" t="str">
        <f>IF(ISNA(VLOOKUP($C80,'Mt. Sima Canada Cup BA'!$A$17:$H$100,8,FALSE))=TRUE,"0",VLOOKUP($C80,'Mt. Sima Canada Cup BA'!$A$17:$H$100,8,FALSE))</f>
        <v>0</v>
      </c>
      <c r="N80" s="22" t="str">
        <f>IF(ISNA(VLOOKUP($C80,'Waterville Rev Tour NorAm Day 1'!$A$17:$H$100,8,FALSE))=TRUE,"0",VLOOKUP($C80,'Waterville Rev Tour NorAm Day 1'!$A$17:$H$100,8,FALSE))</f>
        <v>0</v>
      </c>
      <c r="O80" s="22" t="str">
        <f>IF(ISNA(VLOOKUP($C80,'Waterville Rev Tour NorAm Day 2'!$A$17:$H$100,8,FALSE))=TRUE,"0",VLOOKUP($C80,'Waterville Rev Tour NorAm Day 2'!$A$17:$H$100,8,FALSE))</f>
        <v>0</v>
      </c>
      <c r="P80" s="22" t="str">
        <f>IF(ISNA(VLOOKUP($C80,'MSLM TT DAY 1'!$A$17:$H$100,8,FALSE))=TRUE,"0",VLOOKUP($C80,'MSLM TT DAY 1'!$A$17:$H$100,8,FALSE))</f>
        <v>0</v>
      </c>
      <c r="Q80" s="22" t="str">
        <f>IF(ISNA(VLOOKUP($C80,'MSLM TT DAY 2'!$A$17:$H$100,8,FALSE))=TRUE,"0",VLOOKUP($C80,'MSLM TT DAY 2'!$A$17:$H$100,8,FALSE))</f>
        <v>0</v>
      </c>
      <c r="R80" s="22" t="str">
        <f>IF(ISNA(VLOOKUP($C80,'Silverstar Canada Cup'!$A$17:$H$65,8,FALSE))=TRUE,"0",VLOOKUP($C80,'Silverstar Canada Cup'!$A$17:$H$65,8,FALSE))</f>
        <v>0</v>
      </c>
      <c r="S80" s="99">
        <f>IF(ISNA(VLOOKUP($C80,'Craigleith Groms'!$A$17:$H$63,8,FALSE))=TRUE,"0",VLOOKUP($C80,'Craigleith Groms'!$A$17:$H$63,8,FALSE))</f>
        <v>100</v>
      </c>
      <c r="T80" s="22" t="str">
        <f>IF(ISNA(VLOOKUP($C80,'Beaver Valley TT'!$A$17:$H$69,8,FALSE))=TRUE,"0",VLOOKUP($C80,'Beaver Valley TT'!$A$17:$H$69,8,FALSE))</f>
        <v>0</v>
      </c>
      <c r="U80" s="22" t="str">
        <f>IF(ISNA(VLOOKUP($C80,'Calgary Nor AM SS'!$A$17:$H$66,8,FALSE))=TRUE,"0",VLOOKUP($C80,'Calgary Nor AM SS'!$A$17:$H$66,8,FALSE))</f>
        <v>0</v>
      </c>
      <c r="V80" s="22" t="str">
        <f>IF(ISNA(VLOOKUP($C80,'Fortune Fz'!$A$17:$H$66,8,FALSE))=TRUE,"0",VLOOKUP($C80,'Fortune Fz'!$A$17:$H$66,8,FALSE))</f>
        <v>0</v>
      </c>
      <c r="W80" s="99">
        <f>IF(ISNA(VLOOKUP($C80,'GEORGIAN PEAKS Groms'!$A$17:$H$63,8,FALSE))=TRUE,"0",VLOOKUP($C80,'GEORGIAN PEAKS Groms'!$A$17:$H$63,8,FALSE))</f>
        <v>100</v>
      </c>
      <c r="X80" s="99" t="str">
        <f>IF(ISNA(VLOOKUP($C80,'Aspen Open SS'!$A$17:$H$63,8,FALSE))=TRUE,"0",VLOOKUP($C80,'Aspen Open SS'!$A$17:$H$63,8,FALSE))</f>
        <v>0</v>
      </c>
      <c r="Y80" s="99" t="str">
        <f>IF(ISNA(VLOOKUP($C80,'Aspen Open BA'!$A$17:$H$63,8,FALSE))=TRUE,"0",VLOOKUP($C80,'Aspen Open BA'!$A$17:$H$63,8,FALSE))</f>
        <v>0</v>
      </c>
      <c r="Z80" s="99" t="str">
        <f>IF(ISNA(VLOOKUP($C80,'CWG SS'!$A$17:$H$63,8,FALSE))=TRUE,"0",VLOOKUP($C80,'CWG SS'!$A$17:$H$63,8,FALSE))</f>
        <v>0</v>
      </c>
      <c r="AA80" s="99" t="str">
        <f>IF(ISNA(VLOOKUP($C80,'CWG BA'!$A$17:$H$63,8,FALSE))=TRUE,"0",VLOOKUP($C80,'CWG BA'!$A$17:$H$63,8,FALSE))</f>
        <v>0</v>
      </c>
      <c r="AB80" s="99" t="str">
        <f>IF(ISNA(VLOOKUP($C80,'CWG HP'!$A$17:$H$63,8,FALSE))=TRUE,"0",VLOOKUP($C80,'CWG HP'!$A$17:$H$63,8,FALSE))</f>
        <v>0</v>
      </c>
      <c r="AC80" s="99" t="str">
        <f>IF(ISNA(VLOOKUP($C80,'Camp Fortune Provincials'!$A$17:$H$63,8,FALSE))=TRUE,"0",VLOOKUP($C80,'Camp Fortune Provincials'!$A$17:$H$63,8,FALSE))</f>
        <v>0</v>
      </c>
      <c r="AD80" s="99" t="str">
        <f>IF(ISNA(VLOOKUP($C80,'Jr Nats SS'!$A$17:$H$63,8,FALSE))=TRUE,"0",VLOOKUP($C80,'Jr Nats SS'!$A$17:$H$63,8,FALSE))</f>
        <v>0</v>
      </c>
      <c r="AE80" s="99" t="str">
        <f>IF(ISNA(VLOOKUP($C80,'Jr Nats HP'!$A$17:$H$63,8,FALSE))=TRUE,"0",VLOOKUP($C80,'Jr Nats HP'!$A$17:$H$63,8,FALSE))</f>
        <v>0</v>
      </c>
      <c r="AF80" s="99" t="str">
        <f>IF(ISNA(VLOOKUP($C80,'Jr Nats BA'!$A$17:$H$63,8,FALSE))=TRUE,"0",VLOOKUP($C80,'Jr Nats BA'!$A$17:$H$63,8,FALSE))</f>
        <v>0</v>
      </c>
      <c r="AG80" s="99" t="str">
        <f>IF(ISNA(VLOOKUP($C80,'Mammoth World Cup'!$A$17:$H$63,8,FALSE))=TRUE,"0",VLOOKUP($C80,'Mammoth World Cup'!$A$17:$H$63,8,FALSE))</f>
        <v>0</v>
      </c>
      <c r="AH80" s="99" t="str">
        <f>IF(ISNA(VLOOKUP($C80,'MSLM CC SS'!$A$17:$H$61,8,FALSE))=TRUE,"0",VLOOKUP($C80,'MSLM CC SS'!$A$17:$H$61,8,FALSE))</f>
        <v>0</v>
      </c>
      <c r="AI80" s="99" t="str">
        <f>IF(ISNA(VLOOKUP($C80,'MSLM CC HP'!$A$17:$H$59,8,FALSE))=TRUE,"0",VLOOKUP($C80,'MSLM CC HP'!$A$17:$H$59,8,FALSE))</f>
        <v>0</v>
      </c>
      <c r="AJ80" s="99" t="str">
        <f>IF(ISNA(VLOOKUP($C80,'Mammoth NorAM SS'!$A$17:$H$63,8,FALSE))=TRUE,"0",VLOOKUP($C80,'Mammoth NorAM SS'!$A$17:$H$63,8,FALSE))</f>
        <v>0</v>
      </c>
      <c r="AK80" s="99" t="str">
        <f>IF(ISNA(VLOOKUP($C80,'Le Relais NorAM SS'!$A$17:$H$63,8,FALSE))=TRUE,"0",VLOOKUP($C80,'Le Relais NorAM SS'!$A$17:$H$63,8,FALSE))</f>
        <v>0</v>
      </c>
      <c r="AL80" s="99" t="str">
        <f>IF(ISNA(VLOOKUP($C80,'Step Up Tour Pro SS'!$A$17:$H$63,8,FALSE))=TRUE,"0",VLOOKUP($C80,'Step Up Tour Pro SS'!$A$17:$H$63,8,FALSE))</f>
        <v>0</v>
      </c>
    </row>
    <row r="81" spans="1:38" ht="15" customHeight="1">
      <c r="A81" s="81" t="s">
        <v>145</v>
      </c>
      <c r="B81" s="81" t="s">
        <v>75</v>
      </c>
      <c r="C81" s="86" t="s">
        <v>144</v>
      </c>
      <c r="D81" s="81"/>
      <c r="E81" s="81">
        <f t="shared" si="13"/>
        <v>74</v>
      </c>
      <c r="F81" s="19">
        <f t="shared" si="14"/>
        <v>74</v>
      </c>
      <c r="G81" s="20">
        <f t="shared" si="15"/>
        <v>100</v>
      </c>
      <c r="H81" s="20">
        <f t="shared" si="17"/>
        <v>100</v>
      </c>
      <c r="I81" s="126">
        <v>0</v>
      </c>
      <c r="J81" s="19">
        <f t="shared" si="16"/>
        <v>200</v>
      </c>
      <c r="K81" s="21"/>
      <c r="L81" s="22" t="str">
        <f>IF(ISNA(VLOOKUP($C81,'Mt. Sima Canada Cup SS'!$A$17:$H$100,8,FALSE))=TRUE,"0",VLOOKUP($C81,'Mt. Sima Canada Cup SS'!$A$17:$H$100,8,FALSE))</f>
        <v>0</v>
      </c>
      <c r="M81" s="22" t="str">
        <f>IF(ISNA(VLOOKUP($C81,'Mt. Sima Canada Cup BA'!$A$17:$H$100,8,FALSE))=TRUE,"0",VLOOKUP($C81,'Mt. Sima Canada Cup BA'!$A$17:$H$100,8,FALSE))</f>
        <v>0</v>
      </c>
      <c r="N81" s="22" t="str">
        <f>IF(ISNA(VLOOKUP($C81,'Waterville Rev Tour NorAm Day 1'!$A$17:$H$100,8,FALSE))=TRUE,"0",VLOOKUP($C81,'Waterville Rev Tour NorAm Day 1'!$A$17:$H$100,8,FALSE))</f>
        <v>0</v>
      </c>
      <c r="O81" s="22" t="str">
        <f>IF(ISNA(VLOOKUP($C81,'Waterville Rev Tour NorAm Day 2'!$A$17:$H$100,8,FALSE))=TRUE,"0",VLOOKUP($C81,'Waterville Rev Tour NorAm Day 2'!$A$17:$H$100,8,FALSE))</f>
        <v>0</v>
      </c>
      <c r="P81" s="22" t="str">
        <f>IF(ISNA(VLOOKUP($C81,'MSLM TT DAY 1'!$A$17:$H$100,8,FALSE))=TRUE,"0",VLOOKUP($C81,'MSLM TT DAY 1'!$A$17:$H$100,8,FALSE))</f>
        <v>0</v>
      </c>
      <c r="Q81" s="22" t="str">
        <f>IF(ISNA(VLOOKUP($C81,'MSLM TT DAY 2'!$A$17:$H$100,8,FALSE))=TRUE,"0",VLOOKUP($C81,'MSLM TT DAY 2'!$A$17:$H$100,8,FALSE))</f>
        <v>0</v>
      </c>
      <c r="R81" s="22" t="str">
        <f>IF(ISNA(VLOOKUP($C81,'Silverstar Canada Cup'!$A$17:$H$65,8,FALSE))=TRUE,"0",VLOOKUP($C81,'Silverstar Canada Cup'!$A$17:$H$65,8,FALSE))</f>
        <v>0</v>
      </c>
      <c r="S81" s="99">
        <f>IF(ISNA(VLOOKUP($C81,'Craigleith Groms'!$A$17:$H$63,8,FALSE))=TRUE,"0",VLOOKUP($C81,'Craigleith Groms'!$A$17:$H$63,8,FALSE))</f>
        <v>100</v>
      </c>
      <c r="T81" s="22" t="str">
        <f>IF(ISNA(VLOOKUP($C81,'Beaver Valley TT'!$A$17:$H$69,8,FALSE))=TRUE,"0",VLOOKUP($C81,'Beaver Valley TT'!$A$17:$H$69,8,FALSE))</f>
        <v>0</v>
      </c>
      <c r="U81" s="22" t="str">
        <f>IF(ISNA(VLOOKUP($C81,'Calgary Nor AM SS'!$A$17:$H$66,8,FALSE))=TRUE,"0",VLOOKUP($C81,'Calgary Nor AM SS'!$A$17:$H$66,8,FALSE))</f>
        <v>0</v>
      </c>
      <c r="V81" s="22" t="str">
        <f>IF(ISNA(VLOOKUP($C81,'Fortune Fz'!$A$17:$H$66,8,FALSE))=TRUE,"0",VLOOKUP($C81,'Fortune Fz'!$A$17:$H$66,8,FALSE))</f>
        <v>0</v>
      </c>
      <c r="W81" s="99">
        <f>IF(ISNA(VLOOKUP($C81,'GEORGIAN PEAKS Groms'!$A$17:$H$63,8,FALSE))=TRUE,"0",VLOOKUP($C81,'GEORGIAN PEAKS Groms'!$A$17:$H$63,8,FALSE))</f>
        <v>100</v>
      </c>
      <c r="X81" s="99" t="str">
        <f>IF(ISNA(VLOOKUP($C81,'Aspen Open SS'!$A$17:$H$63,8,FALSE))=TRUE,"0",VLOOKUP($C81,'Aspen Open SS'!$A$17:$H$63,8,FALSE))</f>
        <v>0</v>
      </c>
      <c r="Y81" s="99" t="str">
        <f>IF(ISNA(VLOOKUP($C81,'Aspen Open BA'!$A$17:$H$63,8,FALSE))=TRUE,"0",VLOOKUP($C81,'Aspen Open BA'!$A$17:$H$63,8,FALSE))</f>
        <v>0</v>
      </c>
      <c r="Z81" s="99" t="str">
        <f>IF(ISNA(VLOOKUP($C81,'CWG SS'!$A$17:$H$63,8,FALSE))=TRUE,"0",VLOOKUP($C81,'CWG SS'!$A$17:$H$63,8,FALSE))</f>
        <v>0</v>
      </c>
      <c r="AA81" s="99" t="str">
        <f>IF(ISNA(VLOOKUP($C81,'CWG BA'!$A$17:$H$63,8,FALSE))=TRUE,"0",VLOOKUP($C81,'CWG BA'!$A$17:$H$63,8,FALSE))</f>
        <v>0</v>
      </c>
      <c r="AB81" s="99" t="str">
        <f>IF(ISNA(VLOOKUP($C81,'CWG HP'!$A$17:$H$63,8,FALSE))=TRUE,"0",VLOOKUP($C81,'CWG HP'!$A$17:$H$63,8,FALSE))</f>
        <v>0</v>
      </c>
      <c r="AC81" s="99" t="str">
        <f>IF(ISNA(VLOOKUP($C81,'Camp Fortune Provincials'!$A$17:$H$63,8,FALSE))=TRUE,"0",VLOOKUP($C81,'Camp Fortune Provincials'!$A$17:$H$63,8,FALSE))</f>
        <v>0</v>
      </c>
      <c r="AD81" s="99" t="str">
        <f>IF(ISNA(VLOOKUP($C81,'Jr Nats SS'!$A$17:$H$63,8,FALSE))=TRUE,"0",VLOOKUP($C81,'Jr Nats SS'!$A$17:$H$63,8,FALSE))</f>
        <v>0</v>
      </c>
      <c r="AE81" s="99" t="str">
        <f>IF(ISNA(VLOOKUP($C81,'Jr Nats HP'!$A$17:$H$63,8,FALSE))=TRUE,"0",VLOOKUP($C81,'Jr Nats HP'!$A$17:$H$63,8,FALSE))</f>
        <v>0</v>
      </c>
      <c r="AF81" s="99" t="str">
        <f>IF(ISNA(VLOOKUP($C81,'Jr Nats BA'!$A$17:$H$63,8,FALSE))=TRUE,"0",VLOOKUP($C81,'Jr Nats BA'!$A$17:$H$63,8,FALSE))</f>
        <v>0</v>
      </c>
      <c r="AG81" s="99" t="str">
        <f>IF(ISNA(VLOOKUP($C81,'Mammoth World Cup'!$A$17:$H$63,8,FALSE))=TRUE,"0",VLOOKUP($C81,'Mammoth World Cup'!$A$17:$H$63,8,FALSE))</f>
        <v>0</v>
      </c>
      <c r="AH81" s="99" t="str">
        <f>IF(ISNA(VLOOKUP($C81,'MSLM CC SS'!$A$17:$H$61,8,FALSE))=TRUE,"0",VLOOKUP($C81,'MSLM CC SS'!$A$17:$H$61,8,FALSE))</f>
        <v>0</v>
      </c>
      <c r="AI81" s="99" t="str">
        <f>IF(ISNA(VLOOKUP($C81,'MSLM CC HP'!$A$17:$H$59,8,FALSE))=TRUE,"0",VLOOKUP($C81,'MSLM CC HP'!$A$17:$H$59,8,FALSE))</f>
        <v>0</v>
      </c>
      <c r="AJ81" s="99" t="str">
        <f>IF(ISNA(VLOOKUP($C81,'Mammoth NorAM SS'!$A$17:$H$63,8,FALSE))=TRUE,"0",VLOOKUP($C81,'Mammoth NorAM SS'!$A$17:$H$63,8,FALSE))</f>
        <v>0</v>
      </c>
      <c r="AK81" s="99" t="str">
        <f>IF(ISNA(VLOOKUP($C81,'Le Relais NorAM SS'!$A$17:$H$63,8,FALSE))=TRUE,"0",VLOOKUP($C81,'Le Relais NorAM SS'!$A$17:$H$63,8,FALSE))</f>
        <v>0</v>
      </c>
      <c r="AL81" s="99" t="str">
        <f>IF(ISNA(VLOOKUP($C81,'Step Up Tour Pro SS'!$A$17:$H$63,8,FALSE))=TRUE,"0",VLOOKUP($C81,'Step Up Tour Pro SS'!$A$17:$H$63,8,FALSE))</f>
        <v>0</v>
      </c>
    </row>
    <row r="82" spans="1:38" ht="15" customHeight="1">
      <c r="A82" s="81" t="s">
        <v>138</v>
      </c>
      <c r="B82" s="81" t="s">
        <v>65</v>
      </c>
      <c r="C82" s="86" t="s">
        <v>148</v>
      </c>
      <c r="D82" s="81"/>
      <c r="E82" s="81">
        <f t="shared" si="13"/>
        <v>74</v>
      </c>
      <c r="F82" s="19">
        <f t="shared" si="14"/>
        <v>74</v>
      </c>
      <c r="G82" s="20">
        <f t="shared" si="15"/>
        <v>100</v>
      </c>
      <c r="H82" s="20">
        <f t="shared" si="17"/>
        <v>100</v>
      </c>
      <c r="I82" s="126">
        <v>0</v>
      </c>
      <c r="J82" s="19">
        <f t="shared" si="16"/>
        <v>200</v>
      </c>
      <c r="K82" s="21"/>
      <c r="L82" s="22" t="str">
        <f>IF(ISNA(VLOOKUP($C82,'Mt. Sima Canada Cup SS'!$A$17:$H$100,8,FALSE))=TRUE,"0",VLOOKUP($C82,'Mt. Sima Canada Cup SS'!$A$17:$H$100,8,FALSE))</f>
        <v>0</v>
      </c>
      <c r="M82" s="22" t="str">
        <f>IF(ISNA(VLOOKUP($C82,'Mt. Sima Canada Cup BA'!$A$17:$H$100,8,FALSE))=TRUE,"0",VLOOKUP($C82,'Mt. Sima Canada Cup BA'!$A$17:$H$100,8,FALSE))</f>
        <v>0</v>
      </c>
      <c r="N82" s="22" t="str">
        <f>IF(ISNA(VLOOKUP($C82,'Waterville Rev Tour NorAm Day 1'!$A$17:$H$100,8,FALSE))=TRUE,"0",VLOOKUP($C82,'Waterville Rev Tour NorAm Day 1'!$A$17:$H$100,8,FALSE))</f>
        <v>0</v>
      </c>
      <c r="O82" s="22" t="str">
        <f>IF(ISNA(VLOOKUP($C82,'Waterville Rev Tour NorAm Day 2'!$A$17:$H$100,8,FALSE))=TRUE,"0",VLOOKUP($C82,'Waterville Rev Tour NorAm Day 2'!$A$17:$H$100,8,FALSE))</f>
        <v>0</v>
      </c>
      <c r="P82" s="22" t="str">
        <f>IF(ISNA(VLOOKUP($C82,'MSLM TT DAY 1'!$A$17:$H$100,8,FALSE))=TRUE,"0",VLOOKUP($C82,'MSLM TT DAY 1'!$A$17:$H$100,8,FALSE))</f>
        <v>0</v>
      </c>
      <c r="Q82" s="22" t="str">
        <f>IF(ISNA(VLOOKUP($C82,'MSLM TT DAY 2'!$A$17:$H$100,8,FALSE))=TRUE,"0",VLOOKUP($C82,'MSLM TT DAY 2'!$A$17:$H$100,8,FALSE))</f>
        <v>0</v>
      </c>
      <c r="R82" s="22" t="str">
        <f>IF(ISNA(VLOOKUP($C82,'Silverstar Canada Cup'!$A$17:$H$65,8,FALSE))=TRUE,"0",VLOOKUP($C82,'Silverstar Canada Cup'!$A$17:$H$65,8,FALSE))</f>
        <v>0</v>
      </c>
      <c r="S82" s="99">
        <f>IF(ISNA(VLOOKUP($C82,'Craigleith Groms'!$A$17:$H$63,8,FALSE))=TRUE,"0",VLOOKUP($C82,'Craigleith Groms'!$A$17:$H$63,8,FALSE))</f>
        <v>100</v>
      </c>
      <c r="T82" s="22" t="str">
        <f>IF(ISNA(VLOOKUP($C82,'Beaver Valley TT'!$A$17:$H$69,8,FALSE))=TRUE,"0",VLOOKUP($C82,'Beaver Valley TT'!$A$17:$H$69,8,FALSE))</f>
        <v>0</v>
      </c>
      <c r="U82" s="22" t="str">
        <f>IF(ISNA(VLOOKUP($C82,'Calgary Nor AM SS'!$A$17:$H$66,8,FALSE))=TRUE,"0",VLOOKUP($C82,'Calgary Nor AM SS'!$A$17:$H$66,8,FALSE))</f>
        <v>0</v>
      </c>
      <c r="V82" s="22" t="str">
        <f>IF(ISNA(VLOOKUP($C82,'Fortune Fz'!$A$17:$H$66,8,FALSE))=TRUE,"0",VLOOKUP($C82,'Fortune Fz'!$A$17:$H$66,8,FALSE))</f>
        <v>0</v>
      </c>
      <c r="W82" s="99">
        <f>IF(ISNA(VLOOKUP($C82,'GEORGIAN PEAKS Groms'!$A$17:$H$63,8,FALSE))=TRUE,"0",VLOOKUP($C82,'GEORGIAN PEAKS Groms'!$A$17:$H$63,8,FALSE))</f>
        <v>100</v>
      </c>
      <c r="X82" s="99" t="str">
        <f>IF(ISNA(VLOOKUP($C82,'Aspen Open SS'!$A$17:$H$63,8,FALSE))=TRUE,"0",VLOOKUP($C82,'Aspen Open SS'!$A$17:$H$63,8,FALSE))</f>
        <v>0</v>
      </c>
      <c r="Y82" s="99" t="str">
        <f>IF(ISNA(VLOOKUP($C82,'Aspen Open BA'!$A$17:$H$63,8,FALSE))=TRUE,"0",VLOOKUP($C82,'Aspen Open BA'!$A$17:$H$63,8,FALSE))</f>
        <v>0</v>
      </c>
      <c r="Z82" s="99" t="str">
        <f>IF(ISNA(VLOOKUP($C82,'CWG SS'!$A$17:$H$63,8,FALSE))=TRUE,"0",VLOOKUP($C82,'CWG SS'!$A$17:$H$63,8,FALSE))</f>
        <v>0</v>
      </c>
      <c r="AA82" s="99" t="str">
        <f>IF(ISNA(VLOOKUP($C82,'CWG BA'!$A$17:$H$63,8,FALSE))=TRUE,"0",VLOOKUP($C82,'CWG BA'!$A$17:$H$63,8,FALSE))</f>
        <v>0</v>
      </c>
      <c r="AB82" s="99" t="str">
        <f>IF(ISNA(VLOOKUP($C82,'CWG HP'!$A$17:$H$63,8,FALSE))=TRUE,"0",VLOOKUP($C82,'CWG HP'!$A$17:$H$63,8,FALSE))</f>
        <v>0</v>
      </c>
      <c r="AC82" s="99" t="str">
        <f>IF(ISNA(VLOOKUP($C82,'Camp Fortune Provincials'!$A$17:$H$63,8,FALSE))=TRUE,"0",VLOOKUP($C82,'Camp Fortune Provincials'!$A$17:$H$63,8,FALSE))</f>
        <v>0</v>
      </c>
      <c r="AD82" s="99" t="str">
        <f>IF(ISNA(VLOOKUP($C82,'Jr Nats SS'!$A$17:$H$63,8,FALSE))=TRUE,"0",VLOOKUP($C82,'Jr Nats SS'!$A$17:$H$63,8,FALSE))</f>
        <v>0</v>
      </c>
      <c r="AE82" s="99" t="str">
        <f>IF(ISNA(VLOOKUP($C82,'Jr Nats HP'!$A$17:$H$63,8,FALSE))=TRUE,"0",VLOOKUP($C82,'Jr Nats HP'!$A$17:$H$63,8,FALSE))</f>
        <v>0</v>
      </c>
      <c r="AF82" s="99" t="str">
        <f>IF(ISNA(VLOOKUP($C82,'Jr Nats BA'!$A$17:$H$63,8,FALSE))=TRUE,"0",VLOOKUP($C82,'Jr Nats BA'!$A$17:$H$63,8,FALSE))</f>
        <v>0</v>
      </c>
      <c r="AG82" s="99" t="str">
        <f>IF(ISNA(VLOOKUP($C82,'Mammoth World Cup'!$A$17:$H$63,8,FALSE))=TRUE,"0",VLOOKUP($C82,'Mammoth World Cup'!$A$17:$H$63,8,FALSE))</f>
        <v>0</v>
      </c>
      <c r="AH82" s="99" t="str">
        <f>IF(ISNA(VLOOKUP($C82,'MSLM CC SS'!$A$17:$H$61,8,FALSE))=TRUE,"0",VLOOKUP($C82,'MSLM CC SS'!$A$17:$H$61,8,FALSE))</f>
        <v>0</v>
      </c>
      <c r="AI82" s="99" t="str">
        <f>IF(ISNA(VLOOKUP($C82,'MSLM CC HP'!$A$17:$H$59,8,FALSE))=TRUE,"0",VLOOKUP($C82,'MSLM CC HP'!$A$17:$H$59,8,FALSE))</f>
        <v>0</v>
      </c>
      <c r="AJ82" s="99" t="str">
        <f>IF(ISNA(VLOOKUP($C82,'Mammoth NorAM SS'!$A$17:$H$63,8,FALSE))=TRUE,"0",VLOOKUP($C82,'Mammoth NorAM SS'!$A$17:$H$63,8,FALSE))</f>
        <v>0</v>
      </c>
      <c r="AK82" s="99" t="str">
        <f>IF(ISNA(VLOOKUP($C82,'Le Relais NorAM SS'!$A$17:$H$63,8,FALSE))=TRUE,"0",VLOOKUP($C82,'Le Relais NorAM SS'!$A$17:$H$63,8,FALSE))</f>
        <v>0</v>
      </c>
      <c r="AL82" s="99" t="str">
        <f>IF(ISNA(VLOOKUP($C82,'Step Up Tour Pro SS'!$A$17:$H$63,8,FALSE))=TRUE,"0",VLOOKUP($C82,'Step Up Tour Pro SS'!$A$17:$H$63,8,FALSE))</f>
        <v>0</v>
      </c>
    </row>
    <row r="83" spans="1:38" ht="15" customHeight="1">
      <c r="A83" s="81" t="s">
        <v>138</v>
      </c>
      <c r="B83" s="81" t="s">
        <v>65</v>
      </c>
      <c r="C83" s="86" t="s">
        <v>149</v>
      </c>
      <c r="D83" s="81"/>
      <c r="E83" s="81">
        <f t="shared" si="13"/>
        <v>74</v>
      </c>
      <c r="F83" s="19">
        <f t="shared" si="14"/>
        <v>74</v>
      </c>
      <c r="G83" s="20">
        <f t="shared" si="15"/>
        <v>100</v>
      </c>
      <c r="H83" s="20">
        <f t="shared" si="17"/>
        <v>100</v>
      </c>
      <c r="I83" s="126">
        <v>0</v>
      </c>
      <c r="J83" s="19">
        <f t="shared" si="16"/>
        <v>200</v>
      </c>
      <c r="K83" s="21"/>
      <c r="L83" s="22" t="str">
        <f>IF(ISNA(VLOOKUP($C83,'Mt. Sima Canada Cup SS'!$A$17:$H$100,8,FALSE))=TRUE,"0",VLOOKUP($C83,'Mt. Sima Canada Cup SS'!$A$17:$H$100,8,FALSE))</f>
        <v>0</v>
      </c>
      <c r="M83" s="22" t="str">
        <f>IF(ISNA(VLOOKUP($C83,'Mt. Sima Canada Cup BA'!$A$17:$H$100,8,FALSE))=TRUE,"0",VLOOKUP($C83,'Mt. Sima Canada Cup BA'!$A$17:$H$100,8,FALSE))</f>
        <v>0</v>
      </c>
      <c r="N83" s="22" t="str">
        <f>IF(ISNA(VLOOKUP($C83,'Waterville Rev Tour NorAm Day 1'!$A$17:$H$100,8,FALSE))=TRUE,"0",VLOOKUP($C83,'Waterville Rev Tour NorAm Day 1'!$A$17:$H$100,8,FALSE))</f>
        <v>0</v>
      </c>
      <c r="O83" s="22" t="str">
        <f>IF(ISNA(VLOOKUP($C83,'Waterville Rev Tour NorAm Day 2'!$A$17:$H$100,8,FALSE))=TRUE,"0",VLOOKUP($C83,'Waterville Rev Tour NorAm Day 2'!$A$17:$H$100,8,FALSE))</f>
        <v>0</v>
      </c>
      <c r="P83" s="22" t="str">
        <f>IF(ISNA(VLOOKUP($C83,'MSLM TT DAY 1'!$A$17:$H$100,8,FALSE))=TRUE,"0",VLOOKUP($C83,'MSLM TT DAY 1'!$A$17:$H$100,8,FALSE))</f>
        <v>0</v>
      </c>
      <c r="Q83" s="22" t="str">
        <f>IF(ISNA(VLOOKUP($C83,'MSLM TT DAY 2'!$A$17:$H$100,8,FALSE))=TRUE,"0",VLOOKUP($C83,'MSLM TT DAY 2'!$A$17:$H$100,8,FALSE))</f>
        <v>0</v>
      </c>
      <c r="R83" s="22" t="str">
        <f>IF(ISNA(VLOOKUP($C83,'Silverstar Canada Cup'!$A$17:$H$65,8,FALSE))=TRUE,"0",VLOOKUP($C83,'Silverstar Canada Cup'!$A$17:$H$65,8,FALSE))</f>
        <v>0</v>
      </c>
      <c r="S83" s="99">
        <f>IF(ISNA(VLOOKUP($C83,'Craigleith Groms'!$A$17:$H$63,8,FALSE))=TRUE,"0",VLOOKUP($C83,'Craigleith Groms'!$A$17:$H$63,8,FALSE))</f>
        <v>100</v>
      </c>
      <c r="T83" s="22" t="str">
        <f>IF(ISNA(VLOOKUP($C83,'Beaver Valley TT'!$A$17:$H$69,8,FALSE))=TRUE,"0",VLOOKUP($C83,'Beaver Valley TT'!$A$17:$H$69,8,FALSE))</f>
        <v>0</v>
      </c>
      <c r="U83" s="22" t="str">
        <f>IF(ISNA(VLOOKUP($C83,'Calgary Nor AM SS'!$A$17:$H$66,8,FALSE))=TRUE,"0",VLOOKUP($C83,'Calgary Nor AM SS'!$A$17:$H$66,8,FALSE))</f>
        <v>0</v>
      </c>
      <c r="V83" s="22" t="str">
        <f>IF(ISNA(VLOOKUP($C83,'Fortune Fz'!$A$17:$H$66,8,FALSE))=TRUE,"0",VLOOKUP($C83,'Fortune Fz'!$A$17:$H$66,8,FALSE))</f>
        <v>0</v>
      </c>
      <c r="W83" s="99">
        <f>IF(ISNA(VLOOKUP($C83,'GEORGIAN PEAKS Groms'!$A$17:$H$63,8,FALSE))=TRUE,"0",VLOOKUP($C83,'GEORGIAN PEAKS Groms'!$A$17:$H$63,8,FALSE))</f>
        <v>100</v>
      </c>
      <c r="X83" s="99" t="str">
        <f>IF(ISNA(VLOOKUP($C83,'Aspen Open SS'!$A$17:$H$63,8,FALSE))=TRUE,"0",VLOOKUP($C83,'Aspen Open SS'!$A$17:$H$63,8,FALSE))</f>
        <v>0</v>
      </c>
      <c r="Y83" s="99" t="str">
        <f>IF(ISNA(VLOOKUP($C83,'Aspen Open BA'!$A$17:$H$63,8,FALSE))=TRUE,"0",VLOOKUP($C83,'Aspen Open BA'!$A$17:$H$63,8,FALSE))</f>
        <v>0</v>
      </c>
      <c r="Z83" s="99" t="str">
        <f>IF(ISNA(VLOOKUP($C83,'CWG SS'!$A$17:$H$63,8,FALSE))=TRUE,"0",VLOOKUP($C83,'CWG SS'!$A$17:$H$63,8,FALSE))</f>
        <v>0</v>
      </c>
      <c r="AA83" s="99" t="str">
        <f>IF(ISNA(VLOOKUP($C83,'CWG BA'!$A$17:$H$63,8,FALSE))=TRUE,"0",VLOOKUP($C83,'CWG BA'!$A$17:$H$63,8,FALSE))</f>
        <v>0</v>
      </c>
      <c r="AB83" s="99" t="str">
        <f>IF(ISNA(VLOOKUP($C83,'CWG HP'!$A$17:$H$63,8,FALSE))=TRUE,"0",VLOOKUP($C83,'CWG HP'!$A$17:$H$63,8,FALSE))</f>
        <v>0</v>
      </c>
      <c r="AC83" s="99" t="str">
        <f>IF(ISNA(VLOOKUP($C83,'Camp Fortune Provincials'!$A$17:$H$63,8,FALSE))=TRUE,"0",VLOOKUP($C83,'Camp Fortune Provincials'!$A$17:$H$63,8,FALSE))</f>
        <v>0</v>
      </c>
      <c r="AD83" s="99" t="str">
        <f>IF(ISNA(VLOOKUP($C83,'Jr Nats SS'!$A$17:$H$63,8,FALSE))=TRUE,"0",VLOOKUP($C83,'Jr Nats SS'!$A$17:$H$63,8,FALSE))</f>
        <v>0</v>
      </c>
      <c r="AE83" s="99" t="str">
        <f>IF(ISNA(VLOOKUP($C83,'Jr Nats HP'!$A$17:$H$63,8,FALSE))=TRUE,"0",VLOOKUP($C83,'Jr Nats HP'!$A$17:$H$63,8,FALSE))</f>
        <v>0</v>
      </c>
      <c r="AF83" s="99" t="str">
        <f>IF(ISNA(VLOOKUP($C83,'Jr Nats BA'!$A$17:$H$63,8,FALSE))=TRUE,"0",VLOOKUP($C83,'Jr Nats BA'!$A$17:$H$63,8,FALSE))</f>
        <v>0</v>
      </c>
      <c r="AG83" s="99" t="str">
        <f>IF(ISNA(VLOOKUP($C83,'Mammoth World Cup'!$A$17:$H$63,8,FALSE))=TRUE,"0",VLOOKUP($C83,'Mammoth World Cup'!$A$17:$H$63,8,FALSE))</f>
        <v>0</v>
      </c>
      <c r="AH83" s="99" t="str">
        <f>IF(ISNA(VLOOKUP($C83,'MSLM CC SS'!$A$17:$H$61,8,FALSE))=TRUE,"0",VLOOKUP($C83,'MSLM CC SS'!$A$17:$H$61,8,FALSE))</f>
        <v>0</v>
      </c>
      <c r="AI83" s="99" t="str">
        <f>IF(ISNA(VLOOKUP($C83,'MSLM CC HP'!$A$17:$H$59,8,FALSE))=TRUE,"0",VLOOKUP($C83,'MSLM CC HP'!$A$17:$H$59,8,FALSE))</f>
        <v>0</v>
      </c>
      <c r="AJ83" s="99" t="str">
        <f>IF(ISNA(VLOOKUP($C83,'Mammoth NorAM SS'!$A$17:$H$63,8,FALSE))=TRUE,"0",VLOOKUP($C83,'Mammoth NorAM SS'!$A$17:$H$63,8,FALSE))</f>
        <v>0</v>
      </c>
      <c r="AK83" s="99" t="str">
        <f>IF(ISNA(VLOOKUP($C83,'Le Relais NorAM SS'!$A$17:$H$63,8,FALSE))=TRUE,"0",VLOOKUP($C83,'Le Relais NorAM SS'!$A$17:$H$63,8,FALSE))</f>
        <v>0</v>
      </c>
      <c r="AL83" s="99" t="str">
        <f>IF(ISNA(VLOOKUP($C83,'Step Up Tour Pro SS'!$A$17:$H$63,8,FALSE))=TRUE,"0",VLOOKUP($C83,'Step Up Tour Pro SS'!$A$17:$H$63,8,FALSE))</f>
        <v>0</v>
      </c>
    </row>
    <row r="84" spans="1:38" ht="15" customHeight="1">
      <c r="A84" s="81" t="s">
        <v>138</v>
      </c>
      <c r="B84" s="81" t="s">
        <v>151</v>
      </c>
      <c r="C84" s="86" t="s">
        <v>150</v>
      </c>
      <c r="D84" s="81"/>
      <c r="E84" s="81">
        <f t="shared" si="13"/>
        <v>74</v>
      </c>
      <c r="F84" s="19">
        <f t="shared" si="14"/>
        <v>74</v>
      </c>
      <c r="G84" s="20">
        <f t="shared" si="15"/>
        <v>100</v>
      </c>
      <c r="H84" s="20">
        <f t="shared" si="17"/>
        <v>100</v>
      </c>
      <c r="I84" s="126">
        <v>0</v>
      </c>
      <c r="J84" s="19">
        <f t="shared" si="16"/>
        <v>200</v>
      </c>
      <c r="K84" s="21"/>
      <c r="L84" s="22" t="str">
        <f>IF(ISNA(VLOOKUP($C84,'Mt. Sima Canada Cup SS'!$A$17:$H$100,8,FALSE))=TRUE,"0",VLOOKUP($C84,'Mt. Sima Canada Cup SS'!$A$17:$H$100,8,FALSE))</f>
        <v>0</v>
      </c>
      <c r="M84" s="22" t="str">
        <f>IF(ISNA(VLOOKUP($C84,'Mt. Sima Canada Cup BA'!$A$17:$H$100,8,FALSE))=TRUE,"0",VLOOKUP($C84,'Mt. Sima Canada Cup BA'!$A$17:$H$100,8,FALSE))</f>
        <v>0</v>
      </c>
      <c r="N84" s="22" t="str">
        <f>IF(ISNA(VLOOKUP($C84,'Waterville Rev Tour NorAm Day 1'!$A$17:$H$100,8,FALSE))=TRUE,"0",VLOOKUP($C84,'Waterville Rev Tour NorAm Day 1'!$A$17:$H$100,8,FALSE))</f>
        <v>0</v>
      </c>
      <c r="O84" s="22" t="str">
        <f>IF(ISNA(VLOOKUP($C84,'Waterville Rev Tour NorAm Day 2'!$A$17:$H$100,8,FALSE))=TRUE,"0",VLOOKUP($C84,'Waterville Rev Tour NorAm Day 2'!$A$17:$H$100,8,FALSE))</f>
        <v>0</v>
      </c>
      <c r="P84" s="22" t="str">
        <f>IF(ISNA(VLOOKUP($C84,'MSLM TT DAY 1'!$A$17:$H$100,8,FALSE))=TRUE,"0",VLOOKUP($C84,'MSLM TT DAY 1'!$A$17:$H$100,8,FALSE))</f>
        <v>0</v>
      </c>
      <c r="Q84" s="22" t="str">
        <f>IF(ISNA(VLOOKUP($C84,'MSLM TT DAY 2'!$A$17:$H$100,8,FALSE))=TRUE,"0",VLOOKUP($C84,'MSLM TT DAY 2'!$A$17:$H$100,8,FALSE))</f>
        <v>0</v>
      </c>
      <c r="R84" s="22" t="str">
        <f>IF(ISNA(VLOOKUP($C84,'Silverstar Canada Cup'!$A$17:$H$65,8,FALSE))=TRUE,"0",VLOOKUP($C84,'Silverstar Canada Cup'!$A$17:$H$65,8,FALSE))</f>
        <v>0</v>
      </c>
      <c r="S84" s="99">
        <f>IF(ISNA(VLOOKUP($C84,'Craigleith Groms'!$A$17:$H$63,8,FALSE))=TRUE,"0",VLOOKUP($C84,'Craigleith Groms'!$A$17:$H$63,8,FALSE))</f>
        <v>100</v>
      </c>
      <c r="T84" s="22" t="str">
        <f>IF(ISNA(VLOOKUP($C84,'Beaver Valley TT'!$A$17:$H$69,8,FALSE))=TRUE,"0",VLOOKUP($C84,'Beaver Valley TT'!$A$17:$H$69,8,FALSE))</f>
        <v>0</v>
      </c>
      <c r="U84" s="22" t="str">
        <f>IF(ISNA(VLOOKUP($C84,'Calgary Nor AM SS'!$A$17:$H$66,8,FALSE))=TRUE,"0",VLOOKUP($C84,'Calgary Nor AM SS'!$A$17:$H$66,8,FALSE))</f>
        <v>0</v>
      </c>
      <c r="V84" s="22" t="str">
        <f>IF(ISNA(VLOOKUP($C84,'Fortune Fz'!$A$17:$H$66,8,FALSE))=TRUE,"0",VLOOKUP($C84,'Fortune Fz'!$A$17:$H$66,8,FALSE))</f>
        <v>0</v>
      </c>
      <c r="W84" s="99">
        <f>IF(ISNA(VLOOKUP($C84,'GEORGIAN PEAKS Groms'!$A$17:$H$63,8,FALSE))=TRUE,"0",VLOOKUP($C84,'GEORGIAN PEAKS Groms'!$A$17:$H$63,8,FALSE))</f>
        <v>100</v>
      </c>
      <c r="X84" s="99" t="str">
        <f>IF(ISNA(VLOOKUP($C84,'Aspen Open SS'!$A$17:$H$63,8,FALSE))=TRUE,"0",VLOOKUP($C84,'Aspen Open SS'!$A$17:$H$63,8,FALSE))</f>
        <v>0</v>
      </c>
      <c r="Y84" s="99" t="str">
        <f>IF(ISNA(VLOOKUP($C84,'Aspen Open BA'!$A$17:$H$63,8,FALSE))=TRUE,"0",VLOOKUP($C84,'Aspen Open BA'!$A$17:$H$63,8,FALSE))</f>
        <v>0</v>
      </c>
      <c r="Z84" s="99" t="str">
        <f>IF(ISNA(VLOOKUP($C84,'CWG SS'!$A$17:$H$63,8,FALSE))=TRUE,"0",VLOOKUP($C84,'CWG SS'!$A$17:$H$63,8,FALSE))</f>
        <v>0</v>
      </c>
      <c r="AA84" s="99" t="str">
        <f>IF(ISNA(VLOOKUP($C84,'CWG BA'!$A$17:$H$63,8,FALSE))=TRUE,"0",VLOOKUP($C84,'CWG BA'!$A$17:$H$63,8,FALSE))</f>
        <v>0</v>
      </c>
      <c r="AB84" s="99" t="str">
        <f>IF(ISNA(VLOOKUP($C84,'CWG HP'!$A$17:$H$63,8,FALSE))=TRUE,"0",VLOOKUP($C84,'CWG HP'!$A$17:$H$63,8,FALSE))</f>
        <v>0</v>
      </c>
      <c r="AC84" s="99" t="str">
        <f>IF(ISNA(VLOOKUP($C84,'Camp Fortune Provincials'!$A$17:$H$63,8,FALSE))=TRUE,"0",VLOOKUP($C84,'Camp Fortune Provincials'!$A$17:$H$63,8,FALSE))</f>
        <v>0</v>
      </c>
      <c r="AD84" s="99" t="str">
        <f>IF(ISNA(VLOOKUP($C84,'Jr Nats SS'!$A$17:$H$63,8,FALSE))=TRUE,"0",VLOOKUP($C84,'Jr Nats SS'!$A$17:$H$63,8,FALSE))</f>
        <v>0</v>
      </c>
      <c r="AE84" s="99" t="str">
        <f>IF(ISNA(VLOOKUP($C84,'Jr Nats HP'!$A$17:$H$63,8,FALSE))=TRUE,"0",VLOOKUP($C84,'Jr Nats HP'!$A$17:$H$63,8,FALSE))</f>
        <v>0</v>
      </c>
      <c r="AF84" s="99" t="str">
        <f>IF(ISNA(VLOOKUP($C84,'Jr Nats BA'!$A$17:$H$63,8,FALSE))=TRUE,"0",VLOOKUP($C84,'Jr Nats BA'!$A$17:$H$63,8,FALSE))</f>
        <v>0</v>
      </c>
      <c r="AG84" s="99" t="str">
        <f>IF(ISNA(VLOOKUP($C84,'Mammoth World Cup'!$A$17:$H$63,8,FALSE))=TRUE,"0",VLOOKUP($C84,'Mammoth World Cup'!$A$17:$H$63,8,FALSE))</f>
        <v>0</v>
      </c>
      <c r="AH84" s="99" t="str">
        <f>IF(ISNA(VLOOKUP($C84,'MSLM CC SS'!$A$17:$H$61,8,FALSE))=TRUE,"0",VLOOKUP($C84,'MSLM CC SS'!$A$17:$H$61,8,FALSE))</f>
        <v>0</v>
      </c>
      <c r="AI84" s="99" t="str">
        <f>IF(ISNA(VLOOKUP($C84,'MSLM CC HP'!$A$17:$H$59,8,FALSE))=TRUE,"0",VLOOKUP($C84,'MSLM CC HP'!$A$17:$H$59,8,FALSE))</f>
        <v>0</v>
      </c>
      <c r="AJ84" s="99" t="str">
        <f>IF(ISNA(VLOOKUP($C84,'Mammoth NorAM SS'!$A$17:$H$63,8,FALSE))=TRUE,"0",VLOOKUP($C84,'Mammoth NorAM SS'!$A$17:$H$63,8,FALSE))</f>
        <v>0</v>
      </c>
      <c r="AK84" s="99" t="str">
        <f>IF(ISNA(VLOOKUP($C84,'Le Relais NorAM SS'!$A$17:$H$63,8,FALSE))=TRUE,"0",VLOOKUP($C84,'Le Relais NorAM SS'!$A$17:$H$63,8,FALSE))</f>
        <v>0</v>
      </c>
      <c r="AL84" s="99" t="str">
        <f>IF(ISNA(VLOOKUP($C84,'Step Up Tour Pro SS'!$A$17:$H$63,8,FALSE))=TRUE,"0",VLOOKUP($C84,'Step Up Tour Pro SS'!$A$17:$H$63,8,FALSE))</f>
        <v>0</v>
      </c>
    </row>
    <row r="85" spans="1:38" ht="15" customHeight="1">
      <c r="A85" s="81" t="s">
        <v>138</v>
      </c>
      <c r="B85" s="81" t="s">
        <v>65</v>
      </c>
      <c r="C85" s="86" t="s">
        <v>152</v>
      </c>
      <c r="D85" s="81"/>
      <c r="E85" s="81">
        <f t="shared" si="13"/>
        <v>74</v>
      </c>
      <c r="F85" s="19">
        <f t="shared" si="14"/>
        <v>74</v>
      </c>
      <c r="G85" s="20">
        <f t="shared" si="15"/>
        <v>100</v>
      </c>
      <c r="H85" s="20">
        <f t="shared" si="17"/>
        <v>100</v>
      </c>
      <c r="I85" s="126">
        <v>0</v>
      </c>
      <c r="J85" s="19">
        <f t="shared" si="16"/>
        <v>200</v>
      </c>
      <c r="K85" s="21"/>
      <c r="L85" s="22" t="str">
        <f>IF(ISNA(VLOOKUP($C85,'Mt. Sima Canada Cup SS'!$A$17:$H$100,8,FALSE))=TRUE,"0",VLOOKUP($C85,'Mt. Sima Canada Cup SS'!$A$17:$H$100,8,FALSE))</f>
        <v>0</v>
      </c>
      <c r="M85" s="22" t="str">
        <f>IF(ISNA(VLOOKUP($C85,'Mt. Sima Canada Cup BA'!$A$17:$H$100,8,FALSE))=TRUE,"0",VLOOKUP($C85,'Mt. Sima Canada Cup BA'!$A$17:$H$100,8,FALSE))</f>
        <v>0</v>
      </c>
      <c r="N85" s="22" t="str">
        <f>IF(ISNA(VLOOKUP($C85,'Waterville Rev Tour NorAm Day 1'!$A$17:$H$100,8,FALSE))=TRUE,"0",VLOOKUP($C85,'Waterville Rev Tour NorAm Day 1'!$A$17:$H$100,8,FALSE))</f>
        <v>0</v>
      </c>
      <c r="O85" s="22" t="str">
        <f>IF(ISNA(VLOOKUP($C85,'Waterville Rev Tour NorAm Day 2'!$A$17:$H$100,8,FALSE))=TRUE,"0",VLOOKUP($C85,'Waterville Rev Tour NorAm Day 2'!$A$17:$H$100,8,FALSE))</f>
        <v>0</v>
      </c>
      <c r="P85" s="22" t="str">
        <f>IF(ISNA(VLOOKUP($C85,'MSLM TT DAY 1'!$A$17:$H$100,8,FALSE))=TRUE,"0",VLOOKUP($C85,'MSLM TT DAY 1'!$A$17:$H$100,8,FALSE))</f>
        <v>0</v>
      </c>
      <c r="Q85" s="22" t="str">
        <f>IF(ISNA(VLOOKUP($C85,'MSLM TT DAY 2'!$A$17:$H$100,8,FALSE))=TRUE,"0",VLOOKUP($C85,'MSLM TT DAY 2'!$A$17:$H$100,8,FALSE))</f>
        <v>0</v>
      </c>
      <c r="R85" s="22" t="str">
        <f>IF(ISNA(VLOOKUP($C85,'Silverstar Canada Cup'!$A$17:$H$65,8,FALSE))=TRUE,"0",VLOOKUP($C85,'Silverstar Canada Cup'!$A$17:$H$65,8,FALSE))</f>
        <v>0</v>
      </c>
      <c r="S85" s="99">
        <f>IF(ISNA(VLOOKUP($C85,'Craigleith Groms'!$A$17:$H$63,8,FALSE))=TRUE,"0",VLOOKUP($C85,'Craigleith Groms'!$A$17:$H$63,8,FALSE))</f>
        <v>100</v>
      </c>
      <c r="T85" s="22" t="str">
        <f>IF(ISNA(VLOOKUP($C85,'Beaver Valley TT'!$A$17:$H$69,8,FALSE))=TRUE,"0",VLOOKUP($C85,'Beaver Valley TT'!$A$17:$H$69,8,FALSE))</f>
        <v>0</v>
      </c>
      <c r="U85" s="22" t="str">
        <f>IF(ISNA(VLOOKUP($C85,'Calgary Nor AM SS'!$A$17:$H$66,8,FALSE))=TRUE,"0",VLOOKUP($C85,'Calgary Nor AM SS'!$A$17:$H$66,8,FALSE))</f>
        <v>0</v>
      </c>
      <c r="V85" s="22" t="str">
        <f>IF(ISNA(VLOOKUP($C85,'Fortune Fz'!$A$17:$H$66,8,FALSE))=TRUE,"0",VLOOKUP($C85,'Fortune Fz'!$A$17:$H$66,8,FALSE))</f>
        <v>0</v>
      </c>
      <c r="W85" s="99">
        <f>IF(ISNA(VLOOKUP($C85,'GEORGIAN PEAKS Groms'!$A$17:$H$63,8,FALSE))=TRUE,"0",VLOOKUP($C85,'GEORGIAN PEAKS Groms'!$A$17:$H$63,8,FALSE))</f>
        <v>100</v>
      </c>
      <c r="X85" s="99" t="str">
        <f>IF(ISNA(VLOOKUP($C85,'Aspen Open SS'!$A$17:$H$63,8,FALSE))=TRUE,"0",VLOOKUP($C85,'Aspen Open SS'!$A$17:$H$63,8,FALSE))</f>
        <v>0</v>
      </c>
      <c r="Y85" s="99" t="str">
        <f>IF(ISNA(VLOOKUP($C85,'Aspen Open BA'!$A$17:$H$63,8,FALSE))=TRUE,"0",VLOOKUP($C85,'Aspen Open BA'!$A$17:$H$63,8,FALSE))</f>
        <v>0</v>
      </c>
      <c r="Z85" s="99" t="str">
        <f>IF(ISNA(VLOOKUP($C85,'CWG SS'!$A$17:$H$63,8,FALSE))=TRUE,"0",VLOOKUP($C85,'CWG SS'!$A$17:$H$63,8,FALSE))</f>
        <v>0</v>
      </c>
      <c r="AA85" s="99" t="str">
        <f>IF(ISNA(VLOOKUP($C85,'CWG BA'!$A$17:$H$63,8,FALSE))=TRUE,"0",VLOOKUP($C85,'CWG BA'!$A$17:$H$63,8,FALSE))</f>
        <v>0</v>
      </c>
      <c r="AB85" s="99" t="str">
        <f>IF(ISNA(VLOOKUP($C85,'CWG HP'!$A$17:$H$63,8,FALSE))=TRUE,"0",VLOOKUP($C85,'CWG HP'!$A$17:$H$63,8,FALSE))</f>
        <v>0</v>
      </c>
      <c r="AC85" s="99" t="str">
        <f>IF(ISNA(VLOOKUP($C85,'Camp Fortune Provincials'!$A$17:$H$63,8,FALSE))=TRUE,"0",VLOOKUP($C85,'Camp Fortune Provincials'!$A$17:$H$63,8,FALSE))</f>
        <v>0</v>
      </c>
      <c r="AD85" s="99" t="str">
        <f>IF(ISNA(VLOOKUP($C85,'Jr Nats SS'!$A$17:$H$63,8,FALSE))=TRUE,"0",VLOOKUP($C85,'Jr Nats SS'!$A$17:$H$63,8,FALSE))</f>
        <v>0</v>
      </c>
      <c r="AE85" s="99" t="str">
        <f>IF(ISNA(VLOOKUP($C85,'Jr Nats HP'!$A$17:$H$63,8,FALSE))=TRUE,"0",VLOOKUP($C85,'Jr Nats HP'!$A$17:$H$63,8,FALSE))</f>
        <v>0</v>
      </c>
      <c r="AF85" s="99" t="str">
        <f>IF(ISNA(VLOOKUP($C85,'Jr Nats BA'!$A$17:$H$63,8,FALSE))=TRUE,"0",VLOOKUP($C85,'Jr Nats BA'!$A$17:$H$63,8,FALSE))</f>
        <v>0</v>
      </c>
      <c r="AG85" s="99" t="str">
        <f>IF(ISNA(VLOOKUP($C85,'Mammoth World Cup'!$A$17:$H$63,8,FALSE))=TRUE,"0",VLOOKUP($C85,'Mammoth World Cup'!$A$17:$H$63,8,FALSE))</f>
        <v>0</v>
      </c>
      <c r="AH85" s="99" t="str">
        <f>IF(ISNA(VLOOKUP($C85,'MSLM CC SS'!$A$17:$H$61,8,FALSE))=TRUE,"0",VLOOKUP($C85,'MSLM CC SS'!$A$17:$H$61,8,FALSE))</f>
        <v>0</v>
      </c>
      <c r="AI85" s="99" t="str">
        <f>IF(ISNA(VLOOKUP($C85,'MSLM CC HP'!$A$17:$H$59,8,FALSE))=TRUE,"0",VLOOKUP($C85,'MSLM CC HP'!$A$17:$H$59,8,FALSE))</f>
        <v>0</v>
      </c>
      <c r="AJ85" s="99" t="str">
        <f>IF(ISNA(VLOOKUP($C85,'Mammoth NorAM SS'!$A$17:$H$63,8,FALSE))=TRUE,"0",VLOOKUP($C85,'Mammoth NorAM SS'!$A$17:$H$63,8,FALSE))</f>
        <v>0</v>
      </c>
      <c r="AK85" s="99" t="str">
        <f>IF(ISNA(VLOOKUP($C85,'Le Relais NorAM SS'!$A$17:$H$63,8,FALSE))=TRUE,"0",VLOOKUP($C85,'Le Relais NorAM SS'!$A$17:$H$63,8,FALSE))</f>
        <v>0</v>
      </c>
      <c r="AL85" s="99" t="str">
        <f>IF(ISNA(VLOOKUP($C85,'Step Up Tour Pro SS'!$A$17:$H$63,8,FALSE))=TRUE,"0",VLOOKUP($C85,'Step Up Tour Pro SS'!$A$17:$H$63,8,FALSE))</f>
        <v>0</v>
      </c>
    </row>
    <row r="86" spans="1:38" ht="15" customHeight="1">
      <c r="A86" s="81" t="s">
        <v>154</v>
      </c>
      <c r="B86" s="81" t="s">
        <v>75</v>
      </c>
      <c r="C86" s="86" t="s">
        <v>153</v>
      </c>
      <c r="D86" s="81"/>
      <c r="E86" s="81">
        <f t="shared" si="13"/>
        <v>74</v>
      </c>
      <c r="F86" s="19">
        <f t="shared" si="14"/>
        <v>74</v>
      </c>
      <c r="G86" s="20">
        <f t="shared" si="15"/>
        <v>100</v>
      </c>
      <c r="H86" s="20">
        <f t="shared" si="17"/>
        <v>100</v>
      </c>
      <c r="I86" s="126">
        <v>0</v>
      </c>
      <c r="J86" s="19">
        <f t="shared" si="16"/>
        <v>200</v>
      </c>
      <c r="K86" s="21"/>
      <c r="L86" s="22" t="str">
        <f>IF(ISNA(VLOOKUP($C86,'Mt. Sima Canada Cup SS'!$A$17:$H$100,8,FALSE))=TRUE,"0",VLOOKUP($C86,'Mt. Sima Canada Cup SS'!$A$17:$H$100,8,FALSE))</f>
        <v>0</v>
      </c>
      <c r="M86" s="22" t="str">
        <f>IF(ISNA(VLOOKUP($C86,'Mt. Sima Canada Cup BA'!$A$17:$H$100,8,FALSE))=TRUE,"0",VLOOKUP($C86,'Mt. Sima Canada Cup BA'!$A$17:$H$100,8,FALSE))</f>
        <v>0</v>
      </c>
      <c r="N86" s="22" t="str">
        <f>IF(ISNA(VLOOKUP($C86,'Waterville Rev Tour NorAm Day 1'!$A$17:$H$100,8,FALSE))=TRUE,"0",VLOOKUP($C86,'Waterville Rev Tour NorAm Day 1'!$A$17:$H$100,8,FALSE))</f>
        <v>0</v>
      </c>
      <c r="O86" s="22" t="str">
        <f>IF(ISNA(VLOOKUP($C86,'Waterville Rev Tour NorAm Day 2'!$A$17:$H$100,8,FALSE))=TRUE,"0",VLOOKUP($C86,'Waterville Rev Tour NorAm Day 2'!$A$17:$H$100,8,FALSE))</f>
        <v>0</v>
      </c>
      <c r="P86" s="22" t="str">
        <f>IF(ISNA(VLOOKUP($C86,'MSLM TT DAY 1'!$A$17:$H$100,8,FALSE))=TRUE,"0",VLOOKUP($C86,'MSLM TT DAY 1'!$A$17:$H$100,8,FALSE))</f>
        <v>0</v>
      </c>
      <c r="Q86" s="22" t="str">
        <f>IF(ISNA(VLOOKUP($C86,'MSLM TT DAY 2'!$A$17:$H$100,8,FALSE))=TRUE,"0",VLOOKUP($C86,'MSLM TT DAY 2'!$A$17:$H$100,8,FALSE))</f>
        <v>0</v>
      </c>
      <c r="R86" s="22" t="str">
        <f>IF(ISNA(VLOOKUP($C86,'Silverstar Canada Cup'!$A$17:$H$65,8,FALSE))=TRUE,"0",VLOOKUP($C86,'Silverstar Canada Cup'!$A$17:$H$65,8,FALSE))</f>
        <v>0</v>
      </c>
      <c r="S86" s="99">
        <f>IF(ISNA(VLOOKUP($C86,'Craigleith Groms'!$A$17:$H$63,8,FALSE))=TRUE,"0",VLOOKUP($C86,'Craigleith Groms'!$A$17:$H$63,8,FALSE))</f>
        <v>100</v>
      </c>
      <c r="T86" s="22" t="str">
        <f>IF(ISNA(VLOOKUP($C86,'Beaver Valley TT'!$A$17:$H$69,8,FALSE))=TRUE,"0",VLOOKUP($C86,'Beaver Valley TT'!$A$17:$H$69,8,FALSE))</f>
        <v>0</v>
      </c>
      <c r="U86" s="22" t="str">
        <f>IF(ISNA(VLOOKUP($C86,'Calgary Nor AM SS'!$A$17:$H$66,8,FALSE))=TRUE,"0",VLOOKUP($C86,'Calgary Nor AM SS'!$A$17:$H$66,8,FALSE))</f>
        <v>0</v>
      </c>
      <c r="V86" s="22" t="str">
        <f>IF(ISNA(VLOOKUP($C86,'Fortune Fz'!$A$17:$H$66,8,FALSE))=TRUE,"0",VLOOKUP($C86,'Fortune Fz'!$A$17:$H$66,8,FALSE))</f>
        <v>0</v>
      </c>
      <c r="W86" s="99">
        <f>IF(ISNA(VLOOKUP($C86,'GEORGIAN PEAKS Groms'!$A$17:$H$63,8,FALSE))=TRUE,"0",VLOOKUP($C86,'GEORGIAN PEAKS Groms'!$A$17:$H$63,8,FALSE))</f>
        <v>100</v>
      </c>
      <c r="X86" s="99" t="str">
        <f>IF(ISNA(VLOOKUP($C86,'Aspen Open SS'!$A$17:$H$63,8,FALSE))=TRUE,"0",VLOOKUP($C86,'Aspen Open SS'!$A$17:$H$63,8,FALSE))</f>
        <v>0</v>
      </c>
      <c r="Y86" s="99" t="str">
        <f>IF(ISNA(VLOOKUP($C86,'Aspen Open BA'!$A$17:$H$63,8,FALSE))=TRUE,"0",VLOOKUP($C86,'Aspen Open BA'!$A$17:$H$63,8,FALSE))</f>
        <v>0</v>
      </c>
      <c r="Z86" s="99" t="str">
        <f>IF(ISNA(VLOOKUP($C86,'CWG SS'!$A$17:$H$63,8,FALSE))=TRUE,"0",VLOOKUP($C86,'CWG SS'!$A$17:$H$63,8,FALSE))</f>
        <v>0</v>
      </c>
      <c r="AA86" s="99" t="str">
        <f>IF(ISNA(VLOOKUP($C86,'CWG BA'!$A$17:$H$63,8,FALSE))=TRUE,"0",VLOOKUP($C86,'CWG BA'!$A$17:$H$63,8,FALSE))</f>
        <v>0</v>
      </c>
      <c r="AB86" s="99" t="str">
        <f>IF(ISNA(VLOOKUP($C86,'CWG HP'!$A$17:$H$63,8,FALSE))=TRUE,"0",VLOOKUP($C86,'CWG HP'!$A$17:$H$63,8,FALSE))</f>
        <v>0</v>
      </c>
      <c r="AC86" s="99" t="str">
        <f>IF(ISNA(VLOOKUP($C86,'Camp Fortune Provincials'!$A$17:$H$63,8,FALSE))=TRUE,"0",VLOOKUP($C86,'Camp Fortune Provincials'!$A$17:$H$63,8,FALSE))</f>
        <v>0</v>
      </c>
      <c r="AD86" s="99" t="str">
        <f>IF(ISNA(VLOOKUP($C86,'Jr Nats SS'!$A$17:$H$63,8,FALSE))=TRUE,"0",VLOOKUP($C86,'Jr Nats SS'!$A$17:$H$63,8,FALSE))</f>
        <v>0</v>
      </c>
      <c r="AE86" s="99" t="str">
        <f>IF(ISNA(VLOOKUP($C86,'Jr Nats HP'!$A$17:$H$63,8,FALSE))=TRUE,"0",VLOOKUP($C86,'Jr Nats HP'!$A$17:$H$63,8,FALSE))</f>
        <v>0</v>
      </c>
      <c r="AF86" s="99" t="str">
        <f>IF(ISNA(VLOOKUP($C86,'Jr Nats BA'!$A$17:$H$63,8,FALSE))=TRUE,"0",VLOOKUP($C86,'Jr Nats BA'!$A$17:$H$63,8,FALSE))</f>
        <v>0</v>
      </c>
      <c r="AG86" s="99" t="str">
        <f>IF(ISNA(VLOOKUP($C86,'Mammoth World Cup'!$A$17:$H$63,8,FALSE))=TRUE,"0",VLOOKUP($C86,'Mammoth World Cup'!$A$17:$H$63,8,FALSE))</f>
        <v>0</v>
      </c>
      <c r="AH86" s="99" t="str">
        <f>IF(ISNA(VLOOKUP($C86,'MSLM CC SS'!$A$17:$H$61,8,FALSE))=TRUE,"0",VLOOKUP($C86,'MSLM CC SS'!$A$17:$H$61,8,FALSE))</f>
        <v>0</v>
      </c>
      <c r="AI86" s="99" t="str">
        <f>IF(ISNA(VLOOKUP($C86,'MSLM CC HP'!$A$17:$H$59,8,FALSE))=TRUE,"0",VLOOKUP($C86,'MSLM CC HP'!$A$17:$H$59,8,FALSE))</f>
        <v>0</v>
      </c>
      <c r="AJ86" s="99" t="str">
        <f>IF(ISNA(VLOOKUP($C86,'Mammoth NorAM SS'!$A$17:$H$63,8,FALSE))=TRUE,"0",VLOOKUP($C86,'Mammoth NorAM SS'!$A$17:$H$63,8,FALSE))</f>
        <v>0</v>
      </c>
      <c r="AK86" s="99" t="str">
        <f>IF(ISNA(VLOOKUP($C86,'Le Relais NorAM SS'!$A$17:$H$63,8,FALSE))=TRUE,"0",VLOOKUP($C86,'Le Relais NorAM SS'!$A$17:$H$63,8,FALSE))</f>
        <v>0</v>
      </c>
      <c r="AL86" s="99" t="str">
        <f>IF(ISNA(VLOOKUP($C86,'Step Up Tour Pro SS'!$A$17:$H$63,8,FALSE))=TRUE,"0",VLOOKUP($C86,'Step Up Tour Pro SS'!$A$17:$H$63,8,FALSE))</f>
        <v>0</v>
      </c>
    </row>
    <row r="87" spans="1:38" ht="15" customHeight="1">
      <c r="A87" s="81" t="s">
        <v>94</v>
      </c>
      <c r="B87" s="81" t="s">
        <v>162</v>
      </c>
      <c r="C87" s="86" t="s">
        <v>161</v>
      </c>
      <c r="D87" s="81"/>
      <c r="E87" s="81">
        <f t="shared" si="13"/>
        <v>82</v>
      </c>
      <c r="F87" s="19">
        <f t="shared" si="14"/>
        <v>82</v>
      </c>
      <c r="G87" s="20">
        <f t="shared" si="15"/>
        <v>198.64559819413097</v>
      </c>
      <c r="H87" s="126">
        <v>0</v>
      </c>
      <c r="I87" s="126">
        <v>0</v>
      </c>
      <c r="J87" s="19">
        <f t="shared" si="16"/>
        <v>198.64559819413097</v>
      </c>
      <c r="K87" s="21"/>
      <c r="L87" s="22" t="str">
        <f>IF(ISNA(VLOOKUP($C87,'Mt. Sima Canada Cup SS'!$A$17:$H$100,8,FALSE))=TRUE,"0",VLOOKUP($C87,'Mt. Sima Canada Cup SS'!$A$17:$H$100,8,FALSE))</f>
        <v>0</v>
      </c>
      <c r="M87" s="22" t="str">
        <f>IF(ISNA(VLOOKUP($C87,'Mt. Sima Canada Cup BA'!$A$17:$H$100,8,FALSE))=TRUE,"0",VLOOKUP($C87,'Mt. Sima Canada Cup BA'!$A$17:$H$100,8,FALSE))</f>
        <v>0</v>
      </c>
      <c r="N87" s="22" t="str">
        <f>IF(ISNA(VLOOKUP($C87,'Waterville Rev Tour NorAm Day 1'!$A$17:$H$100,8,FALSE))=TRUE,"0",VLOOKUP($C87,'Waterville Rev Tour NorAm Day 1'!$A$17:$H$100,8,FALSE))</f>
        <v>0</v>
      </c>
      <c r="O87" s="22" t="str">
        <f>IF(ISNA(VLOOKUP($C87,'Waterville Rev Tour NorAm Day 2'!$A$17:$H$100,8,FALSE))=TRUE,"0",VLOOKUP($C87,'Waterville Rev Tour NorAm Day 2'!$A$17:$H$100,8,FALSE))</f>
        <v>0</v>
      </c>
      <c r="P87" s="22" t="str">
        <f>IF(ISNA(VLOOKUP($C87,'MSLM TT DAY 1'!$A$17:$H$100,8,FALSE))=TRUE,"0",VLOOKUP($C87,'MSLM TT DAY 1'!$A$17:$H$100,8,FALSE))</f>
        <v>0</v>
      </c>
      <c r="Q87" s="22" t="str">
        <f>IF(ISNA(VLOOKUP($C87,'MSLM TT DAY 2'!$A$17:$H$100,8,FALSE))=TRUE,"0",VLOOKUP($C87,'MSLM TT DAY 2'!$A$17:$H$100,8,FALSE))</f>
        <v>0</v>
      </c>
      <c r="R87" s="22" t="str">
        <f>IF(ISNA(VLOOKUP($C87,'Silverstar Canada Cup'!$A$17:$H$65,8,FALSE))=TRUE,"0",VLOOKUP($C87,'Silverstar Canada Cup'!$A$17:$H$65,8,FALSE))</f>
        <v>0</v>
      </c>
      <c r="S87" s="99" t="str">
        <f>IF(ISNA(VLOOKUP($C87,'Craigleith Groms'!$A$17:$H$63,8,FALSE))=TRUE,"0",VLOOKUP($C87,'Craigleith Groms'!$A$17:$H$63,8,FALSE))</f>
        <v>0</v>
      </c>
      <c r="T87" s="22">
        <f>IF(ISNA(VLOOKUP($C87,'Beaver Valley TT'!$A$17:$H$69,8,FALSE))=TRUE,"0",VLOOKUP($C87,'Beaver Valley TT'!$A$17:$H$69,8,FALSE))</f>
        <v>198.64559819413097</v>
      </c>
      <c r="U87" s="22" t="str">
        <f>IF(ISNA(VLOOKUP($C87,'Calgary Nor AM SS'!$A$17:$H$66,8,FALSE))=TRUE,"0",VLOOKUP($C87,'Calgary Nor AM SS'!$A$17:$H$66,8,FALSE))</f>
        <v>0</v>
      </c>
      <c r="V87" s="22" t="str">
        <f>IF(ISNA(VLOOKUP($C87,'Fortune Fz'!$A$17:$H$66,8,FALSE))=TRUE,"0",VLOOKUP($C87,'Fortune Fz'!$A$17:$H$66,8,FALSE))</f>
        <v>0</v>
      </c>
      <c r="W87" s="99" t="str">
        <f>IF(ISNA(VLOOKUP($C87,'GEORGIAN PEAKS Groms'!$A$17:$H$63,8,FALSE))=TRUE,"0",VLOOKUP($C87,'GEORGIAN PEAKS Groms'!$A$17:$H$63,8,FALSE))</f>
        <v>0</v>
      </c>
      <c r="X87" s="99" t="str">
        <f>IF(ISNA(VLOOKUP($C87,'Aspen Open SS'!$A$17:$H$63,8,FALSE))=TRUE,"0",VLOOKUP($C87,'Aspen Open SS'!$A$17:$H$63,8,FALSE))</f>
        <v>0</v>
      </c>
      <c r="Y87" s="99" t="str">
        <f>IF(ISNA(VLOOKUP($C87,'Aspen Open BA'!$A$17:$H$63,8,FALSE))=TRUE,"0",VLOOKUP($C87,'Aspen Open BA'!$A$17:$H$63,8,FALSE))</f>
        <v>0</v>
      </c>
      <c r="Z87" s="99" t="str">
        <f>IF(ISNA(VLOOKUP($C87,'CWG SS'!$A$17:$H$63,8,FALSE))=TRUE,"0",VLOOKUP($C87,'CWG SS'!$A$17:$H$63,8,FALSE))</f>
        <v>0</v>
      </c>
      <c r="AA87" s="99" t="str">
        <f>IF(ISNA(VLOOKUP($C87,'CWG BA'!$A$17:$H$63,8,FALSE))=TRUE,"0",VLOOKUP($C87,'CWG BA'!$A$17:$H$63,8,FALSE))</f>
        <v>0</v>
      </c>
      <c r="AB87" s="99" t="str">
        <f>IF(ISNA(VLOOKUP($C87,'CWG HP'!$A$17:$H$63,8,FALSE))=TRUE,"0",VLOOKUP($C87,'CWG HP'!$A$17:$H$63,8,FALSE))</f>
        <v>0</v>
      </c>
      <c r="AC87" s="99" t="str">
        <f>IF(ISNA(VLOOKUP($C87,'Camp Fortune Provincials'!$A$17:$H$63,8,FALSE))=TRUE,"0",VLOOKUP($C87,'Camp Fortune Provincials'!$A$17:$H$63,8,FALSE))</f>
        <v>0</v>
      </c>
      <c r="AD87" s="99" t="str">
        <f>IF(ISNA(VLOOKUP($C87,'Jr Nats SS'!$A$17:$H$63,8,FALSE))=TRUE,"0",VLOOKUP($C87,'Jr Nats SS'!$A$17:$H$63,8,FALSE))</f>
        <v>0</v>
      </c>
      <c r="AE87" s="99" t="str">
        <f>IF(ISNA(VLOOKUP($C87,'Jr Nats HP'!$A$17:$H$63,8,FALSE))=TRUE,"0",VLOOKUP($C87,'Jr Nats HP'!$A$17:$H$63,8,FALSE))</f>
        <v>0</v>
      </c>
      <c r="AF87" s="99" t="str">
        <f>IF(ISNA(VLOOKUP($C87,'Jr Nats BA'!$A$17:$H$63,8,FALSE))=TRUE,"0",VLOOKUP($C87,'Jr Nats BA'!$A$17:$H$63,8,FALSE))</f>
        <v>0</v>
      </c>
      <c r="AG87" s="99" t="str">
        <f>IF(ISNA(VLOOKUP($C87,'Mammoth World Cup'!$A$17:$H$63,8,FALSE))=TRUE,"0",VLOOKUP($C87,'Mammoth World Cup'!$A$17:$H$63,8,FALSE))</f>
        <v>0</v>
      </c>
      <c r="AH87" s="99" t="str">
        <f>IF(ISNA(VLOOKUP($C87,'MSLM CC SS'!$A$17:$H$61,8,FALSE))=TRUE,"0",VLOOKUP($C87,'MSLM CC SS'!$A$17:$H$61,8,FALSE))</f>
        <v>0</v>
      </c>
      <c r="AI87" s="99" t="str">
        <f>IF(ISNA(VLOOKUP($C87,'MSLM CC HP'!$A$17:$H$59,8,FALSE))=TRUE,"0",VLOOKUP($C87,'MSLM CC HP'!$A$17:$H$59,8,FALSE))</f>
        <v>0</v>
      </c>
      <c r="AJ87" s="99" t="str">
        <f>IF(ISNA(VLOOKUP($C87,'Mammoth NorAM SS'!$A$17:$H$63,8,FALSE))=TRUE,"0",VLOOKUP($C87,'Mammoth NorAM SS'!$A$17:$H$63,8,FALSE))</f>
        <v>0</v>
      </c>
      <c r="AK87" s="99" t="str">
        <f>IF(ISNA(VLOOKUP($C87,'Le Relais NorAM SS'!$A$17:$H$63,8,FALSE))=TRUE,"0",VLOOKUP($C87,'Le Relais NorAM SS'!$A$17:$H$63,8,FALSE))</f>
        <v>0</v>
      </c>
      <c r="AL87" s="99" t="str">
        <f>IF(ISNA(VLOOKUP($C87,'Step Up Tour Pro SS'!$A$17:$H$63,8,FALSE))=TRUE,"0",VLOOKUP($C87,'Step Up Tour Pro SS'!$A$17:$H$63,8,FALSE))</f>
        <v>0</v>
      </c>
    </row>
    <row r="88" spans="1:38" ht="15" customHeight="1">
      <c r="A88" s="81" t="s">
        <v>142</v>
      </c>
      <c r="B88" s="81" t="s">
        <v>162</v>
      </c>
      <c r="C88" s="86" t="s">
        <v>163</v>
      </c>
      <c r="D88" s="81"/>
      <c r="E88" s="81">
        <f t="shared" si="13"/>
        <v>83</v>
      </c>
      <c r="F88" s="19">
        <f t="shared" si="14"/>
        <v>83</v>
      </c>
      <c r="G88" s="20">
        <f t="shared" si="15"/>
        <v>178.32957110609482</v>
      </c>
      <c r="H88" s="126">
        <v>0</v>
      </c>
      <c r="I88" s="126">
        <v>0</v>
      </c>
      <c r="J88" s="19">
        <f t="shared" si="16"/>
        <v>178.32957110609482</v>
      </c>
      <c r="K88" s="21"/>
      <c r="L88" s="22" t="str">
        <f>IF(ISNA(VLOOKUP($C88,'Mt. Sima Canada Cup SS'!$A$17:$H$100,8,FALSE))=TRUE,"0",VLOOKUP($C88,'Mt. Sima Canada Cup SS'!$A$17:$H$100,8,FALSE))</f>
        <v>0</v>
      </c>
      <c r="M88" s="22" t="str">
        <f>IF(ISNA(VLOOKUP($C88,'Mt. Sima Canada Cup BA'!$A$17:$H$100,8,FALSE))=TRUE,"0",VLOOKUP($C88,'Mt. Sima Canada Cup BA'!$A$17:$H$100,8,FALSE))</f>
        <v>0</v>
      </c>
      <c r="N88" s="22" t="str">
        <f>IF(ISNA(VLOOKUP($C88,'Waterville Rev Tour NorAm Day 1'!$A$17:$H$100,8,FALSE))=TRUE,"0",VLOOKUP($C88,'Waterville Rev Tour NorAm Day 1'!$A$17:$H$100,8,FALSE))</f>
        <v>0</v>
      </c>
      <c r="O88" s="22" t="str">
        <f>IF(ISNA(VLOOKUP($C88,'Waterville Rev Tour NorAm Day 2'!$A$17:$H$100,8,FALSE))=TRUE,"0",VLOOKUP($C88,'Waterville Rev Tour NorAm Day 2'!$A$17:$H$100,8,FALSE))</f>
        <v>0</v>
      </c>
      <c r="P88" s="22" t="str">
        <f>IF(ISNA(VLOOKUP($C88,'MSLM TT DAY 1'!$A$17:$H$100,8,FALSE))=TRUE,"0",VLOOKUP($C88,'MSLM TT DAY 1'!$A$17:$H$100,8,FALSE))</f>
        <v>0</v>
      </c>
      <c r="Q88" s="22" t="str">
        <f>IF(ISNA(VLOOKUP($C88,'MSLM TT DAY 2'!$A$17:$H$100,8,FALSE))=TRUE,"0",VLOOKUP($C88,'MSLM TT DAY 2'!$A$17:$H$100,8,FALSE))</f>
        <v>0</v>
      </c>
      <c r="R88" s="22" t="str">
        <f>IF(ISNA(VLOOKUP($C88,'Silverstar Canada Cup'!$A$17:$H$65,8,FALSE))=TRUE,"0",VLOOKUP($C88,'Silverstar Canada Cup'!$A$17:$H$65,8,FALSE))</f>
        <v>0</v>
      </c>
      <c r="S88" s="99" t="str">
        <f>IF(ISNA(VLOOKUP($C88,'Craigleith Groms'!$A$17:$H$63,8,FALSE))=TRUE,"0",VLOOKUP($C88,'Craigleith Groms'!$A$17:$H$63,8,FALSE))</f>
        <v>0</v>
      </c>
      <c r="T88" s="22">
        <f>IF(ISNA(VLOOKUP($C88,'Beaver Valley TT'!$A$17:$H$69,8,FALSE))=TRUE,"0",VLOOKUP($C88,'Beaver Valley TT'!$A$17:$H$69,8,FALSE))</f>
        <v>178.32957110609482</v>
      </c>
      <c r="U88" s="22" t="str">
        <f>IF(ISNA(VLOOKUP($C88,'Calgary Nor AM SS'!$A$17:$H$66,8,FALSE))=TRUE,"0",VLOOKUP($C88,'Calgary Nor AM SS'!$A$17:$H$66,8,FALSE))</f>
        <v>0</v>
      </c>
      <c r="V88" s="22" t="str">
        <f>IF(ISNA(VLOOKUP($C88,'Fortune Fz'!$A$17:$H$66,8,FALSE))=TRUE,"0",VLOOKUP($C88,'Fortune Fz'!$A$17:$H$66,8,FALSE))</f>
        <v>0</v>
      </c>
      <c r="W88" s="99" t="str">
        <f>IF(ISNA(VLOOKUP($C88,'GEORGIAN PEAKS Groms'!$A$17:$H$63,8,FALSE))=TRUE,"0",VLOOKUP($C88,'GEORGIAN PEAKS Groms'!$A$17:$H$63,8,FALSE))</f>
        <v>0</v>
      </c>
      <c r="X88" s="99" t="str">
        <f>IF(ISNA(VLOOKUP($C88,'Aspen Open SS'!$A$17:$H$63,8,FALSE))=TRUE,"0",VLOOKUP($C88,'Aspen Open SS'!$A$17:$H$63,8,FALSE))</f>
        <v>0</v>
      </c>
      <c r="Y88" s="99" t="str">
        <f>IF(ISNA(VLOOKUP($C88,'Aspen Open BA'!$A$17:$H$63,8,FALSE))=TRUE,"0",VLOOKUP($C88,'Aspen Open BA'!$A$17:$H$63,8,FALSE))</f>
        <v>0</v>
      </c>
      <c r="Z88" s="99" t="str">
        <f>IF(ISNA(VLOOKUP($C88,'CWG SS'!$A$17:$H$63,8,FALSE))=TRUE,"0",VLOOKUP($C88,'CWG SS'!$A$17:$H$63,8,FALSE))</f>
        <v>0</v>
      </c>
      <c r="AA88" s="99" t="str">
        <f>IF(ISNA(VLOOKUP($C88,'CWG BA'!$A$17:$H$63,8,FALSE))=TRUE,"0",VLOOKUP($C88,'CWG BA'!$A$17:$H$63,8,FALSE))</f>
        <v>0</v>
      </c>
      <c r="AB88" s="99" t="str">
        <f>IF(ISNA(VLOOKUP($C88,'CWG HP'!$A$17:$H$63,8,FALSE))=TRUE,"0",VLOOKUP($C88,'CWG HP'!$A$17:$H$63,8,FALSE))</f>
        <v>0</v>
      </c>
      <c r="AC88" s="99" t="str">
        <f>IF(ISNA(VLOOKUP($C88,'Camp Fortune Provincials'!$A$17:$H$63,8,FALSE))=TRUE,"0",VLOOKUP($C88,'Camp Fortune Provincials'!$A$17:$H$63,8,FALSE))</f>
        <v>0</v>
      </c>
      <c r="AD88" s="99" t="str">
        <f>IF(ISNA(VLOOKUP($C88,'Jr Nats SS'!$A$17:$H$63,8,FALSE))=TRUE,"0",VLOOKUP($C88,'Jr Nats SS'!$A$17:$H$63,8,FALSE))</f>
        <v>0</v>
      </c>
      <c r="AE88" s="99" t="str">
        <f>IF(ISNA(VLOOKUP($C88,'Jr Nats HP'!$A$17:$H$63,8,FALSE))=TRUE,"0",VLOOKUP($C88,'Jr Nats HP'!$A$17:$H$63,8,FALSE))</f>
        <v>0</v>
      </c>
      <c r="AF88" s="99" t="str">
        <f>IF(ISNA(VLOOKUP($C88,'Jr Nats BA'!$A$17:$H$63,8,FALSE))=TRUE,"0",VLOOKUP($C88,'Jr Nats BA'!$A$17:$H$63,8,FALSE))</f>
        <v>0</v>
      </c>
      <c r="AG88" s="99" t="str">
        <f>IF(ISNA(VLOOKUP($C88,'Mammoth World Cup'!$A$17:$H$63,8,FALSE))=TRUE,"0",VLOOKUP($C88,'Mammoth World Cup'!$A$17:$H$63,8,FALSE))</f>
        <v>0</v>
      </c>
      <c r="AH88" s="99" t="str">
        <f>IF(ISNA(VLOOKUP($C88,'MSLM CC SS'!$A$17:$H$61,8,FALSE))=TRUE,"0",VLOOKUP($C88,'MSLM CC SS'!$A$17:$H$61,8,FALSE))</f>
        <v>0</v>
      </c>
      <c r="AI88" s="99" t="str">
        <f>IF(ISNA(VLOOKUP($C88,'MSLM CC HP'!$A$17:$H$59,8,FALSE))=TRUE,"0",VLOOKUP($C88,'MSLM CC HP'!$A$17:$H$59,8,FALSE))</f>
        <v>0</v>
      </c>
      <c r="AJ88" s="99" t="str">
        <f>IF(ISNA(VLOOKUP($C88,'Mammoth NorAM SS'!$A$17:$H$63,8,FALSE))=TRUE,"0",VLOOKUP($C88,'Mammoth NorAM SS'!$A$17:$H$63,8,FALSE))</f>
        <v>0</v>
      </c>
      <c r="AK88" s="99" t="str">
        <f>IF(ISNA(VLOOKUP($C88,'Le Relais NorAM SS'!$A$17:$H$63,8,FALSE))=TRUE,"0",VLOOKUP($C88,'Le Relais NorAM SS'!$A$17:$H$63,8,FALSE))</f>
        <v>0</v>
      </c>
      <c r="AL88" s="99" t="str">
        <f>IF(ISNA(VLOOKUP($C88,'Step Up Tour Pro SS'!$A$17:$H$63,8,FALSE))=TRUE,"0",VLOOKUP($C88,'Step Up Tour Pro SS'!$A$17:$H$63,8,FALSE))</f>
        <v>0</v>
      </c>
    </row>
    <row r="89" spans="1:38" ht="15" customHeight="1">
      <c r="A89" s="81" t="s">
        <v>80</v>
      </c>
      <c r="B89" s="81" t="s">
        <v>269</v>
      </c>
      <c r="C89" s="86" t="s">
        <v>268</v>
      </c>
      <c r="D89" s="124"/>
      <c r="E89" s="81">
        <f t="shared" si="13"/>
        <v>84</v>
      </c>
      <c r="F89" s="19">
        <f t="shared" si="14"/>
        <v>84</v>
      </c>
      <c r="G89" s="20">
        <f t="shared" si="15"/>
        <v>177.58658724906243</v>
      </c>
      <c r="H89" s="126">
        <v>0</v>
      </c>
      <c r="I89" s="126">
        <v>0</v>
      </c>
      <c r="J89" s="19">
        <f t="shared" si="16"/>
        <v>177.58658724906243</v>
      </c>
      <c r="K89" s="21"/>
      <c r="L89" s="22" t="str">
        <f>IF(ISNA(VLOOKUP($C89,'Mt. Sima Canada Cup SS'!$A$17:$H$100,8,FALSE))=TRUE,"0",VLOOKUP($C89,'Mt. Sima Canada Cup SS'!$A$17:$H$100,8,FALSE))</f>
        <v>0</v>
      </c>
      <c r="M89" s="22" t="str">
        <f>IF(ISNA(VLOOKUP($C89,'Mt. Sima Canada Cup BA'!$A$17:$H$100,8,FALSE))=TRUE,"0",VLOOKUP($C89,'Mt. Sima Canada Cup BA'!$A$17:$H$100,8,FALSE))</f>
        <v>0</v>
      </c>
      <c r="N89" s="22" t="str">
        <f>IF(ISNA(VLOOKUP($C89,'Waterville Rev Tour NorAm Day 1'!$A$17:$H$100,8,FALSE))=TRUE,"0",VLOOKUP($C89,'Waterville Rev Tour NorAm Day 1'!$A$17:$H$100,8,FALSE))</f>
        <v>0</v>
      </c>
      <c r="O89" s="22" t="str">
        <f>IF(ISNA(VLOOKUP($C89,'Waterville Rev Tour NorAm Day 2'!$A$17:$H$100,8,FALSE))=TRUE,"0",VLOOKUP($C89,'Waterville Rev Tour NorAm Day 2'!$A$17:$H$100,8,FALSE))</f>
        <v>0</v>
      </c>
      <c r="P89" s="22" t="str">
        <f>IF(ISNA(VLOOKUP($C89,'MSLM TT DAY 1'!$A$17:$H$100,8,FALSE))=TRUE,"0",VLOOKUP($C89,'MSLM TT DAY 1'!$A$17:$H$100,8,FALSE))</f>
        <v>0</v>
      </c>
      <c r="Q89" s="22" t="str">
        <f>IF(ISNA(VLOOKUP($C89,'MSLM TT DAY 2'!$A$17:$H$100,8,FALSE))=TRUE,"0",VLOOKUP($C89,'MSLM TT DAY 2'!$A$17:$H$100,8,FALSE))</f>
        <v>0</v>
      </c>
      <c r="R89" s="22" t="str">
        <f>IF(ISNA(VLOOKUP($C89,'Silverstar Canada Cup'!$A$17:$H$65,8,FALSE))=TRUE,"0",VLOOKUP($C89,'Silverstar Canada Cup'!$A$17:$H$65,8,FALSE))</f>
        <v>0</v>
      </c>
      <c r="S89" s="99" t="str">
        <f>IF(ISNA(VLOOKUP($C89,'Craigleith Groms'!$A$17:$H$63,8,FALSE))=TRUE,"0",VLOOKUP($C89,'Craigleith Groms'!$A$17:$H$63,8,FALSE))</f>
        <v>0</v>
      </c>
      <c r="T89" s="22" t="str">
        <f>IF(ISNA(VLOOKUP($C89,'Beaver Valley TT'!$A$17:$H$69,8,FALSE))=TRUE,"0",VLOOKUP($C89,'Beaver Valley TT'!$A$17:$H$69,8,FALSE))</f>
        <v>0</v>
      </c>
      <c r="U89" s="22" t="str">
        <f>IF(ISNA(VLOOKUP($C89,'Calgary Nor AM SS'!$A$17:$H$66,8,FALSE))=TRUE,"0",VLOOKUP($C89,'Calgary Nor AM SS'!$A$17:$H$66,8,FALSE))</f>
        <v>0</v>
      </c>
      <c r="V89" s="22" t="str">
        <f>IF(ISNA(VLOOKUP($C89,'Fortune Fz'!$A$17:$H$66,8,FALSE))=TRUE,"0",VLOOKUP($C89,'Fortune Fz'!$A$17:$H$66,8,FALSE))</f>
        <v>0</v>
      </c>
      <c r="W89" s="99" t="str">
        <f>IF(ISNA(VLOOKUP($C89,'GEORGIAN PEAKS Groms'!$A$17:$H$63,8,FALSE))=TRUE,"0",VLOOKUP($C89,'GEORGIAN PEAKS Groms'!$A$17:$H$63,8,FALSE))</f>
        <v>0</v>
      </c>
      <c r="X89" s="99" t="str">
        <f>IF(ISNA(VLOOKUP($C89,'Aspen Open SS'!$A$17:$H$63,8,FALSE))=TRUE,"0",VLOOKUP($C89,'Aspen Open SS'!$A$17:$H$63,8,FALSE))</f>
        <v>0</v>
      </c>
      <c r="Y89" s="99" t="str">
        <f>IF(ISNA(VLOOKUP($C89,'Aspen Open BA'!$A$17:$H$63,8,FALSE))=TRUE,"0",VLOOKUP($C89,'Aspen Open BA'!$A$17:$H$63,8,FALSE))</f>
        <v>0</v>
      </c>
      <c r="Z89" s="99" t="str">
        <f>IF(ISNA(VLOOKUP($C89,'CWG SS'!$A$17:$H$63,8,FALSE))=TRUE,"0",VLOOKUP($C89,'CWG SS'!$A$17:$H$63,8,FALSE))</f>
        <v>0</v>
      </c>
      <c r="AA89" s="99" t="str">
        <f>IF(ISNA(VLOOKUP($C89,'CWG BA'!$A$17:$H$63,8,FALSE))=TRUE,"0",VLOOKUP($C89,'CWG BA'!$A$17:$H$63,8,FALSE))</f>
        <v>0</v>
      </c>
      <c r="AB89" s="99" t="str">
        <f>IF(ISNA(VLOOKUP($C89,'CWG HP'!$A$17:$H$63,8,FALSE))=TRUE,"0",VLOOKUP($C89,'CWG HP'!$A$17:$H$63,8,FALSE))</f>
        <v>0</v>
      </c>
      <c r="AC89" s="99" t="str">
        <f>IF(ISNA(VLOOKUP($C89,'Camp Fortune Provincials'!$A$17:$H$63,8,FALSE))=TRUE,"0",VLOOKUP($C89,'Camp Fortune Provincials'!$A$17:$H$63,8,FALSE))</f>
        <v>0</v>
      </c>
      <c r="AD89" s="99" t="str">
        <f>IF(ISNA(VLOOKUP($C89,'Jr Nats SS'!$A$17:$H$63,8,FALSE))=TRUE,"0",VLOOKUP($C89,'Jr Nats SS'!$A$17:$H$63,8,FALSE))</f>
        <v>0</v>
      </c>
      <c r="AE89" s="99" t="str">
        <f>IF(ISNA(VLOOKUP($C89,'Jr Nats HP'!$A$17:$H$63,8,FALSE))=TRUE,"0",VLOOKUP($C89,'Jr Nats HP'!$A$17:$H$63,8,FALSE))</f>
        <v>0</v>
      </c>
      <c r="AF89" s="99" t="str">
        <f>IF(ISNA(VLOOKUP($C89,'Jr Nats BA'!$A$17:$H$63,8,FALSE))=TRUE,"0",VLOOKUP($C89,'Jr Nats BA'!$A$17:$H$63,8,FALSE))</f>
        <v>0</v>
      </c>
      <c r="AG89" s="99" t="str">
        <f>IF(ISNA(VLOOKUP($C89,'Mammoth World Cup'!$A$17:$H$63,8,FALSE))=TRUE,"0",VLOOKUP($C89,'Mammoth World Cup'!$A$17:$H$63,8,FALSE))</f>
        <v>0</v>
      </c>
      <c r="AH89" s="99" t="str">
        <f>IF(ISNA(VLOOKUP($C89,'MSLM CC SS'!$A$17:$H$61,8,FALSE))=TRUE,"0",VLOOKUP($C89,'MSLM CC SS'!$A$17:$H$61,8,FALSE))</f>
        <v>0</v>
      </c>
      <c r="AI89" s="99" t="str">
        <f>IF(ISNA(VLOOKUP($C89,'MSLM CC HP'!$A$17:$H$59,8,FALSE))=TRUE,"0",VLOOKUP($C89,'MSLM CC HP'!$A$17:$H$59,8,FALSE))</f>
        <v>0</v>
      </c>
      <c r="AJ89" s="99" t="str">
        <f>IF(ISNA(VLOOKUP($C89,'Mammoth NorAM SS'!$A$17:$H$63,8,FALSE))=TRUE,"0",VLOOKUP($C89,'Mammoth NorAM SS'!$A$17:$H$63,8,FALSE))</f>
        <v>0</v>
      </c>
      <c r="AK89" s="99" t="str">
        <f>IF(ISNA(VLOOKUP($C89,'Le Relais NorAM SS'!$A$17:$H$63,8,FALSE))=TRUE,"0",VLOOKUP($C89,'Le Relais NorAM SS'!$A$17:$H$63,8,FALSE))</f>
        <v>0</v>
      </c>
      <c r="AL89" s="99">
        <f>IF(ISNA(VLOOKUP($C89,'Step Up Tour Pro SS'!$A$17:$H$63,8,FALSE))=TRUE,"0",VLOOKUP($C89,'Step Up Tour Pro SS'!$A$17:$H$63,8,FALSE))</f>
        <v>177.58658724906243</v>
      </c>
    </row>
    <row r="90" spans="1:38" ht="15" customHeight="1">
      <c r="A90" s="81" t="s">
        <v>165</v>
      </c>
      <c r="B90" s="81" t="s">
        <v>140</v>
      </c>
      <c r="C90" s="86" t="s">
        <v>164</v>
      </c>
      <c r="D90" s="81"/>
      <c r="E90" s="81">
        <f t="shared" si="13"/>
        <v>85</v>
      </c>
      <c r="F90" s="19">
        <f t="shared" si="14"/>
        <v>85</v>
      </c>
      <c r="G90" s="20">
        <f t="shared" si="15"/>
        <v>142.21218961625283</v>
      </c>
      <c r="H90" s="126">
        <v>0</v>
      </c>
      <c r="I90" s="126">
        <v>0</v>
      </c>
      <c r="J90" s="19">
        <f t="shared" si="16"/>
        <v>142.21218961625283</v>
      </c>
      <c r="K90" s="21"/>
      <c r="L90" s="22" t="str">
        <f>IF(ISNA(VLOOKUP($C90,'Mt. Sima Canada Cup SS'!$A$17:$H$100,8,FALSE))=TRUE,"0",VLOOKUP($C90,'Mt. Sima Canada Cup SS'!$A$17:$H$100,8,FALSE))</f>
        <v>0</v>
      </c>
      <c r="M90" s="22" t="str">
        <f>IF(ISNA(VLOOKUP($C90,'Mt. Sima Canada Cup BA'!$A$17:$H$100,8,FALSE))=TRUE,"0",VLOOKUP($C90,'Mt. Sima Canada Cup BA'!$A$17:$H$100,8,FALSE))</f>
        <v>0</v>
      </c>
      <c r="N90" s="22" t="str">
        <f>IF(ISNA(VLOOKUP($C90,'Waterville Rev Tour NorAm Day 1'!$A$17:$H$100,8,FALSE))=TRUE,"0",VLOOKUP($C90,'Waterville Rev Tour NorAm Day 1'!$A$17:$H$100,8,FALSE))</f>
        <v>0</v>
      </c>
      <c r="O90" s="22" t="str">
        <f>IF(ISNA(VLOOKUP($C90,'Waterville Rev Tour NorAm Day 2'!$A$17:$H$100,8,FALSE))=TRUE,"0",VLOOKUP($C90,'Waterville Rev Tour NorAm Day 2'!$A$17:$H$100,8,FALSE))</f>
        <v>0</v>
      </c>
      <c r="P90" s="22" t="str">
        <f>IF(ISNA(VLOOKUP($C90,'MSLM TT DAY 1'!$A$17:$H$100,8,FALSE))=TRUE,"0",VLOOKUP($C90,'MSLM TT DAY 1'!$A$17:$H$100,8,FALSE))</f>
        <v>0</v>
      </c>
      <c r="Q90" s="22" t="str">
        <f>IF(ISNA(VLOOKUP($C90,'MSLM TT DAY 2'!$A$17:$H$100,8,FALSE))=TRUE,"0",VLOOKUP($C90,'MSLM TT DAY 2'!$A$17:$H$100,8,FALSE))</f>
        <v>0</v>
      </c>
      <c r="R90" s="22" t="str">
        <f>IF(ISNA(VLOOKUP($C90,'Silverstar Canada Cup'!$A$17:$H$65,8,FALSE))=TRUE,"0",VLOOKUP($C90,'Silverstar Canada Cup'!$A$17:$H$65,8,FALSE))</f>
        <v>0</v>
      </c>
      <c r="S90" s="99" t="str">
        <f>IF(ISNA(VLOOKUP($C90,'Craigleith Groms'!$A$17:$H$63,8,FALSE))=TRUE,"0",VLOOKUP($C90,'Craigleith Groms'!$A$17:$H$63,8,FALSE))</f>
        <v>0</v>
      </c>
      <c r="T90" s="22">
        <f>IF(ISNA(VLOOKUP($C90,'Beaver Valley TT'!$A$17:$H$69,8,FALSE))=TRUE,"0",VLOOKUP($C90,'Beaver Valley TT'!$A$17:$H$69,8,FALSE))</f>
        <v>142.21218961625283</v>
      </c>
      <c r="U90" s="22" t="str">
        <f>IF(ISNA(VLOOKUP($C90,'Calgary Nor AM SS'!$A$17:$H$66,8,FALSE))=TRUE,"0",VLOOKUP($C90,'Calgary Nor AM SS'!$A$17:$H$66,8,FALSE))</f>
        <v>0</v>
      </c>
      <c r="V90" s="22" t="str">
        <f>IF(ISNA(VLOOKUP($C90,'Fortune Fz'!$A$17:$H$66,8,FALSE))=TRUE,"0",VLOOKUP($C90,'Fortune Fz'!$A$17:$H$66,8,FALSE))</f>
        <v>0</v>
      </c>
      <c r="W90" s="99" t="str">
        <f>IF(ISNA(VLOOKUP($C90,'GEORGIAN PEAKS Groms'!$A$17:$H$63,8,FALSE))=TRUE,"0",VLOOKUP($C90,'GEORGIAN PEAKS Groms'!$A$17:$H$63,8,FALSE))</f>
        <v>0</v>
      </c>
      <c r="X90" s="99" t="str">
        <f>IF(ISNA(VLOOKUP($C90,'Aspen Open SS'!$A$17:$H$63,8,FALSE))=TRUE,"0",VLOOKUP($C90,'Aspen Open SS'!$A$17:$H$63,8,FALSE))</f>
        <v>0</v>
      </c>
      <c r="Y90" s="99" t="str">
        <f>IF(ISNA(VLOOKUP($C90,'Aspen Open BA'!$A$17:$H$63,8,FALSE))=TRUE,"0",VLOOKUP($C90,'Aspen Open BA'!$A$17:$H$63,8,FALSE))</f>
        <v>0</v>
      </c>
      <c r="Z90" s="99" t="str">
        <f>IF(ISNA(VLOOKUP($C90,'CWG SS'!$A$17:$H$63,8,FALSE))=TRUE,"0",VLOOKUP($C90,'CWG SS'!$A$17:$H$63,8,FALSE))</f>
        <v>0</v>
      </c>
      <c r="AA90" s="99" t="str">
        <f>IF(ISNA(VLOOKUP($C90,'CWG BA'!$A$17:$H$63,8,FALSE))=TRUE,"0",VLOOKUP($C90,'CWG BA'!$A$17:$H$63,8,FALSE))</f>
        <v>0</v>
      </c>
      <c r="AB90" s="99" t="str">
        <f>IF(ISNA(VLOOKUP($C90,'CWG HP'!$A$17:$H$63,8,FALSE))=TRUE,"0",VLOOKUP($C90,'CWG HP'!$A$17:$H$63,8,FALSE))</f>
        <v>0</v>
      </c>
      <c r="AC90" s="99" t="str">
        <f>IF(ISNA(VLOOKUP($C90,'Camp Fortune Provincials'!$A$17:$H$63,8,FALSE))=TRUE,"0",VLOOKUP($C90,'Camp Fortune Provincials'!$A$17:$H$63,8,FALSE))</f>
        <v>0</v>
      </c>
      <c r="AD90" s="99" t="str">
        <f>IF(ISNA(VLOOKUP($C90,'Jr Nats SS'!$A$17:$H$63,8,FALSE))=TRUE,"0",VLOOKUP($C90,'Jr Nats SS'!$A$17:$H$63,8,FALSE))</f>
        <v>0</v>
      </c>
      <c r="AE90" s="99" t="str">
        <f>IF(ISNA(VLOOKUP($C90,'Jr Nats HP'!$A$17:$H$63,8,FALSE))=TRUE,"0",VLOOKUP($C90,'Jr Nats HP'!$A$17:$H$63,8,FALSE))</f>
        <v>0</v>
      </c>
      <c r="AF90" s="99" t="str">
        <f>IF(ISNA(VLOOKUP($C90,'Jr Nats BA'!$A$17:$H$63,8,FALSE))=TRUE,"0",VLOOKUP($C90,'Jr Nats BA'!$A$17:$H$63,8,FALSE))</f>
        <v>0</v>
      </c>
      <c r="AG90" s="99" t="str">
        <f>IF(ISNA(VLOOKUP($C90,'Mammoth World Cup'!$A$17:$H$63,8,FALSE))=TRUE,"0",VLOOKUP($C90,'Mammoth World Cup'!$A$17:$H$63,8,FALSE))</f>
        <v>0</v>
      </c>
      <c r="AH90" s="99" t="str">
        <f>IF(ISNA(VLOOKUP($C90,'MSLM CC SS'!$A$17:$H$61,8,FALSE))=TRUE,"0",VLOOKUP($C90,'MSLM CC SS'!$A$17:$H$61,8,FALSE))</f>
        <v>0</v>
      </c>
      <c r="AI90" s="99" t="str">
        <f>IF(ISNA(VLOOKUP($C90,'MSLM CC HP'!$A$17:$H$59,8,FALSE))=TRUE,"0",VLOOKUP($C90,'MSLM CC HP'!$A$17:$H$59,8,FALSE))</f>
        <v>0</v>
      </c>
      <c r="AJ90" s="99" t="str">
        <f>IF(ISNA(VLOOKUP($C90,'Mammoth NorAM SS'!$A$17:$H$63,8,FALSE))=TRUE,"0",VLOOKUP($C90,'Mammoth NorAM SS'!$A$17:$H$63,8,FALSE))</f>
        <v>0</v>
      </c>
      <c r="AK90" s="99" t="str">
        <f>IF(ISNA(VLOOKUP($C90,'Le Relais NorAM SS'!$A$17:$H$63,8,FALSE))=TRUE,"0",VLOOKUP($C90,'Le Relais NorAM SS'!$A$17:$H$63,8,FALSE))</f>
        <v>0</v>
      </c>
      <c r="AL90" s="99" t="str">
        <f>IF(ISNA(VLOOKUP($C90,'Step Up Tour Pro SS'!$A$17:$H$63,8,FALSE))=TRUE,"0",VLOOKUP($C90,'Step Up Tour Pro SS'!$A$17:$H$63,8,FALSE))</f>
        <v>0</v>
      </c>
    </row>
    <row r="91" spans="1:38" ht="15" customHeight="1">
      <c r="A91" s="81" t="s">
        <v>222</v>
      </c>
      <c r="B91" s="81" t="s">
        <v>65</v>
      </c>
      <c r="C91" s="86" t="s">
        <v>181</v>
      </c>
      <c r="D91" s="81"/>
      <c r="E91" s="81">
        <f t="shared" si="13"/>
        <v>86</v>
      </c>
      <c r="F91" s="19">
        <f t="shared" si="14"/>
        <v>86</v>
      </c>
      <c r="G91" s="20">
        <f t="shared" si="15"/>
        <v>100</v>
      </c>
      <c r="H91" s="126">
        <v>0</v>
      </c>
      <c r="I91" s="126">
        <v>0</v>
      </c>
      <c r="J91" s="19">
        <f t="shared" si="16"/>
        <v>100</v>
      </c>
      <c r="K91" s="21"/>
      <c r="L91" s="22" t="str">
        <f>IF(ISNA(VLOOKUP($C91,'Mt. Sima Canada Cup SS'!$A$17:$H$100,8,FALSE))=TRUE,"0",VLOOKUP($C91,'Mt. Sima Canada Cup SS'!$A$17:$H$100,8,FALSE))</f>
        <v>0</v>
      </c>
      <c r="M91" s="22" t="str">
        <f>IF(ISNA(VLOOKUP($C91,'Mt. Sima Canada Cup BA'!$A$17:$H$100,8,FALSE))=TRUE,"0",VLOOKUP($C91,'Mt. Sima Canada Cup BA'!$A$17:$H$100,8,FALSE))</f>
        <v>0</v>
      </c>
      <c r="N91" s="22" t="str">
        <f>IF(ISNA(VLOOKUP($C91,'Waterville Rev Tour NorAm Day 1'!$A$17:$H$100,8,FALSE))=TRUE,"0",VLOOKUP($C91,'Waterville Rev Tour NorAm Day 1'!$A$17:$H$100,8,FALSE))</f>
        <v>0</v>
      </c>
      <c r="O91" s="22" t="str">
        <f>IF(ISNA(VLOOKUP($C91,'Waterville Rev Tour NorAm Day 2'!$A$17:$H$100,8,FALSE))=TRUE,"0",VLOOKUP($C91,'Waterville Rev Tour NorAm Day 2'!$A$17:$H$100,8,FALSE))</f>
        <v>0</v>
      </c>
      <c r="P91" s="22" t="str">
        <f>IF(ISNA(VLOOKUP($C91,'MSLM TT DAY 1'!$A$17:$H$100,8,FALSE))=TRUE,"0",VLOOKUP($C91,'MSLM TT DAY 1'!$A$17:$H$100,8,FALSE))</f>
        <v>0</v>
      </c>
      <c r="Q91" s="22" t="str">
        <f>IF(ISNA(VLOOKUP($C91,'MSLM TT DAY 2'!$A$17:$H$100,8,FALSE))=TRUE,"0",VLOOKUP($C91,'MSLM TT DAY 2'!$A$17:$H$100,8,FALSE))</f>
        <v>0</v>
      </c>
      <c r="R91" s="22" t="str">
        <f>IF(ISNA(VLOOKUP($C91,'Silverstar Canada Cup'!$A$17:$H$65,8,FALSE))=TRUE,"0",VLOOKUP($C91,'Silverstar Canada Cup'!$A$17:$H$65,8,FALSE))</f>
        <v>0</v>
      </c>
      <c r="S91" s="99" t="str">
        <f>IF(ISNA(VLOOKUP($C91,'Craigleith Groms'!$A$17:$H$63,8,FALSE))=TRUE,"0",VLOOKUP($C91,'Craigleith Groms'!$A$17:$H$63,8,FALSE))</f>
        <v>0</v>
      </c>
      <c r="T91" s="22" t="str">
        <f>IF(ISNA(VLOOKUP($C91,'Beaver Valley TT'!$A$17:$H$69,8,FALSE))=TRUE,"0",VLOOKUP($C91,'Beaver Valley TT'!$A$17:$H$69,8,FALSE))</f>
        <v>0</v>
      </c>
      <c r="U91" s="22" t="str">
        <f>IF(ISNA(VLOOKUP($C91,'Calgary Nor AM SS'!$A$17:$H$66,8,FALSE))=TRUE,"0",VLOOKUP($C91,'Calgary Nor AM SS'!$A$17:$H$66,8,FALSE))</f>
        <v>0</v>
      </c>
      <c r="V91" s="22">
        <f>IF(ISNA(VLOOKUP($C91,'Fortune Fz'!$A$17:$H$66,8,FALSE))=TRUE,"0",VLOOKUP($C91,'Fortune Fz'!$A$17:$H$66,8,FALSE))</f>
        <v>100</v>
      </c>
      <c r="W91" s="99" t="str">
        <f>IF(ISNA(VLOOKUP($C91,'GEORGIAN PEAKS Groms'!$A$17:$H$63,8,FALSE))=TRUE,"0",VLOOKUP($C91,'GEORGIAN PEAKS Groms'!$A$17:$H$63,8,FALSE))</f>
        <v>0</v>
      </c>
      <c r="X91" s="99" t="str">
        <f>IF(ISNA(VLOOKUP($C91,'Aspen Open SS'!$A$17:$H$63,8,FALSE))=TRUE,"0",VLOOKUP($C91,'Aspen Open SS'!$A$17:$H$63,8,FALSE))</f>
        <v>0</v>
      </c>
      <c r="Y91" s="99" t="str">
        <f>IF(ISNA(VLOOKUP($C91,'Aspen Open BA'!$A$17:$H$63,8,FALSE))=TRUE,"0",VLOOKUP($C91,'Aspen Open BA'!$A$17:$H$63,8,FALSE))</f>
        <v>0</v>
      </c>
      <c r="Z91" s="99" t="str">
        <f>IF(ISNA(VLOOKUP($C91,'CWG SS'!$A$17:$H$63,8,FALSE))=TRUE,"0",VLOOKUP($C91,'CWG SS'!$A$17:$H$63,8,FALSE))</f>
        <v>0</v>
      </c>
      <c r="AA91" s="99" t="str">
        <f>IF(ISNA(VLOOKUP($C91,'CWG BA'!$A$17:$H$63,8,FALSE))=TRUE,"0",VLOOKUP($C91,'CWG BA'!$A$17:$H$63,8,FALSE))</f>
        <v>0</v>
      </c>
      <c r="AB91" s="99" t="str">
        <f>IF(ISNA(VLOOKUP($C91,'CWG HP'!$A$17:$H$63,8,FALSE))=TRUE,"0",VLOOKUP($C91,'CWG HP'!$A$17:$H$63,8,FALSE))</f>
        <v>0</v>
      </c>
      <c r="AC91" s="99" t="str">
        <f>IF(ISNA(VLOOKUP($C91,'Camp Fortune Provincials'!$A$17:$H$63,8,FALSE))=TRUE,"0",VLOOKUP($C91,'Camp Fortune Provincials'!$A$17:$H$63,8,FALSE))</f>
        <v>0</v>
      </c>
      <c r="AD91" s="99" t="str">
        <f>IF(ISNA(VLOOKUP($C91,'Jr Nats SS'!$A$17:$H$63,8,FALSE))=TRUE,"0",VLOOKUP($C91,'Jr Nats SS'!$A$17:$H$63,8,FALSE))</f>
        <v>0</v>
      </c>
      <c r="AE91" s="99" t="str">
        <f>IF(ISNA(VLOOKUP($C91,'Jr Nats HP'!$A$17:$H$63,8,FALSE))=TRUE,"0",VLOOKUP($C91,'Jr Nats HP'!$A$17:$H$63,8,FALSE))</f>
        <v>0</v>
      </c>
      <c r="AF91" s="99" t="str">
        <f>IF(ISNA(VLOOKUP($C91,'Jr Nats BA'!$A$17:$H$63,8,FALSE))=TRUE,"0",VLOOKUP($C91,'Jr Nats BA'!$A$17:$H$63,8,FALSE))</f>
        <v>0</v>
      </c>
      <c r="AG91" s="99" t="str">
        <f>IF(ISNA(VLOOKUP($C91,'Mammoth World Cup'!$A$17:$H$63,8,FALSE))=TRUE,"0",VLOOKUP($C91,'Mammoth World Cup'!$A$17:$H$63,8,FALSE))</f>
        <v>0</v>
      </c>
      <c r="AH91" s="99" t="str">
        <f>IF(ISNA(VLOOKUP($C91,'MSLM CC SS'!$A$17:$H$61,8,FALSE))=TRUE,"0",VLOOKUP($C91,'MSLM CC SS'!$A$17:$H$61,8,FALSE))</f>
        <v>0</v>
      </c>
      <c r="AI91" s="99" t="str">
        <f>IF(ISNA(VLOOKUP($C91,'MSLM CC HP'!$A$17:$H$59,8,FALSE))=TRUE,"0",VLOOKUP($C91,'MSLM CC HP'!$A$17:$H$59,8,FALSE))</f>
        <v>0</v>
      </c>
      <c r="AJ91" s="99" t="str">
        <f>IF(ISNA(VLOOKUP($C91,'Mammoth NorAM SS'!$A$17:$H$63,8,FALSE))=TRUE,"0",VLOOKUP($C91,'Mammoth NorAM SS'!$A$17:$H$63,8,FALSE))</f>
        <v>0</v>
      </c>
      <c r="AK91" s="99" t="str">
        <f>IF(ISNA(VLOOKUP($C91,'Le Relais NorAM SS'!$A$17:$H$63,8,FALSE))=TRUE,"0",VLOOKUP($C91,'Le Relais NorAM SS'!$A$17:$H$63,8,FALSE))</f>
        <v>0</v>
      </c>
      <c r="AL91" s="99" t="str">
        <f>IF(ISNA(VLOOKUP($C91,'Step Up Tour Pro SS'!$A$17:$H$63,8,FALSE))=TRUE,"0",VLOOKUP($C91,'Step Up Tour Pro SS'!$A$17:$H$63,8,FALSE))</f>
        <v>0</v>
      </c>
    </row>
    <row r="92" spans="1:38" ht="15" customHeight="1">
      <c r="A92" s="81" t="s">
        <v>222</v>
      </c>
      <c r="B92" s="81" t="s">
        <v>65</v>
      </c>
      <c r="C92" s="86" t="s">
        <v>218</v>
      </c>
      <c r="D92" s="81"/>
      <c r="E92" s="81">
        <f t="shared" si="13"/>
        <v>86</v>
      </c>
      <c r="F92" s="19">
        <f t="shared" si="14"/>
        <v>86</v>
      </c>
      <c r="G92" s="20">
        <f t="shared" si="15"/>
        <v>100</v>
      </c>
      <c r="H92" s="126">
        <v>0</v>
      </c>
      <c r="I92" s="126">
        <v>0</v>
      </c>
      <c r="J92" s="19">
        <f t="shared" si="16"/>
        <v>100</v>
      </c>
      <c r="K92" s="21"/>
      <c r="L92" s="22" t="str">
        <f>IF(ISNA(VLOOKUP($C92,'Mt. Sima Canada Cup SS'!$A$17:$H$100,8,FALSE))=TRUE,"0",VLOOKUP($C92,'Mt. Sima Canada Cup SS'!$A$17:$H$100,8,FALSE))</f>
        <v>0</v>
      </c>
      <c r="M92" s="22" t="str">
        <f>IF(ISNA(VLOOKUP($C92,'Mt. Sima Canada Cup BA'!$A$17:$H$100,8,FALSE))=TRUE,"0",VLOOKUP($C92,'Mt. Sima Canada Cup BA'!$A$17:$H$100,8,FALSE))</f>
        <v>0</v>
      </c>
      <c r="N92" s="22" t="str">
        <f>IF(ISNA(VLOOKUP($C92,'Waterville Rev Tour NorAm Day 1'!$A$17:$H$100,8,FALSE))=TRUE,"0",VLOOKUP($C92,'Waterville Rev Tour NorAm Day 1'!$A$17:$H$100,8,FALSE))</f>
        <v>0</v>
      </c>
      <c r="O92" s="22" t="str">
        <f>IF(ISNA(VLOOKUP($C92,'Waterville Rev Tour NorAm Day 2'!$A$17:$H$100,8,FALSE))=TRUE,"0",VLOOKUP($C92,'Waterville Rev Tour NorAm Day 2'!$A$17:$H$100,8,FALSE))</f>
        <v>0</v>
      </c>
      <c r="P92" s="22" t="str">
        <f>IF(ISNA(VLOOKUP($C92,'MSLM TT DAY 1'!$A$17:$H$100,8,FALSE))=TRUE,"0",VLOOKUP($C92,'MSLM TT DAY 1'!$A$17:$H$100,8,FALSE))</f>
        <v>0</v>
      </c>
      <c r="Q92" s="22" t="str">
        <f>IF(ISNA(VLOOKUP($C92,'MSLM TT DAY 2'!$A$17:$H$100,8,FALSE))=TRUE,"0",VLOOKUP($C92,'MSLM TT DAY 2'!$A$17:$H$100,8,FALSE))</f>
        <v>0</v>
      </c>
      <c r="R92" s="22" t="str">
        <f>IF(ISNA(VLOOKUP($C92,'Silverstar Canada Cup'!$A$17:$H$65,8,FALSE))=TRUE,"0",VLOOKUP($C92,'Silverstar Canada Cup'!$A$17:$H$65,8,FALSE))</f>
        <v>0</v>
      </c>
      <c r="S92" s="99" t="str">
        <f>IF(ISNA(VLOOKUP($C92,'Craigleith Groms'!$A$17:$H$63,8,FALSE))=TRUE,"0",VLOOKUP($C92,'Craigleith Groms'!$A$17:$H$63,8,FALSE))</f>
        <v>0</v>
      </c>
      <c r="T92" s="22" t="str">
        <f>IF(ISNA(VLOOKUP($C92,'Beaver Valley TT'!$A$17:$H$69,8,FALSE))=TRUE,"0",VLOOKUP($C92,'Beaver Valley TT'!$A$17:$H$69,8,FALSE))</f>
        <v>0</v>
      </c>
      <c r="U92" s="22" t="str">
        <f>IF(ISNA(VLOOKUP($C92,'Calgary Nor AM SS'!$A$17:$H$66,8,FALSE))=TRUE,"0",VLOOKUP($C92,'Calgary Nor AM SS'!$A$17:$H$66,8,FALSE))</f>
        <v>0</v>
      </c>
      <c r="V92" s="22">
        <f>IF(ISNA(VLOOKUP($C92,'Fortune Fz'!$A$17:$H$66,8,FALSE))=TRUE,"0",VLOOKUP($C92,'Fortune Fz'!$A$17:$H$66,8,FALSE))</f>
        <v>100</v>
      </c>
      <c r="W92" s="99" t="str">
        <f>IF(ISNA(VLOOKUP($C92,'GEORGIAN PEAKS Groms'!$A$17:$H$63,8,FALSE))=TRUE,"0",VLOOKUP($C92,'GEORGIAN PEAKS Groms'!$A$17:$H$63,8,FALSE))</f>
        <v>0</v>
      </c>
      <c r="X92" s="99" t="str">
        <f>IF(ISNA(VLOOKUP($C92,'Aspen Open SS'!$A$17:$H$63,8,FALSE))=TRUE,"0",VLOOKUP($C92,'Aspen Open SS'!$A$17:$H$63,8,FALSE))</f>
        <v>0</v>
      </c>
      <c r="Y92" s="99" t="str">
        <f>IF(ISNA(VLOOKUP($C92,'Aspen Open BA'!$A$17:$H$63,8,FALSE))=TRUE,"0",VLOOKUP($C92,'Aspen Open BA'!$A$17:$H$63,8,FALSE))</f>
        <v>0</v>
      </c>
      <c r="Z92" s="99" t="str">
        <f>IF(ISNA(VLOOKUP($C92,'CWG SS'!$A$17:$H$63,8,FALSE))=TRUE,"0",VLOOKUP($C92,'CWG SS'!$A$17:$H$63,8,FALSE))</f>
        <v>0</v>
      </c>
      <c r="AA92" s="99" t="str">
        <f>IF(ISNA(VLOOKUP($C92,'CWG BA'!$A$17:$H$63,8,FALSE))=TRUE,"0",VLOOKUP($C92,'CWG BA'!$A$17:$H$63,8,FALSE))</f>
        <v>0</v>
      </c>
      <c r="AB92" s="99" t="str">
        <f>IF(ISNA(VLOOKUP($C92,'CWG HP'!$A$17:$H$63,8,FALSE))=TRUE,"0",VLOOKUP($C92,'CWG HP'!$A$17:$H$63,8,FALSE))</f>
        <v>0</v>
      </c>
      <c r="AC92" s="99" t="str">
        <f>IF(ISNA(VLOOKUP($C92,'Camp Fortune Provincials'!$A$17:$H$63,8,FALSE))=TRUE,"0",VLOOKUP($C92,'Camp Fortune Provincials'!$A$17:$H$63,8,FALSE))</f>
        <v>0</v>
      </c>
      <c r="AD92" s="99" t="str">
        <f>IF(ISNA(VLOOKUP($C92,'Jr Nats SS'!$A$17:$H$63,8,FALSE))=TRUE,"0",VLOOKUP($C92,'Jr Nats SS'!$A$17:$H$63,8,FALSE))</f>
        <v>0</v>
      </c>
      <c r="AE92" s="99" t="str">
        <f>IF(ISNA(VLOOKUP($C92,'Jr Nats HP'!$A$17:$H$63,8,FALSE))=TRUE,"0",VLOOKUP($C92,'Jr Nats HP'!$A$17:$H$63,8,FALSE))</f>
        <v>0</v>
      </c>
      <c r="AF92" s="99" t="str">
        <f>IF(ISNA(VLOOKUP($C92,'Jr Nats BA'!$A$17:$H$63,8,FALSE))=TRUE,"0",VLOOKUP($C92,'Jr Nats BA'!$A$17:$H$63,8,FALSE))</f>
        <v>0</v>
      </c>
      <c r="AG92" s="99" t="str">
        <f>IF(ISNA(VLOOKUP($C92,'Mammoth World Cup'!$A$17:$H$63,8,FALSE))=TRUE,"0",VLOOKUP($C92,'Mammoth World Cup'!$A$17:$H$63,8,FALSE))</f>
        <v>0</v>
      </c>
      <c r="AH92" s="99" t="str">
        <f>IF(ISNA(VLOOKUP($C92,'MSLM CC SS'!$A$17:$H$61,8,FALSE))=TRUE,"0",VLOOKUP($C92,'MSLM CC SS'!$A$17:$H$61,8,FALSE))</f>
        <v>0</v>
      </c>
      <c r="AI92" s="99" t="str">
        <f>IF(ISNA(VLOOKUP($C92,'MSLM CC HP'!$A$17:$H$59,8,FALSE))=TRUE,"0",VLOOKUP($C92,'MSLM CC HP'!$A$17:$H$59,8,FALSE))</f>
        <v>0</v>
      </c>
      <c r="AJ92" s="99" t="str">
        <f>IF(ISNA(VLOOKUP($C92,'Mammoth NorAM SS'!$A$17:$H$63,8,FALSE))=TRUE,"0",VLOOKUP($C92,'Mammoth NorAM SS'!$A$17:$H$63,8,FALSE))</f>
        <v>0</v>
      </c>
      <c r="AK92" s="99" t="str">
        <f>IF(ISNA(VLOOKUP($C92,'Le Relais NorAM SS'!$A$17:$H$63,8,FALSE))=TRUE,"0",VLOOKUP($C92,'Le Relais NorAM SS'!$A$17:$H$63,8,FALSE))</f>
        <v>0</v>
      </c>
      <c r="AL92" s="99" t="str">
        <f>IF(ISNA(VLOOKUP($C92,'Step Up Tour Pro SS'!$A$17:$H$63,8,FALSE))=TRUE,"0",VLOOKUP($C92,'Step Up Tour Pro SS'!$A$17:$H$63,8,FALSE))</f>
        <v>0</v>
      </c>
    </row>
    <row r="93" spans="1:38" ht="15" customHeight="1">
      <c r="A93" s="81" t="s">
        <v>222</v>
      </c>
      <c r="B93" s="81" t="s">
        <v>65</v>
      </c>
      <c r="C93" s="86" t="s">
        <v>219</v>
      </c>
      <c r="D93" s="81"/>
      <c r="E93" s="81">
        <f t="shared" si="13"/>
        <v>86</v>
      </c>
      <c r="F93" s="19">
        <f t="shared" si="14"/>
        <v>86</v>
      </c>
      <c r="G93" s="20">
        <f t="shared" si="15"/>
        <v>100</v>
      </c>
      <c r="H93" s="126">
        <v>0</v>
      </c>
      <c r="I93" s="126">
        <v>0</v>
      </c>
      <c r="J93" s="19">
        <f t="shared" si="16"/>
        <v>100</v>
      </c>
      <c r="K93" s="21"/>
      <c r="L93" s="22" t="str">
        <f>IF(ISNA(VLOOKUP($C93,'Mt. Sima Canada Cup SS'!$A$17:$H$100,8,FALSE))=TRUE,"0",VLOOKUP($C93,'Mt. Sima Canada Cup SS'!$A$17:$H$100,8,FALSE))</f>
        <v>0</v>
      </c>
      <c r="M93" s="22" t="str">
        <f>IF(ISNA(VLOOKUP($C93,'Mt. Sima Canada Cup BA'!$A$17:$H$100,8,FALSE))=TRUE,"0",VLOOKUP($C93,'Mt. Sima Canada Cup BA'!$A$17:$H$100,8,FALSE))</f>
        <v>0</v>
      </c>
      <c r="N93" s="22" t="str">
        <f>IF(ISNA(VLOOKUP($C93,'Waterville Rev Tour NorAm Day 1'!$A$17:$H$100,8,FALSE))=TRUE,"0",VLOOKUP($C93,'Waterville Rev Tour NorAm Day 1'!$A$17:$H$100,8,FALSE))</f>
        <v>0</v>
      </c>
      <c r="O93" s="22" t="str">
        <f>IF(ISNA(VLOOKUP($C93,'Waterville Rev Tour NorAm Day 2'!$A$17:$H$100,8,FALSE))=TRUE,"0",VLOOKUP($C93,'Waterville Rev Tour NorAm Day 2'!$A$17:$H$100,8,FALSE))</f>
        <v>0</v>
      </c>
      <c r="P93" s="22" t="str">
        <f>IF(ISNA(VLOOKUP($C93,'MSLM TT DAY 1'!$A$17:$H$100,8,FALSE))=TRUE,"0",VLOOKUP($C93,'MSLM TT DAY 1'!$A$17:$H$100,8,FALSE))</f>
        <v>0</v>
      </c>
      <c r="Q93" s="22" t="str">
        <f>IF(ISNA(VLOOKUP($C93,'MSLM TT DAY 2'!$A$17:$H$100,8,FALSE))=TRUE,"0",VLOOKUP($C93,'MSLM TT DAY 2'!$A$17:$H$100,8,FALSE))</f>
        <v>0</v>
      </c>
      <c r="R93" s="22" t="str">
        <f>IF(ISNA(VLOOKUP($C93,'Silverstar Canada Cup'!$A$17:$H$65,8,FALSE))=TRUE,"0",VLOOKUP($C93,'Silverstar Canada Cup'!$A$17:$H$65,8,FALSE))</f>
        <v>0</v>
      </c>
      <c r="S93" s="99" t="str">
        <f>IF(ISNA(VLOOKUP($C93,'Craigleith Groms'!$A$17:$H$63,8,FALSE))=TRUE,"0",VLOOKUP($C93,'Craigleith Groms'!$A$17:$H$63,8,FALSE))</f>
        <v>0</v>
      </c>
      <c r="T93" s="22" t="str">
        <f>IF(ISNA(VLOOKUP($C93,'Beaver Valley TT'!$A$17:$H$69,8,FALSE))=TRUE,"0",VLOOKUP($C93,'Beaver Valley TT'!$A$17:$H$69,8,FALSE))</f>
        <v>0</v>
      </c>
      <c r="U93" s="22" t="str">
        <f>IF(ISNA(VLOOKUP($C93,'Calgary Nor AM SS'!$A$17:$H$66,8,FALSE))=TRUE,"0",VLOOKUP($C93,'Calgary Nor AM SS'!$A$17:$H$66,8,FALSE))</f>
        <v>0</v>
      </c>
      <c r="V93" s="22">
        <f>IF(ISNA(VLOOKUP($C93,'Fortune Fz'!$A$17:$H$66,8,FALSE))=TRUE,"0",VLOOKUP($C93,'Fortune Fz'!$A$17:$H$66,8,FALSE))</f>
        <v>100</v>
      </c>
      <c r="W93" s="99" t="str">
        <f>IF(ISNA(VLOOKUP($C93,'GEORGIAN PEAKS Groms'!$A$17:$H$63,8,FALSE))=TRUE,"0",VLOOKUP($C93,'GEORGIAN PEAKS Groms'!$A$17:$H$63,8,FALSE))</f>
        <v>0</v>
      </c>
      <c r="X93" s="99" t="str">
        <f>IF(ISNA(VLOOKUP($C93,'Aspen Open SS'!$A$17:$H$63,8,FALSE))=TRUE,"0",VLOOKUP($C93,'Aspen Open SS'!$A$17:$H$63,8,FALSE))</f>
        <v>0</v>
      </c>
      <c r="Y93" s="99" t="str">
        <f>IF(ISNA(VLOOKUP($C93,'Aspen Open BA'!$A$17:$H$63,8,FALSE))=TRUE,"0",VLOOKUP($C93,'Aspen Open BA'!$A$17:$H$63,8,FALSE))</f>
        <v>0</v>
      </c>
      <c r="Z93" s="99" t="str">
        <f>IF(ISNA(VLOOKUP($C93,'CWG SS'!$A$17:$H$63,8,FALSE))=TRUE,"0",VLOOKUP($C93,'CWG SS'!$A$17:$H$63,8,FALSE))</f>
        <v>0</v>
      </c>
      <c r="AA93" s="99" t="str">
        <f>IF(ISNA(VLOOKUP($C93,'CWG BA'!$A$17:$H$63,8,FALSE))=TRUE,"0",VLOOKUP($C93,'CWG BA'!$A$17:$H$63,8,FALSE))</f>
        <v>0</v>
      </c>
      <c r="AB93" s="99" t="str">
        <f>IF(ISNA(VLOOKUP($C93,'CWG HP'!$A$17:$H$63,8,FALSE))=TRUE,"0",VLOOKUP($C93,'CWG HP'!$A$17:$H$63,8,FALSE))</f>
        <v>0</v>
      </c>
      <c r="AC93" s="99" t="str">
        <f>IF(ISNA(VLOOKUP($C93,'Camp Fortune Provincials'!$A$17:$H$63,8,FALSE))=TRUE,"0",VLOOKUP($C93,'Camp Fortune Provincials'!$A$17:$H$63,8,FALSE))</f>
        <v>0</v>
      </c>
      <c r="AD93" s="99" t="str">
        <f>IF(ISNA(VLOOKUP($C93,'Jr Nats SS'!$A$17:$H$63,8,FALSE))=TRUE,"0",VLOOKUP($C93,'Jr Nats SS'!$A$17:$H$63,8,FALSE))</f>
        <v>0</v>
      </c>
      <c r="AE93" s="99" t="str">
        <f>IF(ISNA(VLOOKUP($C93,'Jr Nats HP'!$A$17:$H$63,8,FALSE))=TRUE,"0",VLOOKUP($C93,'Jr Nats HP'!$A$17:$H$63,8,FALSE))</f>
        <v>0</v>
      </c>
      <c r="AF93" s="99" t="str">
        <f>IF(ISNA(VLOOKUP($C93,'Jr Nats BA'!$A$17:$H$63,8,FALSE))=TRUE,"0",VLOOKUP($C93,'Jr Nats BA'!$A$17:$H$63,8,FALSE))</f>
        <v>0</v>
      </c>
      <c r="AG93" s="99" t="str">
        <f>IF(ISNA(VLOOKUP($C93,'Mammoth World Cup'!$A$17:$H$63,8,FALSE))=TRUE,"0",VLOOKUP($C93,'Mammoth World Cup'!$A$17:$H$63,8,FALSE))</f>
        <v>0</v>
      </c>
      <c r="AH93" s="99" t="str">
        <f>IF(ISNA(VLOOKUP($C93,'MSLM CC SS'!$A$17:$H$61,8,FALSE))=TRUE,"0",VLOOKUP($C93,'MSLM CC SS'!$A$17:$H$61,8,FALSE))</f>
        <v>0</v>
      </c>
      <c r="AI93" s="99" t="str">
        <f>IF(ISNA(VLOOKUP($C93,'MSLM CC HP'!$A$17:$H$59,8,FALSE))=TRUE,"0",VLOOKUP($C93,'MSLM CC HP'!$A$17:$H$59,8,FALSE))</f>
        <v>0</v>
      </c>
      <c r="AJ93" s="99" t="str">
        <f>IF(ISNA(VLOOKUP($C93,'Mammoth NorAM SS'!$A$17:$H$63,8,FALSE))=TRUE,"0",VLOOKUP($C93,'Mammoth NorAM SS'!$A$17:$H$63,8,FALSE))</f>
        <v>0</v>
      </c>
      <c r="AK93" s="99" t="str">
        <f>IF(ISNA(VLOOKUP($C93,'Le Relais NorAM SS'!$A$17:$H$63,8,FALSE))=TRUE,"0",VLOOKUP($C93,'Le Relais NorAM SS'!$A$17:$H$63,8,FALSE))</f>
        <v>0</v>
      </c>
      <c r="AL93" s="99" t="str">
        <f>IF(ISNA(VLOOKUP($C93,'Step Up Tour Pro SS'!$A$17:$H$63,8,FALSE))=TRUE,"0",VLOOKUP($C93,'Step Up Tour Pro SS'!$A$17:$H$63,8,FALSE))</f>
        <v>0</v>
      </c>
    </row>
    <row r="94" spans="1:38" ht="15" customHeight="1">
      <c r="A94" s="81" t="s">
        <v>222</v>
      </c>
      <c r="B94" s="81" t="s">
        <v>75</v>
      </c>
      <c r="C94" s="86" t="s">
        <v>175</v>
      </c>
      <c r="D94" s="81"/>
      <c r="E94" s="81">
        <f t="shared" si="13"/>
        <v>86</v>
      </c>
      <c r="F94" s="19">
        <f t="shared" si="14"/>
        <v>86</v>
      </c>
      <c r="G94" s="20">
        <f t="shared" si="15"/>
        <v>100</v>
      </c>
      <c r="H94" s="126">
        <v>0</v>
      </c>
      <c r="I94" s="126">
        <v>0</v>
      </c>
      <c r="J94" s="19">
        <f t="shared" si="16"/>
        <v>100</v>
      </c>
      <c r="K94" s="21"/>
      <c r="L94" s="22" t="str">
        <f>IF(ISNA(VLOOKUP($C94,'Mt. Sima Canada Cup SS'!$A$17:$H$100,8,FALSE))=TRUE,"0",VLOOKUP($C94,'Mt. Sima Canada Cup SS'!$A$17:$H$100,8,FALSE))</f>
        <v>0</v>
      </c>
      <c r="M94" s="22" t="str">
        <f>IF(ISNA(VLOOKUP($C94,'Mt. Sima Canada Cup BA'!$A$17:$H$100,8,FALSE))=TRUE,"0",VLOOKUP($C94,'Mt. Sima Canada Cup BA'!$A$17:$H$100,8,FALSE))</f>
        <v>0</v>
      </c>
      <c r="N94" s="22" t="str">
        <f>IF(ISNA(VLOOKUP($C94,'Waterville Rev Tour NorAm Day 1'!$A$17:$H$100,8,FALSE))=TRUE,"0",VLOOKUP($C94,'Waterville Rev Tour NorAm Day 1'!$A$17:$H$100,8,FALSE))</f>
        <v>0</v>
      </c>
      <c r="O94" s="22" t="str">
        <f>IF(ISNA(VLOOKUP($C94,'Waterville Rev Tour NorAm Day 2'!$A$17:$H$100,8,FALSE))=TRUE,"0",VLOOKUP($C94,'Waterville Rev Tour NorAm Day 2'!$A$17:$H$100,8,FALSE))</f>
        <v>0</v>
      </c>
      <c r="P94" s="22" t="str">
        <f>IF(ISNA(VLOOKUP($C94,'MSLM TT DAY 1'!$A$17:$H$100,8,FALSE))=TRUE,"0",VLOOKUP($C94,'MSLM TT DAY 1'!$A$17:$H$100,8,FALSE))</f>
        <v>0</v>
      </c>
      <c r="Q94" s="22" t="str">
        <f>IF(ISNA(VLOOKUP($C94,'MSLM TT DAY 2'!$A$17:$H$100,8,FALSE))=TRUE,"0",VLOOKUP($C94,'MSLM TT DAY 2'!$A$17:$H$100,8,FALSE))</f>
        <v>0</v>
      </c>
      <c r="R94" s="22" t="str">
        <f>IF(ISNA(VLOOKUP($C94,'Silverstar Canada Cup'!$A$17:$H$65,8,FALSE))=TRUE,"0",VLOOKUP($C94,'Silverstar Canada Cup'!$A$17:$H$65,8,FALSE))</f>
        <v>0</v>
      </c>
      <c r="S94" s="99" t="str">
        <f>IF(ISNA(VLOOKUP($C94,'Craigleith Groms'!$A$17:$H$63,8,FALSE))=TRUE,"0",VLOOKUP($C94,'Craigleith Groms'!$A$17:$H$63,8,FALSE))</f>
        <v>0</v>
      </c>
      <c r="T94" s="22" t="str">
        <f>IF(ISNA(VLOOKUP($C94,'Beaver Valley TT'!$A$17:$H$69,8,FALSE))=TRUE,"0",VLOOKUP($C94,'Beaver Valley TT'!$A$17:$H$69,8,FALSE))</f>
        <v>0</v>
      </c>
      <c r="U94" s="22" t="str">
        <f>IF(ISNA(VLOOKUP($C94,'Calgary Nor AM SS'!$A$17:$H$66,8,FALSE))=TRUE,"0",VLOOKUP($C94,'Calgary Nor AM SS'!$A$17:$H$66,8,FALSE))</f>
        <v>0</v>
      </c>
      <c r="V94" s="22">
        <f>IF(ISNA(VLOOKUP($C94,'Fortune Fz'!$A$17:$H$66,8,FALSE))=TRUE,"0",VLOOKUP($C94,'Fortune Fz'!$A$17:$H$66,8,FALSE))</f>
        <v>100</v>
      </c>
      <c r="W94" s="99" t="str">
        <f>IF(ISNA(VLOOKUP($C94,'GEORGIAN PEAKS Groms'!$A$17:$H$63,8,FALSE))=TRUE,"0",VLOOKUP($C94,'GEORGIAN PEAKS Groms'!$A$17:$H$63,8,FALSE))</f>
        <v>0</v>
      </c>
      <c r="X94" s="99" t="str">
        <f>IF(ISNA(VLOOKUP($C94,'Aspen Open SS'!$A$17:$H$63,8,FALSE))=TRUE,"0",VLOOKUP($C94,'Aspen Open SS'!$A$17:$H$63,8,FALSE))</f>
        <v>0</v>
      </c>
      <c r="Y94" s="99" t="str">
        <f>IF(ISNA(VLOOKUP($C94,'Aspen Open BA'!$A$17:$H$63,8,FALSE))=TRUE,"0",VLOOKUP($C94,'Aspen Open BA'!$A$17:$H$63,8,FALSE))</f>
        <v>0</v>
      </c>
      <c r="Z94" s="99" t="str">
        <f>IF(ISNA(VLOOKUP($C94,'CWG SS'!$A$17:$H$63,8,FALSE))=TRUE,"0",VLOOKUP($C94,'CWG SS'!$A$17:$H$63,8,FALSE))</f>
        <v>0</v>
      </c>
      <c r="AA94" s="99" t="str">
        <f>IF(ISNA(VLOOKUP($C94,'CWG BA'!$A$17:$H$63,8,FALSE))=TRUE,"0",VLOOKUP($C94,'CWG BA'!$A$17:$H$63,8,FALSE))</f>
        <v>0</v>
      </c>
      <c r="AB94" s="99" t="str">
        <f>IF(ISNA(VLOOKUP($C94,'CWG HP'!$A$17:$H$63,8,FALSE))=TRUE,"0",VLOOKUP($C94,'CWG HP'!$A$17:$H$63,8,FALSE))</f>
        <v>0</v>
      </c>
      <c r="AC94" s="99" t="str">
        <f>IF(ISNA(VLOOKUP($C94,'Camp Fortune Provincials'!$A$17:$H$63,8,FALSE))=TRUE,"0",VLOOKUP($C94,'Camp Fortune Provincials'!$A$17:$H$63,8,FALSE))</f>
        <v>0</v>
      </c>
      <c r="AD94" s="99" t="str">
        <f>IF(ISNA(VLOOKUP($C94,'Jr Nats SS'!$A$17:$H$63,8,FALSE))=TRUE,"0",VLOOKUP($C94,'Jr Nats SS'!$A$17:$H$63,8,FALSE))</f>
        <v>0</v>
      </c>
      <c r="AE94" s="99" t="str">
        <f>IF(ISNA(VLOOKUP($C94,'Jr Nats HP'!$A$17:$H$63,8,FALSE))=TRUE,"0",VLOOKUP($C94,'Jr Nats HP'!$A$17:$H$63,8,FALSE))</f>
        <v>0</v>
      </c>
      <c r="AF94" s="99" t="str">
        <f>IF(ISNA(VLOOKUP($C94,'Jr Nats BA'!$A$17:$H$63,8,FALSE))=TRUE,"0",VLOOKUP($C94,'Jr Nats BA'!$A$17:$H$63,8,FALSE))</f>
        <v>0</v>
      </c>
      <c r="AG94" s="99" t="str">
        <f>IF(ISNA(VLOOKUP($C94,'Mammoth World Cup'!$A$17:$H$63,8,FALSE))=TRUE,"0",VLOOKUP($C94,'Mammoth World Cup'!$A$17:$H$63,8,FALSE))</f>
        <v>0</v>
      </c>
      <c r="AH94" s="99" t="str">
        <f>IF(ISNA(VLOOKUP($C94,'MSLM CC SS'!$A$17:$H$61,8,FALSE))=TRUE,"0",VLOOKUP($C94,'MSLM CC SS'!$A$17:$H$61,8,FALSE))</f>
        <v>0</v>
      </c>
      <c r="AI94" s="99" t="str">
        <f>IF(ISNA(VLOOKUP($C94,'MSLM CC HP'!$A$17:$H$59,8,FALSE))=TRUE,"0",VLOOKUP($C94,'MSLM CC HP'!$A$17:$H$59,8,FALSE))</f>
        <v>0</v>
      </c>
      <c r="AJ94" s="99" t="str">
        <f>IF(ISNA(VLOOKUP($C94,'Mammoth NorAM SS'!$A$17:$H$63,8,FALSE))=TRUE,"0",VLOOKUP($C94,'Mammoth NorAM SS'!$A$17:$H$63,8,FALSE))</f>
        <v>0</v>
      </c>
      <c r="AK94" s="99" t="str">
        <f>IF(ISNA(VLOOKUP($C94,'Le Relais NorAM SS'!$A$17:$H$63,8,FALSE))=TRUE,"0",VLOOKUP($C94,'Le Relais NorAM SS'!$A$17:$H$63,8,FALSE))</f>
        <v>0</v>
      </c>
      <c r="AL94" s="99" t="str">
        <f>IF(ISNA(VLOOKUP($C94,'Step Up Tour Pro SS'!$A$17:$H$63,8,FALSE))=TRUE,"0",VLOOKUP($C94,'Step Up Tour Pro SS'!$A$17:$H$63,8,FALSE))</f>
        <v>0</v>
      </c>
    </row>
    <row r="95" spans="1:38" ht="15" customHeight="1">
      <c r="A95" s="81" t="s">
        <v>222</v>
      </c>
      <c r="B95" s="81" t="s">
        <v>74</v>
      </c>
      <c r="C95" s="86" t="s">
        <v>195</v>
      </c>
      <c r="D95" s="81"/>
      <c r="E95" s="81">
        <f t="shared" si="13"/>
        <v>86</v>
      </c>
      <c r="F95" s="19">
        <f t="shared" si="14"/>
        <v>86</v>
      </c>
      <c r="G95" s="20">
        <f t="shared" si="15"/>
        <v>100</v>
      </c>
      <c r="H95" s="126">
        <v>0</v>
      </c>
      <c r="I95" s="126">
        <v>0</v>
      </c>
      <c r="J95" s="19">
        <f t="shared" si="16"/>
        <v>100</v>
      </c>
      <c r="K95" s="21"/>
      <c r="L95" s="22" t="str">
        <f>IF(ISNA(VLOOKUP($C95,'Mt. Sima Canada Cup SS'!$A$17:$H$100,8,FALSE))=TRUE,"0",VLOOKUP($C95,'Mt. Sima Canada Cup SS'!$A$17:$H$100,8,FALSE))</f>
        <v>0</v>
      </c>
      <c r="M95" s="22" t="str">
        <f>IF(ISNA(VLOOKUP($C95,'Mt. Sima Canada Cup BA'!$A$17:$H$100,8,FALSE))=TRUE,"0",VLOOKUP($C95,'Mt. Sima Canada Cup BA'!$A$17:$H$100,8,FALSE))</f>
        <v>0</v>
      </c>
      <c r="N95" s="22" t="str">
        <f>IF(ISNA(VLOOKUP($C95,'Waterville Rev Tour NorAm Day 1'!$A$17:$H$100,8,FALSE))=TRUE,"0",VLOOKUP($C95,'Waterville Rev Tour NorAm Day 1'!$A$17:$H$100,8,FALSE))</f>
        <v>0</v>
      </c>
      <c r="O95" s="22" t="str">
        <f>IF(ISNA(VLOOKUP($C95,'Waterville Rev Tour NorAm Day 2'!$A$17:$H$100,8,FALSE))=TRUE,"0",VLOOKUP($C95,'Waterville Rev Tour NorAm Day 2'!$A$17:$H$100,8,FALSE))</f>
        <v>0</v>
      </c>
      <c r="P95" s="22" t="str">
        <f>IF(ISNA(VLOOKUP($C95,'MSLM TT DAY 1'!$A$17:$H$100,8,FALSE))=TRUE,"0",VLOOKUP($C95,'MSLM TT DAY 1'!$A$17:$H$100,8,FALSE))</f>
        <v>0</v>
      </c>
      <c r="Q95" s="22" t="str">
        <f>IF(ISNA(VLOOKUP($C95,'MSLM TT DAY 2'!$A$17:$H$100,8,FALSE))=TRUE,"0",VLOOKUP($C95,'MSLM TT DAY 2'!$A$17:$H$100,8,FALSE))</f>
        <v>0</v>
      </c>
      <c r="R95" s="22" t="str">
        <f>IF(ISNA(VLOOKUP($C95,'Silverstar Canada Cup'!$A$17:$H$65,8,FALSE))=TRUE,"0",VLOOKUP($C95,'Silverstar Canada Cup'!$A$17:$H$65,8,FALSE))</f>
        <v>0</v>
      </c>
      <c r="S95" s="99" t="str">
        <f>IF(ISNA(VLOOKUP($C95,'Craigleith Groms'!$A$17:$H$63,8,FALSE))=TRUE,"0",VLOOKUP($C95,'Craigleith Groms'!$A$17:$H$63,8,FALSE))</f>
        <v>0</v>
      </c>
      <c r="T95" s="22" t="str">
        <f>IF(ISNA(VLOOKUP($C95,'Beaver Valley TT'!$A$17:$H$69,8,FALSE))=TRUE,"0",VLOOKUP($C95,'Beaver Valley TT'!$A$17:$H$69,8,FALSE))</f>
        <v>0</v>
      </c>
      <c r="U95" s="22" t="str">
        <f>IF(ISNA(VLOOKUP($C95,'Calgary Nor AM SS'!$A$17:$H$66,8,FALSE))=TRUE,"0",VLOOKUP($C95,'Calgary Nor AM SS'!$A$17:$H$66,8,FALSE))</f>
        <v>0</v>
      </c>
      <c r="V95" s="22">
        <f>IF(ISNA(VLOOKUP($C95,'Fortune Fz'!$A$17:$H$66,8,FALSE))=TRUE,"0",VLOOKUP($C95,'Fortune Fz'!$A$17:$H$66,8,FALSE))</f>
        <v>100</v>
      </c>
      <c r="W95" s="99" t="str">
        <f>IF(ISNA(VLOOKUP($C95,'GEORGIAN PEAKS Groms'!$A$17:$H$63,8,FALSE))=TRUE,"0",VLOOKUP($C95,'GEORGIAN PEAKS Groms'!$A$17:$H$63,8,FALSE))</f>
        <v>0</v>
      </c>
      <c r="X95" s="99" t="str">
        <f>IF(ISNA(VLOOKUP($C95,'Aspen Open SS'!$A$17:$H$63,8,FALSE))=TRUE,"0",VLOOKUP($C95,'Aspen Open SS'!$A$17:$H$63,8,FALSE))</f>
        <v>0</v>
      </c>
      <c r="Y95" s="99" t="str">
        <f>IF(ISNA(VLOOKUP($C95,'Aspen Open BA'!$A$17:$H$63,8,FALSE))=TRUE,"0",VLOOKUP($C95,'Aspen Open BA'!$A$17:$H$63,8,FALSE))</f>
        <v>0</v>
      </c>
      <c r="Z95" s="99" t="str">
        <f>IF(ISNA(VLOOKUP($C95,'CWG SS'!$A$17:$H$63,8,FALSE))=TRUE,"0",VLOOKUP($C95,'CWG SS'!$A$17:$H$63,8,FALSE))</f>
        <v>0</v>
      </c>
      <c r="AA95" s="99" t="str">
        <f>IF(ISNA(VLOOKUP($C95,'CWG BA'!$A$17:$H$63,8,FALSE))=TRUE,"0",VLOOKUP($C95,'CWG BA'!$A$17:$H$63,8,FALSE))</f>
        <v>0</v>
      </c>
      <c r="AB95" s="99" t="str">
        <f>IF(ISNA(VLOOKUP($C95,'CWG HP'!$A$17:$H$63,8,FALSE))=TRUE,"0",VLOOKUP($C95,'CWG HP'!$A$17:$H$63,8,FALSE))</f>
        <v>0</v>
      </c>
      <c r="AC95" s="99" t="str">
        <f>IF(ISNA(VLOOKUP($C95,'Camp Fortune Provincials'!$A$17:$H$63,8,FALSE))=TRUE,"0",VLOOKUP($C95,'Camp Fortune Provincials'!$A$17:$H$63,8,FALSE))</f>
        <v>0</v>
      </c>
      <c r="AD95" s="99" t="str">
        <f>IF(ISNA(VLOOKUP($C95,'Jr Nats SS'!$A$17:$H$63,8,FALSE))=TRUE,"0",VLOOKUP($C95,'Jr Nats SS'!$A$17:$H$63,8,FALSE))</f>
        <v>0</v>
      </c>
      <c r="AE95" s="99" t="str">
        <f>IF(ISNA(VLOOKUP($C95,'Jr Nats HP'!$A$17:$H$63,8,FALSE))=TRUE,"0",VLOOKUP($C95,'Jr Nats HP'!$A$17:$H$63,8,FALSE))</f>
        <v>0</v>
      </c>
      <c r="AF95" s="99" t="str">
        <f>IF(ISNA(VLOOKUP($C95,'Jr Nats BA'!$A$17:$H$63,8,FALSE))=TRUE,"0",VLOOKUP($C95,'Jr Nats BA'!$A$17:$H$63,8,FALSE))</f>
        <v>0</v>
      </c>
      <c r="AG95" s="99" t="str">
        <f>IF(ISNA(VLOOKUP($C95,'Mammoth World Cup'!$A$17:$H$63,8,FALSE))=TRUE,"0",VLOOKUP($C95,'Mammoth World Cup'!$A$17:$H$63,8,FALSE))</f>
        <v>0</v>
      </c>
      <c r="AH95" s="99" t="str">
        <f>IF(ISNA(VLOOKUP($C95,'MSLM CC SS'!$A$17:$H$61,8,FALSE))=TRUE,"0",VLOOKUP($C95,'MSLM CC SS'!$A$17:$H$61,8,FALSE))</f>
        <v>0</v>
      </c>
      <c r="AI95" s="99" t="str">
        <f>IF(ISNA(VLOOKUP($C95,'MSLM CC HP'!$A$17:$H$59,8,FALSE))=TRUE,"0",VLOOKUP($C95,'MSLM CC HP'!$A$17:$H$59,8,FALSE))</f>
        <v>0</v>
      </c>
      <c r="AJ95" s="99" t="str">
        <f>IF(ISNA(VLOOKUP($C95,'Mammoth NorAM SS'!$A$17:$H$63,8,FALSE))=TRUE,"0",VLOOKUP($C95,'Mammoth NorAM SS'!$A$17:$H$63,8,FALSE))</f>
        <v>0</v>
      </c>
      <c r="AK95" s="99" t="str">
        <f>IF(ISNA(VLOOKUP($C95,'Le Relais NorAM SS'!$A$17:$H$63,8,FALSE))=TRUE,"0",VLOOKUP($C95,'Le Relais NorAM SS'!$A$17:$H$63,8,FALSE))</f>
        <v>0</v>
      </c>
      <c r="AL95" s="99" t="str">
        <f>IF(ISNA(VLOOKUP($C95,'Step Up Tour Pro SS'!$A$17:$H$63,8,FALSE))=TRUE,"0",VLOOKUP($C95,'Step Up Tour Pro SS'!$A$17:$H$63,8,FALSE))</f>
        <v>0</v>
      </c>
    </row>
    <row r="96" spans="1:38" ht="15" customHeight="1">
      <c r="A96" s="81" t="s">
        <v>222</v>
      </c>
      <c r="B96" s="81" t="s">
        <v>75</v>
      </c>
      <c r="C96" s="86" t="s">
        <v>221</v>
      </c>
      <c r="D96" s="81"/>
      <c r="E96" s="81">
        <f t="shared" si="13"/>
        <v>86</v>
      </c>
      <c r="F96" s="19">
        <f t="shared" si="14"/>
        <v>86</v>
      </c>
      <c r="G96" s="20">
        <f t="shared" si="15"/>
        <v>100</v>
      </c>
      <c r="H96" s="126">
        <v>0</v>
      </c>
      <c r="I96" s="126">
        <v>0</v>
      </c>
      <c r="J96" s="19">
        <f t="shared" si="16"/>
        <v>100</v>
      </c>
      <c r="K96" s="21"/>
      <c r="L96" s="22" t="str">
        <f>IF(ISNA(VLOOKUP($C96,'Mt. Sima Canada Cup SS'!$A$17:$H$100,8,FALSE))=TRUE,"0",VLOOKUP($C96,'Mt. Sima Canada Cup SS'!$A$17:$H$100,8,FALSE))</f>
        <v>0</v>
      </c>
      <c r="M96" s="22" t="str">
        <f>IF(ISNA(VLOOKUP($C96,'Mt. Sima Canada Cup BA'!$A$17:$H$100,8,FALSE))=TRUE,"0",VLOOKUP($C96,'Mt. Sima Canada Cup BA'!$A$17:$H$100,8,FALSE))</f>
        <v>0</v>
      </c>
      <c r="N96" s="22" t="str">
        <f>IF(ISNA(VLOOKUP($C96,'Waterville Rev Tour NorAm Day 1'!$A$17:$H$100,8,FALSE))=TRUE,"0",VLOOKUP($C96,'Waterville Rev Tour NorAm Day 1'!$A$17:$H$100,8,FALSE))</f>
        <v>0</v>
      </c>
      <c r="O96" s="22" t="str">
        <f>IF(ISNA(VLOOKUP($C96,'Waterville Rev Tour NorAm Day 2'!$A$17:$H$100,8,FALSE))=TRUE,"0",VLOOKUP($C96,'Waterville Rev Tour NorAm Day 2'!$A$17:$H$100,8,FALSE))</f>
        <v>0</v>
      </c>
      <c r="P96" s="22" t="str">
        <f>IF(ISNA(VLOOKUP($C96,'MSLM TT DAY 1'!$A$17:$H$100,8,FALSE))=TRUE,"0",VLOOKUP($C96,'MSLM TT DAY 1'!$A$17:$H$100,8,FALSE))</f>
        <v>0</v>
      </c>
      <c r="Q96" s="22" t="str">
        <f>IF(ISNA(VLOOKUP($C96,'MSLM TT DAY 2'!$A$17:$H$100,8,FALSE))=TRUE,"0",VLOOKUP($C96,'MSLM TT DAY 2'!$A$17:$H$100,8,FALSE))</f>
        <v>0</v>
      </c>
      <c r="R96" s="22" t="str">
        <f>IF(ISNA(VLOOKUP($C96,'Silverstar Canada Cup'!$A$17:$H$65,8,FALSE))=TRUE,"0",VLOOKUP($C96,'Silverstar Canada Cup'!$A$17:$H$65,8,FALSE))</f>
        <v>0</v>
      </c>
      <c r="S96" s="99" t="str">
        <f>IF(ISNA(VLOOKUP($C96,'Craigleith Groms'!$A$17:$H$63,8,FALSE))=TRUE,"0",VLOOKUP($C96,'Craigleith Groms'!$A$17:$H$63,8,FALSE))</f>
        <v>0</v>
      </c>
      <c r="T96" s="22" t="str">
        <f>IF(ISNA(VLOOKUP($C96,'Beaver Valley TT'!$A$17:$H$69,8,FALSE))=TRUE,"0",VLOOKUP($C96,'Beaver Valley TT'!$A$17:$H$69,8,FALSE))</f>
        <v>0</v>
      </c>
      <c r="U96" s="22" t="str">
        <f>IF(ISNA(VLOOKUP($C96,'Calgary Nor AM SS'!$A$17:$H$66,8,FALSE))=TRUE,"0",VLOOKUP($C96,'Calgary Nor AM SS'!$A$17:$H$66,8,FALSE))</f>
        <v>0</v>
      </c>
      <c r="V96" s="22">
        <f>IF(ISNA(VLOOKUP($C96,'Fortune Fz'!$A$17:$H$66,8,FALSE))=TRUE,"0",VLOOKUP($C96,'Fortune Fz'!$A$17:$H$66,8,FALSE))</f>
        <v>100</v>
      </c>
      <c r="W96" s="99" t="str">
        <f>IF(ISNA(VLOOKUP($C96,'GEORGIAN PEAKS Groms'!$A$17:$H$63,8,FALSE))=TRUE,"0",VLOOKUP($C96,'GEORGIAN PEAKS Groms'!$A$17:$H$63,8,FALSE))</f>
        <v>0</v>
      </c>
      <c r="X96" s="99" t="str">
        <f>IF(ISNA(VLOOKUP($C96,'Aspen Open SS'!$A$17:$H$63,8,FALSE))=TRUE,"0",VLOOKUP($C96,'Aspen Open SS'!$A$17:$H$63,8,FALSE))</f>
        <v>0</v>
      </c>
      <c r="Y96" s="99" t="str">
        <f>IF(ISNA(VLOOKUP($C96,'Aspen Open BA'!$A$17:$H$63,8,FALSE))=TRUE,"0",VLOOKUP($C96,'Aspen Open BA'!$A$17:$H$63,8,FALSE))</f>
        <v>0</v>
      </c>
      <c r="Z96" s="99" t="str">
        <f>IF(ISNA(VLOOKUP($C96,'CWG SS'!$A$17:$H$63,8,FALSE))=TRUE,"0",VLOOKUP($C96,'CWG SS'!$A$17:$H$63,8,FALSE))</f>
        <v>0</v>
      </c>
      <c r="AA96" s="99" t="str">
        <f>IF(ISNA(VLOOKUP($C96,'CWG BA'!$A$17:$H$63,8,FALSE))=TRUE,"0",VLOOKUP($C96,'CWG BA'!$A$17:$H$63,8,FALSE))</f>
        <v>0</v>
      </c>
      <c r="AB96" s="99" t="str">
        <f>IF(ISNA(VLOOKUP($C96,'CWG HP'!$A$17:$H$63,8,FALSE))=TRUE,"0",VLOOKUP($C96,'CWG HP'!$A$17:$H$63,8,FALSE))</f>
        <v>0</v>
      </c>
      <c r="AC96" s="99" t="str">
        <f>IF(ISNA(VLOOKUP($C96,'Camp Fortune Provincials'!$A$17:$H$63,8,FALSE))=TRUE,"0",VLOOKUP($C96,'Camp Fortune Provincials'!$A$17:$H$63,8,FALSE))</f>
        <v>0</v>
      </c>
      <c r="AD96" s="99" t="str">
        <f>IF(ISNA(VLOOKUP($C96,'Jr Nats SS'!$A$17:$H$63,8,FALSE))=TRUE,"0",VLOOKUP($C96,'Jr Nats SS'!$A$17:$H$63,8,FALSE))</f>
        <v>0</v>
      </c>
      <c r="AE96" s="99" t="str">
        <f>IF(ISNA(VLOOKUP($C96,'Jr Nats HP'!$A$17:$H$63,8,FALSE))=TRUE,"0",VLOOKUP($C96,'Jr Nats HP'!$A$17:$H$63,8,FALSE))</f>
        <v>0</v>
      </c>
      <c r="AF96" s="99" t="str">
        <f>IF(ISNA(VLOOKUP($C96,'Jr Nats BA'!$A$17:$H$63,8,FALSE))=TRUE,"0",VLOOKUP($C96,'Jr Nats BA'!$A$17:$H$63,8,FALSE))</f>
        <v>0</v>
      </c>
      <c r="AG96" s="99" t="str">
        <f>IF(ISNA(VLOOKUP($C96,'Mammoth World Cup'!$A$17:$H$63,8,FALSE))=TRUE,"0",VLOOKUP($C96,'Mammoth World Cup'!$A$17:$H$63,8,FALSE))</f>
        <v>0</v>
      </c>
      <c r="AH96" s="99" t="str">
        <f>IF(ISNA(VLOOKUP($C96,'MSLM CC SS'!$A$17:$H$61,8,FALSE))=TRUE,"0",VLOOKUP($C96,'MSLM CC SS'!$A$17:$H$61,8,FALSE))</f>
        <v>0</v>
      </c>
      <c r="AI96" s="99" t="str">
        <f>IF(ISNA(VLOOKUP($C96,'MSLM CC HP'!$A$17:$H$59,8,FALSE))=TRUE,"0",VLOOKUP($C96,'MSLM CC HP'!$A$17:$H$59,8,FALSE))</f>
        <v>0</v>
      </c>
      <c r="AJ96" s="99" t="str">
        <f>IF(ISNA(VLOOKUP($C96,'Mammoth NorAM SS'!$A$17:$H$63,8,FALSE))=TRUE,"0",VLOOKUP($C96,'Mammoth NorAM SS'!$A$17:$H$63,8,FALSE))</f>
        <v>0</v>
      </c>
      <c r="AK96" s="99" t="str">
        <f>IF(ISNA(VLOOKUP($C96,'Le Relais NorAM SS'!$A$17:$H$63,8,FALSE))=TRUE,"0",VLOOKUP($C96,'Le Relais NorAM SS'!$A$17:$H$63,8,FALSE))</f>
        <v>0</v>
      </c>
      <c r="AL96" s="99" t="str">
        <f>IF(ISNA(VLOOKUP($C96,'Step Up Tour Pro SS'!$A$17:$H$63,8,FALSE))=TRUE,"0",VLOOKUP($C96,'Step Up Tour Pro SS'!$A$17:$H$63,8,FALSE))</f>
        <v>0</v>
      </c>
    </row>
    <row r="97" spans="1:38" ht="15" customHeight="1">
      <c r="A97" s="81" t="s">
        <v>222</v>
      </c>
      <c r="B97" s="81" t="s">
        <v>75</v>
      </c>
      <c r="C97" s="86" t="s">
        <v>178</v>
      </c>
      <c r="D97" s="81"/>
      <c r="E97" s="81">
        <f t="shared" si="13"/>
        <v>86</v>
      </c>
      <c r="F97" s="19">
        <f t="shared" si="14"/>
        <v>86</v>
      </c>
      <c r="G97" s="20">
        <f t="shared" si="15"/>
        <v>100</v>
      </c>
      <c r="H97" s="126">
        <v>0</v>
      </c>
      <c r="I97" s="126">
        <v>0</v>
      </c>
      <c r="J97" s="19">
        <f t="shared" si="16"/>
        <v>100</v>
      </c>
      <c r="K97" s="21"/>
      <c r="L97" s="22" t="str">
        <f>IF(ISNA(VLOOKUP($C97,'Mt. Sima Canada Cup SS'!$A$17:$H$100,8,FALSE))=TRUE,"0",VLOOKUP($C97,'Mt. Sima Canada Cup SS'!$A$17:$H$100,8,FALSE))</f>
        <v>0</v>
      </c>
      <c r="M97" s="22" t="str">
        <f>IF(ISNA(VLOOKUP($C97,'Mt. Sima Canada Cup BA'!$A$17:$H$100,8,FALSE))=TRUE,"0",VLOOKUP($C97,'Mt. Sima Canada Cup BA'!$A$17:$H$100,8,FALSE))</f>
        <v>0</v>
      </c>
      <c r="N97" s="22" t="str">
        <f>IF(ISNA(VLOOKUP($C97,'Waterville Rev Tour NorAm Day 1'!$A$17:$H$100,8,FALSE))=TRUE,"0",VLOOKUP($C97,'Waterville Rev Tour NorAm Day 1'!$A$17:$H$100,8,FALSE))</f>
        <v>0</v>
      </c>
      <c r="O97" s="22" t="str">
        <f>IF(ISNA(VLOOKUP($C97,'Waterville Rev Tour NorAm Day 2'!$A$17:$H$100,8,FALSE))=TRUE,"0",VLOOKUP($C97,'Waterville Rev Tour NorAm Day 2'!$A$17:$H$100,8,FALSE))</f>
        <v>0</v>
      </c>
      <c r="P97" s="22" t="str">
        <f>IF(ISNA(VLOOKUP($C97,'MSLM TT DAY 1'!$A$17:$H$100,8,FALSE))=TRUE,"0",VLOOKUP($C97,'MSLM TT DAY 1'!$A$17:$H$100,8,FALSE))</f>
        <v>0</v>
      </c>
      <c r="Q97" s="22" t="str">
        <f>IF(ISNA(VLOOKUP($C97,'MSLM TT DAY 2'!$A$17:$H$100,8,FALSE))=TRUE,"0",VLOOKUP($C97,'MSLM TT DAY 2'!$A$17:$H$100,8,FALSE))</f>
        <v>0</v>
      </c>
      <c r="R97" s="22" t="str">
        <f>IF(ISNA(VLOOKUP($C97,'Silverstar Canada Cup'!$A$17:$H$65,8,FALSE))=TRUE,"0",VLOOKUP($C97,'Silverstar Canada Cup'!$A$17:$H$65,8,FALSE))</f>
        <v>0</v>
      </c>
      <c r="S97" s="99" t="str">
        <f>IF(ISNA(VLOOKUP($C97,'Craigleith Groms'!$A$17:$H$63,8,FALSE))=TRUE,"0",VLOOKUP($C97,'Craigleith Groms'!$A$17:$H$63,8,FALSE))</f>
        <v>0</v>
      </c>
      <c r="T97" s="22" t="str">
        <f>IF(ISNA(VLOOKUP($C97,'Beaver Valley TT'!$A$17:$H$69,8,FALSE))=TRUE,"0",VLOOKUP($C97,'Beaver Valley TT'!$A$17:$H$69,8,FALSE))</f>
        <v>0</v>
      </c>
      <c r="U97" s="22" t="str">
        <f>IF(ISNA(VLOOKUP($C97,'Calgary Nor AM SS'!$A$17:$H$66,8,FALSE))=TRUE,"0",VLOOKUP($C97,'Calgary Nor AM SS'!$A$17:$H$66,8,FALSE))</f>
        <v>0</v>
      </c>
      <c r="V97" s="22">
        <f>IF(ISNA(VLOOKUP($C97,'Fortune Fz'!$A$17:$H$66,8,FALSE))=TRUE,"0",VLOOKUP($C97,'Fortune Fz'!$A$17:$H$66,8,FALSE))</f>
        <v>100</v>
      </c>
      <c r="W97" s="99" t="str">
        <f>IF(ISNA(VLOOKUP($C97,'GEORGIAN PEAKS Groms'!$A$17:$H$63,8,FALSE))=TRUE,"0",VLOOKUP($C97,'GEORGIAN PEAKS Groms'!$A$17:$H$63,8,FALSE))</f>
        <v>0</v>
      </c>
      <c r="X97" s="99" t="str">
        <f>IF(ISNA(VLOOKUP($C97,'Aspen Open SS'!$A$17:$H$63,8,FALSE))=TRUE,"0",VLOOKUP($C97,'Aspen Open SS'!$A$17:$H$63,8,FALSE))</f>
        <v>0</v>
      </c>
      <c r="Y97" s="99" t="str">
        <f>IF(ISNA(VLOOKUP($C97,'Aspen Open BA'!$A$17:$H$63,8,FALSE))=TRUE,"0",VLOOKUP($C97,'Aspen Open BA'!$A$17:$H$63,8,FALSE))</f>
        <v>0</v>
      </c>
      <c r="Z97" s="99" t="str">
        <f>IF(ISNA(VLOOKUP($C97,'CWG SS'!$A$17:$H$63,8,FALSE))=TRUE,"0",VLOOKUP($C97,'CWG SS'!$A$17:$H$63,8,FALSE))</f>
        <v>0</v>
      </c>
      <c r="AA97" s="99" t="str">
        <f>IF(ISNA(VLOOKUP($C97,'CWG BA'!$A$17:$H$63,8,FALSE))=TRUE,"0",VLOOKUP($C97,'CWG BA'!$A$17:$H$63,8,FALSE))</f>
        <v>0</v>
      </c>
      <c r="AB97" s="99" t="str">
        <f>IF(ISNA(VLOOKUP($C97,'CWG HP'!$A$17:$H$63,8,FALSE))=TRUE,"0",VLOOKUP($C97,'CWG HP'!$A$17:$H$63,8,FALSE))</f>
        <v>0</v>
      </c>
      <c r="AC97" s="99" t="str">
        <f>IF(ISNA(VLOOKUP($C97,'Camp Fortune Provincials'!$A$17:$H$63,8,FALSE))=TRUE,"0",VLOOKUP($C97,'Camp Fortune Provincials'!$A$17:$H$63,8,FALSE))</f>
        <v>0</v>
      </c>
      <c r="AD97" s="99" t="str">
        <f>IF(ISNA(VLOOKUP($C97,'Jr Nats SS'!$A$17:$H$63,8,FALSE))=TRUE,"0",VLOOKUP($C97,'Jr Nats SS'!$A$17:$H$63,8,FALSE))</f>
        <v>0</v>
      </c>
      <c r="AE97" s="99" t="str">
        <f>IF(ISNA(VLOOKUP($C97,'Jr Nats HP'!$A$17:$H$63,8,FALSE))=TRUE,"0",VLOOKUP($C97,'Jr Nats HP'!$A$17:$H$63,8,FALSE))</f>
        <v>0</v>
      </c>
      <c r="AF97" s="99" t="str">
        <f>IF(ISNA(VLOOKUP($C97,'Jr Nats BA'!$A$17:$H$63,8,FALSE))=TRUE,"0",VLOOKUP($C97,'Jr Nats BA'!$A$17:$H$63,8,FALSE))</f>
        <v>0</v>
      </c>
      <c r="AG97" s="99" t="str">
        <f>IF(ISNA(VLOOKUP($C97,'Mammoth World Cup'!$A$17:$H$63,8,FALSE))=TRUE,"0",VLOOKUP($C97,'Mammoth World Cup'!$A$17:$H$63,8,FALSE))</f>
        <v>0</v>
      </c>
      <c r="AH97" s="99" t="str">
        <f>IF(ISNA(VLOOKUP($C97,'MSLM CC SS'!$A$17:$H$61,8,FALSE))=TRUE,"0",VLOOKUP($C97,'MSLM CC SS'!$A$17:$H$61,8,FALSE))</f>
        <v>0</v>
      </c>
      <c r="AI97" s="99" t="str">
        <f>IF(ISNA(VLOOKUP($C97,'MSLM CC HP'!$A$17:$H$59,8,FALSE))=TRUE,"0",VLOOKUP($C97,'MSLM CC HP'!$A$17:$H$59,8,FALSE))</f>
        <v>0</v>
      </c>
      <c r="AJ97" s="99" t="str">
        <f>IF(ISNA(VLOOKUP($C97,'Mammoth NorAM SS'!$A$17:$H$63,8,FALSE))=TRUE,"0",VLOOKUP($C97,'Mammoth NorAM SS'!$A$17:$H$63,8,FALSE))</f>
        <v>0</v>
      </c>
      <c r="AK97" s="99" t="str">
        <f>IF(ISNA(VLOOKUP($C97,'Le Relais NorAM SS'!$A$17:$H$63,8,FALSE))=TRUE,"0",VLOOKUP($C97,'Le Relais NorAM SS'!$A$17:$H$63,8,FALSE))</f>
        <v>0</v>
      </c>
      <c r="AL97" s="99" t="str">
        <f>IF(ISNA(VLOOKUP($C97,'Step Up Tour Pro SS'!$A$17:$H$63,8,FALSE))=TRUE,"0",VLOOKUP($C97,'Step Up Tour Pro SS'!$A$17:$H$63,8,FALSE))</f>
        <v>0</v>
      </c>
    </row>
    <row r="98" spans="1:38" ht="15" customHeight="1">
      <c r="A98" s="81" t="s">
        <v>222</v>
      </c>
      <c r="B98" s="81" t="s">
        <v>74</v>
      </c>
      <c r="C98" s="86" t="s">
        <v>185</v>
      </c>
      <c r="D98" s="81"/>
      <c r="E98" s="81">
        <f t="shared" si="13"/>
        <v>86</v>
      </c>
      <c r="F98" s="19">
        <f t="shared" si="14"/>
        <v>86</v>
      </c>
      <c r="G98" s="20">
        <f t="shared" si="15"/>
        <v>100</v>
      </c>
      <c r="H98" s="126">
        <v>0</v>
      </c>
      <c r="I98" s="126">
        <v>0</v>
      </c>
      <c r="J98" s="19">
        <f t="shared" si="16"/>
        <v>100</v>
      </c>
      <c r="K98" s="21"/>
      <c r="L98" s="22" t="str">
        <f>IF(ISNA(VLOOKUP($C98,'Mt. Sima Canada Cup SS'!$A$17:$H$100,8,FALSE))=TRUE,"0",VLOOKUP($C98,'Mt. Sima Canada Cup SS'!$A$17:$H$100,8,FALSE))</f>
        <v>0</v>
      </c>
      <c r="M98" s="22" t="str">
        <f>IF(ISNA(VLOOKUP($C98,'Mt. Sima Canada Cup BA'!$A$17:$H$100,8,FALSE))=TRUE,"0",VLOOKUP($C98,'Mt. Sima Canada Cup BA'!$A$17:$H$100,8,FALSE))</f>
        <v>0</v>
      </c>
      <c r="N98" s="22" t="str">
        <f>IF(ISNA(VLOOKUP($C98,'Waterville Rev Tour NorAm Day 1'!$A$17:$H$100,8,FALSE))=TRUE,"0",VLOOKUP($C98,'Waterville Rev Tour NorAm Day 1'!$A$17:$H$100,8,FALSE))</f>
        <v>0</v>
      </c>
      <c r="O98" s="22" t="str">
        <f>IF(ISNA(VLOOKUP($C98,'Waterville Rev Tour NorAm Day 2'!$A$17:$H$100,8,FALSE))=TRUE,"0",VLOOKUP($C98,'Waterville Rev Tour NorAm Day 2'!$A$17:$H$100,8,FALSE))</f>
        <v>0</v>
      </c>
      <c r="P98" s="22" t="str">
        <f>IF(ISNA(VLOOKUP($C98,'MSLM TT DAY 1'!$A$17:$H$100,8,FALSE))=TRUE,"0",VLOOKUP($C98,'MSLM TT DAY 1'!$A$17:$H$100,8,FALSE))</f>
        <v>0</v>
      </c>
      <c r="Q98" s="22" t="str">
        <f>IF(ISNA(VLOOKUP($C98,'MSLM TT DAY 2'!$A$17:$H$100,8,FALSE))=TRUE,"0",VLOOKUP($C98,'MSLM TT DAY 2'!$A$17:$H$100,8,FALSE))</f>
        <v>0</v>
      </c>
      <c r="R98" s="22" t="str">
        <f>IF(ISNA(VLOOKUP($C98,'Silverstar Canada Cup'!$A$17:$H$65,8,FALSE))=TRUE,"0",VLOOKUP($C98,'Silverstar Canada Cup'!$A$17:$H$65,8,FALSE))</f>
        <v>0</v>
      </c>
      <c r="S98" s="99" t="str">
        <f>IF(ISNA(VLOOKUP($C98,'Craigleith Groms'!$A$17:$H$63,8,FALSE))=TRUE,"0",VLOOKUP($C98,'Craigleith Groms'!$A$17:$H$63,8,FALSE))</f>
        <v>0</v>
      </c>
      <c r="T98" s="22" t="str">
        <f>IF(ISNA(VLOOKUP($C98,'Beaver Valley TT'!$A$17:$H$69,8,FALSE))=TRUE,"0",VLOOKUP($C98,'Beaver Valley TT'!$A$17:$H$69,8,FALSE))</f>
        <v>0</v>
      </c>
      <c r="U98" s="22" t="str">
        <f>IF(ISNA(VLOOKUP($C98,'Calgary Nor AM SS'!$A$17:$H$66,8,FALSE))=TRUE,"0",VLOOKUP($C98,'Calgary Nor AM SS'!$A$17:$H$66,8,FALSE))</f>
        <v>0</v>
      </c>
      <c r="V98" s="22">
        <f>IF(ISNA(VLOOKUP($C98,'Fortune Fz'!$A$17:$H$66,8,FALSE))=TRUE,"0",VLOOKUP($C98,'Fortune Fz'!$A$17:$H$66,8,FALSE))</f>
        <v>100</v>
      </c>
      <c r="W98" s="99" t="str">
        <f>IF(ISNA(VLOOKUP($C98,'GEORGIAN PEAKS Groms'!$A$17:$H$63,8,FALSE))=TRUE,"0",VLOOKUP($C98,'GEORGIAN PEAKS Groms'!$A$17:$H$63,8,FALSE))</f>
        <v>0</v>
      </c>
      <c r="X98" s="99" t="str">
        <f>IF(ISNA(VLOOKUP($C98,'Aspen Open SS'!$A$17:$H$63,8,FALSE))=TRUE,"0",VLOOKUP($C98,'Aspen Open SS'!$A$17:$H$63,8,FALSE))</f>
        <v>0</v>
      </c>
      <c r="Y98" s="99" t="str">
        <f>IF(ISNA(VLOOKUP($C98,'Aspen Open BA'!$A$17:$H$63,8,FALSE))=TRUE,"0",VLOOKUP($C98,'Aspen Open BA'!$A$17:$H$63,8,FALSE))</f>
        <v>0</v>
      </c>
      <c r="Z98" s="99" t="str">
        <f>IF(ISNA(VLOOKUP($C98,'CWG SS'!$A$17:$H$63,8,FALSE))=TRUE,"0",VLOOKUP($C98,'CWG SS'!$A$17:$H$63,8,FALSE))</f>
        <v>0</v>
      </c>
      <c r="AA98" s="99" t="str">
        <f>IF(ISNA(VLOOKUP($C98,'CWG BA'!$A$17:$H$63,8,FALSE))=TRUE,"0",VLOOKUP($C98,'CWG BA'!$A$17:$H$63,8,FALSE))</f>
        <v>0</v>
      </c>
      <c r="AB98" s="99" t="str">
        <f>IF(ISNA(VLOOKUP($C98,'CWG HP'!$A$17:$H$63,8,FALSE))=TRUE,"0",VLOOKUP($C98,'CWG HP'!$A$17:$H$63,8,FALSE))</f>
        <v>0</v>
      </c>
      <c r="AC98" s="99" t="str">
        <f>IF(ISNA(VLOOKUP($C98,'Camp Fortune Provincials'!$A$17:$H$63,8,FALSE))=TRUE,"0",VLOOKUP($C98,'Camp Fortune Provincials'!$A$17:$H$63,8,FALSE))</f>
        <v>0</v>
      </c>
      <c r="AD98" s="99" t="str">
        <f>IF(ISNA(VLOOKUP($C98,'Jr Nats SS'!$A$17:$H$63,8,FALSE))=TRUE,"0",VLOOKUP($C98,'Jr Nats SS'!$A$17:$H$63,8,FALSE))</f>
        <v>0</v>
      </c>
      <c r="AE98" s="99" t="str">
        <f>IF(ISNA(VLOOKUP($C98,'Jr Nats HP'!$A$17:$H$63,8,FALSE))=TRUE,"0",VLOOKUP($C98,'Jr Nats HP'!$A$17:$H$63,8,FALSE))</f>
        <v>0</v>
      </c>
      <c r="AF98" s="99" t="str">
        <f>IF(ISNA(VLOOKUP($C98,'Jr Nats BA'!$A$17:$H$63,8,FALSE))=TRUE,"0",VLOOKUP($C98,'Jr Nats BA'!$A$17:$H$63,8,FALSE))</f>
        <v>0</v>
      </c>
      <c r="AG98" s="99" t="str">
        <f>IF(ISNA(VLOOKUP($C98,'Mammoth World Cup'!$A$17:$H$63,8,FALSE))=TRUE,"0",VLOOKUP($C98,'Mammoth World Cup'!$A$17:$H$63,8,FALSE))</f>
        <v>0</v>
      </c>
      <c r="AH98" s="99" t="str">
        <f>IF(ISNA(VLOOKUP($C98,'MSLM CC SS'!$A$17:$H$61,8,FALSE))=TRUE,"0",VLOOKUP($C98,'MSLM CC SS'!$A$17:$H$61,8,FALSE))</f>
        <v>0</v>
      </c>
      <c r="AI98" s="99" t="str">
        <f>IF(ISNA(VLOOKUP($C98,'MSLM CC HP'!$A$17:$H$59,8,FALSE))=TRUE,"0",VLOOKUP($C98,'MSLM CC HP'!$A$17:$H$59,8,FALSE))</f>
        <v>0</v>
      </c>
      <c r="AJ98" s="99" t="str">
        <f>IF(ISNA(VLOOKUP($C98,'Mammoth NorAM SS'!$A$17:$H$63,8,FALSE))=TRUE,"0",VLOOKUP($C98,'Mammoth NorAM SS'!$A$17:$H$63,8,FALSE))</f>
        <v>0</v>
      </c>
      <c r="AK98" s="99" t="str">
        <f>IF(ISNA(VLOOKUP($C98,'Le Relais NorAM SS'!$A$17:$H$63,8,FALSE))=TRUE,"0",VLOOKUP($C98,'Le Relais NorAM SS'!$A$17:$H$63,8,FALSE))</f>
        <v>0</v>
      </c>
      <c r="AL98" s="99" t="str">
        <f>IF(ISNA(VLOOKUP($C98,'Step Up Tour Pro SS'!$A$17:$H$63,8,FALSE))=TRUE,"0",VLOOKUP($C98,'Step Up Tour Pro SS'!$A$17:$H$63,8,FALSE))</f>
        <v>0</v>
      </c>
    </row>
    <row r="99" spans="1:38" ht="15" customHeight="1">
      <c r="A99" s="81" t="s">
        <v>222</v>
      </c>
      <c r="B99" s="81" t="s">
        <v>74</v>
      </c>
      <c r="C99" s="86" t="s">
        <v>202</v>
      </c>
      <c r="D99" s="81"/>
      <c r="E99" s="81">
        <f t="shared" si="13"/>
        <v>86</v>
      </c>
      <c r="F99" s="19">
        <f t="shared" si="14"/>
        <v>86</v>
      </c>
      <c r="G99" s="20">
        <f t="shared" si="15"/>
        <v>100</v>
      </c>
      <c r="H99" s="126">
        <v>0</v>
      </c>
      <c r="I99" s="126">
        <v>0</v>
      </c>
      <c r="J99" s="19">
        <f t="shared" si="16"/>
        <v>100</v>
      </c>
      <c r="K99" s="21"/>
      <c r="L99" s="22" t="str">
        <f>IF(ISNA(VLOOKUP($C99,'Mt. Sima Canada Cup SS'!$A$17:$H$100,8,FALSE))=TRUE,"0",VLOOKUP($C99,'Mt. Sima Canada Cup SS'!$A$17:$H$100,8,FALSE))</f>
        <v>0</v>
      </c>
      <c r="M99" s="22" t="str">
        <f>IF(ISNA(VLOOKUP($C99,'Mt. Sima Canada Cup BA'!$A$17:$H$100,8,FALSE))=TRUE,"0",VLOOKUP($C99,'Mt. Sima Canada Cup BA'!$A$17:$H$100,8,FALSE))</f>
        <v>0</v>
      </c>
      <c r="N99" s="22" t="str">
        <f>IF(ISNA(VLOOKUP($C99,'Waterville Rev Tour NorAm Day 1'!$A$17:$H$100,8,FALSE))=TRUE,"0",VLOOKUP($C99,'Waterville Rev Tour NorAm Day 1'!$A$17:$H$100,8,FALSE))</f>
        <v>0</v>
      </c>
      <c r="O99" s="22" t="str">
        <f>IF(ISNA(VLOOKUP($C99,'Waterville Rev Tour NorAm Day 2'!$A$17:$H$100,8,FALSE))=TRUE,"0",VLOOKUP($C99,'Waterville Rev Tour NorAm Day 2'!$A$17:$H$100,8,FALSE))</f>
        <v>0</v>
      </c>
      <c r="P99" s="22" t="str">
        <f>IF(ISNA(VLOOKUP($C99,'MSLM TT DAY 1'!$A$17:$H$100,8,FALSE))=TRUE,"0",VLOOKUP($C99,'MSLM TT DAY 1'!$A$17:$H$100,8,FALSE))</f>
        <v>0</v>
      </c>
      <c r="Q99" s="22" t="str">
        <f>IF(ISNA(VLOOKUP($C99,'MSLM TT DAY 2'!$A$17:$H$100,8,FALSE))=TRUE,"0",VLOOKUP($C99,'MSLM TT DAY 2'!$A$17:$H$100,8,FALSE))</f>
        <v>0</v>
      </c>
      <c r="R99" s="22" t="str">
        <f>IF(ISNA(VLOOKUP($C99,'Silverstar Canada Cup'!$A$17:$H$65,8,FALSE))=TRUE,"0",VLOOKUP($C99,'Silverstar Canada Cup'!$A$17:$H$65,8,FALSE))</f>
        <v>0</v>
      </c>
      <c r="S99" s="99" t="str">
        <f>IF(ISNA(VLOOKUP($C99,'Craigleith Groms'!$A$17:$H$63,8,FALSE))=TRUE,"0",VLOOKUP($C99,'Craigleith Groms'!$A$17:$H$63,8,FALSE))</f>
        <v>0</v>
      </c>
      <c r="T99" s="22" t="str">
        <f>IF(ISNA(VLOOKUP($C99,'Beaver Valley TT'!$A$17:$H$69,8,FALSE))=TRUE,"0",VLOOKUP($C99,'Beaver Valley TT'!$A$17:$H$69,8,FALSE))</f>
        <v>0</v>
      </c>
      <c r="U99" s="22" t="str">
        <f>IF(ISNA(VLOOKUP($C99,'Calgary Nor AM SS'!$A$17:$H$66,8,FALSE))=TRUE,"0",VLOOKUP($C99,'Calgary Nor AM SS'!$A$17:$H$66,8,FALSE))</f>
        <v>0</v>
      </c>
      <c r="V99" s="22">
        <f>IF(ISNA(VLOOKUP($C99,'Fortune Fz'!$A$17:$H$66,8,FALSE))=TRUE,"0",VLOOKUP($C99,'Fortune Fz'!$A$17:$H$66,8,FALSE))</f>
        <v>100</v>
      </c>
      <c r="W99" s="99" t="str">
        <f>IF(ISNA(VLOOKUP($C99,'GEORGIAN PEAKS Groms'!$A$17:$H$63,8,FALSE))=TRUE,"0",VLOOKUP($C99,'GEORGIAN PEAKS Groms'!$A$17:$H$63,8,FALSE))</f>
        <v>0</v>
      </c>
      <c r="X99" s="99" t="str">
        <f>IF(ISNA(VLOOKUP($C99,'Aspen Open SS'!$A$17:$H$63,8,FALSE))=TRUE,"0",VLOOKUP($C99,'Aspen Open SS'!$A$17:$H$63,8,FALSE))</f>
        <v>0</v>
      </c>
      <c r="Y99" s="99" t="str">
        <f>IF(ISNA(VLOOKUP($C99,'Aspen Open BA'!$A$17:$H$63,8,FALSE))=TRUE,"0",VLOOKUP($C99,'Aspen Open BA'!$A$17:$H$63,8,FALSE))</f>
        <v>0</v>
      </c>
      <c r="Z99" s="99" t="str">
        <f>IF(ISNA(VLOOKUP($C99,'CWG SS'!$A$17:$H$63,8,FALSE))=TRUE,"0",VLOOKUP($C99,'CWG SS'!$A$17:$H$63,8,FALSE))</f>
        <v>0</v>
      </c>
      <c r="AA99" s="99" t="str">
        <f>IF(ISNA(VLOOKUP($C99,'CWG BA'!$A$17:$H$63,8,FALSE))=TRUE,"0",VLOOKUP($C99,'CWG BA'!$A$17:$H$63,8,FALSE))</f>
        <v>0</v>
      </c>
      <c r="AB99" s="99" t="str">
        <f>IF(ISNA(VLOOKUP($C99,'CWG HP'!$A$17:$H$63,8,FALSE))=TRUE,"0",VLOOKUP($C99,'CWG HP'!$A$17:$H$63,8,FALSE))</f>
        <v>0</v>
      </c>
      <c r="AC99" s="99" t="str">
        <f>IF(ISNA(VLOOKUP($C99,'Camp Fortune Provincials'!$A$17:$H$63,8,FALSE))=TRUE,"0",VLOOKUP($C99,'Camp Fortune Provincials'!$A$17:$H$63,8,FALSE))</f>
        <v>0</v>
      </c>
      <c r="AD99" s="99" t="str">
        <f>IF(ISNA(VLOOKUP($C99,'Jr Nats SS'!$A$17:$H$63,8,FALSE))=TRUE,"0",VLOOKUP($C99,'Jr Nats SS'!$A$17:$H$63,8,FALSE))</f>
        <v>0</v>
      </c>
      <c r="AE99" s="99" t="str">
        <f>IF(ISNA(VLOOKUP($C99,'Jr Nats HP'!$A$17:$H$63,8,FALSE))=TRUE,"0",VLOOKUP($C99,'Jr Nats HP'!$A$17:$H$63,8,FALSE))</f>
        <v>0</v>
      </c>
      <c r="AF99" s="99" t="str">
        <f>IF(ISNA(VLOOKUP($C99,'Jr Nats BA'!$A$17:$H$63,8,FALSE))=TRUE,"0",VLOOKUP($C99,'Jr Nats BA'!$A$17:$H$63,8,FALSE))</f>
        <v>0</v>
      </c>
      <c r="AG99" s="99" t="str">
        <f>IF(ISNA(VLOOKUP($C99,'Mammoth World Cup'!$A$17:$H$63,8,FALSE))=TRUE,"0",VLOOKUP($C99,'Mammoth World Cup'!$A$17:$H$63,8,FALSE))</f>
        <v>0</v>
      </c>
      <c r="AH99" s="99" t="str">
        <f>IF(ISNA(VLOOKUP($C99,'MSLM CC SS'!$A$17:$H$61,8,FALSE))=TRUE,"0",VLOOKUP($C99,'MSLM CC SS'!$A$17:$H$61,8,FALSE))</f>
        <v>0</v>
      </c>
      <c r="AI99" s="99" t="str">
        <f>IF(ISNA(VLOOKUP($C99,'MSLM CC HP'!$A$17:$H$59,8,FALSE))=TRUE,"0",VLOOKUP($C99,'MSLM CC HP'!$A$17:$H$59,8,FALSE))</f>
        <v>0</v>
      </c>
      <c r="AJ99" s="99" t="str">
        <f>IF(ISNA(VLOOKUP($C99,'Mammoth NorAM SS'!$A$17:$H$63,8,FALSE))=TRUE,"0",VLOOKUP($C99,'Mammoth NorAM SS'!$A$17:$H$63,8,FALSE))</f>
        <v>0</v>
      </c>
      <c r="AK99" s="99" t="str">
        <f>IF(ISNA(VLOOKUP($C99,'Le Relais NorAM SS'!$A$17:$H$63,8,FALSE))=TRUE,"0",VLOOKUP($C99,'Le Relais NorAM SS'!$A$17:$H$63,8,FALSE))</f>
        <v>0</v>
      </c>
      <c r="AL99" s="99" t="str">
        <f>IF(ISNA(VLOOKUP($C99,'Step Up Tour Pro SS'!$A$17:$H$63,8,FALSE))=TRUE,"0",VLOOKUP($C99,'Step Up Tour Pro SS'!$A$17:$H$63,8,FALSE))</f>
        <v>0</v>
      </c>
    </row>
    <row r="100" spans="1:38" ht="15" customHeight="1">
      <c r="A100" s="81" t="s">
        <v>222</v>
      </c>
      <c r="B100" s="81" t="s">
        <v>65</v>
      </c>
      <c r="C100" s="86" t="s">
        <v>205</v>
      </c>
      <c r="D100" s="81"/>
      <c r="E100" s="81">
        <f t="shared" si="13"/>
        <v>86</v>
      </c>
      <c r="F100" s="19">
        <f t="shared" si="14"/>
        <v>86</v>
      </c>
      <c r="G100" s="20">
        <f t="shared" si="15"/>
        <v>100</v>
      </c>
      <c r="H100" s="126">
        <v>0</v>
      </c>
      <c r="I100" s="126">
        <v>0</v>
      </c>
      <c r="J100" s="19">
        <f t="shared" si="16"/>
        <v>100</v>
      </c>
      <c r="K100" s="21"/>
      <c r="L100" s="22" t="str">
        <f>IF(ISNA(VLOOKUP($C100,'Mt. Sima Canada Cup SS'!$A$17:$H$100,8,FALSE))=TRUE,"0",VLOOKUP($C100,'Mt. Sima Canada Cup SS'!$A$17:$H$100,8,FALSE))</f>
        <v>0</v>
      </c>
      <c r="M100" s="22" t="str">
        <f>IF(ISNA(VLOOKUP($C100,'Mt. Sima Canada Cup BA'!$A$17:$H$100,8,FALSE))=TRUE,"0",VLOOKUP($C100,'Mt. Sima Canada Cup BA'!$A$17:$H$100,8,FALSE))</f>
        <v>0</v>
      </c>
      <c r="N100" s="22" t="str">
        <f>IF(ISNA(VLOOKUP($C100,'Waterville Rev Tour NorAm Day 1'!$A$17:$H$100,8,FALSE))=TRUE,"0",VLOOKUP($C100,'Waterville Rev Tour NorAm Day 1'!$A$17:$H$100,8,FALSE))</f>
        <v>0</v>
      </c>
      <c r="O100" s="22" t="str">
        <f>IF(ISNA(VLOOKUP($C100,'Waterville Rev Tour NorAm Day 2'!$A$17:$H$100,8,FALSE))=TRUE,"0",VLOOKUP($C100,'Waterville Rev Tour NorAm Day 2'!$A$17:$H$100,8,FALSE))</f>
        <v>0</v>
      </c>
      <c r="P100" s="22" t="str">
        <f>IF(ISNA(VLOOKUP($C100,'MSLM TT DAY 1'!$A$17:$H$100,8,FALSE))=TRUE,"0",VLOOKUP($C100,'MSLM TT DAY 1'!$A$17:$H$100,8,FALSE))</f>
        <v>0</v>
      </c>
      <c r="Q100" s="22" t="str">
        <f>IF(ISNA(VLOOKUP($C100,'MSLM TT DAY 2'!$A$17:$H$100,8,FALSE))=TRUE,"0",VLOOKUP($C100,'MSLM TT DAY 2'!$A$17:$H$100,8,FALSE))</f>
        <v>0</v>
      </c>
      <c r="R100" s="22" t="str">
        <f>IF(ISNA(VLOOKUP($C100,'Silverstar Canada Cup'!$A$17:$H$65,8,FALSE))=TRUE,"0",VLOOKUP($C100,'Silverstar Canada Cup'!$A$17:$H$65,8,FALSE))</f>
        <v>0</v>
      </c>
      <c r="S100" s="99" t="str">
        <f>IF(ISNA(VLOOKUP($C100,'Craigleith Groms'!$A$17:$H$63,8,FALSE))=TRUE,"0",VLOOKUP($C100,'Craigleith Groms'!$A$17:$H$63,8,FALSE))</f>
        <v>0</v>
      </c>
      <c r="T100" s="22" t="str">
        <f>IF(ISNA(VLOOKUP($C100,'Beaver Valley TT'!$A$17:$H$69,8,FALSE))=TRUE,"0",VLOOKUP($C100,'Beaver Valley TT'!$A$17:$H$69,8,FALSE))</f>
        <v>0</v>
      </c>
      <c r="U100" s="22" t="str">
        <f>IF(ISNA(VLOOKUP($C100,'Calgary Nor AM SS'!$A$17:$H$66,8,FALSE))=TRUE,"0",VLOOKUP($C100,'Calgary Nor AM SS'!$A$17:$H$66,8,FALSE))</f>
        <v>0</v>
      </c>
      <c r="V100" s="22">
        <f>IF(ISNA(VLOOKUP($C100,'Fortune Fz'!$A$17:$H$66,8,FALSE))=TRUE,"0",VLOOKUP($C100,'Fortune Fz'!$A$17:$H$66,8,FALSE))</f>
        <v>100</v>
      </c>
      <c r="W100" s="99" t="str">
        <f>IF(ISNA(VLOOKUP($C100,'GEORGIAN PEAKS Groms'!$A$17:$H$63,8,FALSE))=TRUE,"0",VLOOKUP($C100,'GEORGIAN PEAKS Groms'!$A$17:$H$63,8,FALSE))</f>
        <v>0</v>
      </c>
      <c r="X100" s="99" t="str">
        <f>IF(ISNA(VLOOKUP($C100,'Aspen Open SS'!$A$17:$H$63,8,FALSE))=TRUE,"0",VLOOKUP($C100,'Aspen Open SS'!$A$17:$H$63,8,FALSE))</f>
        <v>0</v>
      </c>
      <c r="Y100" s="99" t="str">
        <f>IF(ISNA(VLOOKUP($C100,'Aspen Open BA'!$A$17:$H$63,8,FALSE))=TRUE,"0",VLOOKUP($C100,'Aspen Open BA'!$A$17:$H$63,8,FALSE))</f>
        <v>0</v>
      </c>
      <c r="Z100" s="99" t="str">
        <f>IF(ISNA(VLOOKUP($C100,'CWG SS'!$A$17:$H$63,8,FALSE))=TRUE,"0",VLOOKUP($C100,'CWG SS'!$A$17:$H$63,8,FALSE))</f>
        <v>0</v>
      </c>
      <c r="AA100" s="99" t="str">
        <f>IF(ISNA(VLOOKUP($C100,'CWG BA'!$A$17:$H$63,8,FALSE))=TRUE,"0",VLOOKUP($C100,'CWG BA'!$A$17:$H$63,8,FALSE))</f>
        <v>0</v>
      </c>
      <c r="AB100" s="99" t="str">
        <f>IF(ISNA(VLOOKUP($C100,'CWG HP'!$A$17:$H$63,8,FALSE))=TRUE,"0",VLOOKUP($C100,'CWG HP'!$A$17:$H$63,8,FALSE))</f>
        <v>0</v>
      </c>
      <c r="AC100" s="99" t="str">
        <f>IF(ISNA(VLOOKUP($C100,'Camp Fortune Provincials'!$A$17:$H$63,8,FALSE))=TRUE,"0",VLOOKUP($C100,'Camp Fortune Provincials'!$A$17:$H$63,8,FALSE))</f>
        <v>0</v>
      </c>
      <c r="AD100" s="99" t="str">
        <f>IF(ISNA(VLOOKUP($C100,'Jr Nats SS'!$A$17:$H$63,8,FALSE))=TRUE,"0",VLOOKUP($C100,'Jr Nats SS'!$A$17:$H$63,8,FALSE))</f>
        <v>0</v>
      </c>
      <c r="AE100" s="99" t="str">
        <f>IF(ISNA(VLOOKUP($C100,'Jr Nats HP'!$A$17:$H$63,8,FALSE))=TRUE,"0",VLOOKUP($C100,'Jr Nats HP'!$A$17:$H$63,8,FALSE))</f>
        <v>0</v>
      </c>
      <c r="AF100" s="99" t="str">
        <f>IF(ISNA(VLOOKUP($C100,'Jr Nats BA'!$A$17:$H$63,8,FALSE))=TRUE,"0",VLOOKUP($C100,'Jr Nats BA'!$A$17:$H$63,8,FALSE))</f>
        <v>0</v>
      </c>
      <c r="AG100" s="99" t="str">
        <f>IF(ISNA(VLOOKUP($C100,'Mammoth World Cup'!$A$17:$H$63,8,FALSE))=TRUE,"0",VLOOKUP($C100,'Mammoth World Cup'!$A$17:$H$63,8,FALSE))</f>
        <v>0</v>
      </c>
      <c r="AH100" s="99" t="str">
        <f>IF(ISNA(VLOOKUP($C100,'MSLM CC SS'!$A$17:$H$61,8,FALSE))=TRUE,"0",VLOOKUP($C100,'MSLM CC SS'!$A$17:$H$61,8,FALSE))</f>
        <v>0</v>
      </c>
      <c r="AI100" s="99" t="str">
        <f>IF(ISNA(VLOOKUP($C100,'MSLM CC HP'!$A$17:$H$59,8,FALSE))=TRUE,"0",VLOOKUP($C100,'MSLM CC HP'!$A$17:$H$59,8,FALSE))</f>
        <v>0</v>
      </c>
      <c r="AJ100" s="99" t="str">
        <f>IF(ISNA(VLOOKUP($C100,'Mammoth NorAM SS'!$A$17:$H$63,8,FALSE))=TRUE,"0",VLOOKUP($C100,'Mammoth NorAM SS'!$A$17:$H$63,8,FALSE))</f>
        <v>0</v>
      </c>
      <c r="AK100" s="99" t="str">
        <f>IF(ISNA(VLOOKUP($C100,'Le Relais NorAM SS'!$A$17:$H$63,8,FALSE))=TRUE,"0",VLOOKUP($C100,'Le Relais NorAM SS'!$A$17:$H$63,8,FALSE))</f>
        <v>0</v>
      </c>
      <c r="AL100" s="99" t="str">
        <f>IF(ISNA(VLOOKUP($C100,'Step Up Tour Pro SS'!$A$17:$H$63,8,FALSE))=TRUE,"0",VLOOKUP($C100,'Step Up Tour Pro SS'!$A$17:$H$63,8,FALSE))</f>
        <v>0</v>
      </c>
    </row>
    <row r="101" spans="1:38" ht="15" customHeight="1">
      <c r="A101" s="81" t="s">
        <v>222</v>
      </c>
      <c r="B101" s="81" t="s">
        <v>74</v>
      </c>
      <c r="C101" s="86" t="s">
        <v>203</v>
      </c>
      <c r="D101" s="81"/>
      <c r="E101" s="81">
        <f t="shared" si="13"/>
        <v>86</v>
      </c>
      <c r="F101" s="19">
        <f t="shared" si="14"/>
        <v>86</v>
      </c>
      <c r="G101" s="20">
        <f t="shared" si="15"/>
        <v>100</v>
      </c>
      <c r="H101" s="126">
        <v>0</v>
      </c>
      <c r="I101" s="126">
        <v>0</v>
      </c>
      <c r="J101" s="19">
        <f t="shared" si="16"/>
        <v>100</v>
      </c>
      <c r="K101" s="21"/>
      <c r="L101" s="22" t="str">
        <f>IF(ISNA(VLOOKUP($C101,'Mt. Sima Canada Cup SS'!$A$17:$H$100,8,FALSE))=TRUE,"0",VLOOKUP($C101,'Mt. Sima Canada Cup SS'!$A$17:$H$100,8,FALSE))</f>
        <v>0</v>
      </c>
      <c r="M101" s="22" t="str">
        <f>IF(ISNA(VLOOKUP($C101,'Mt. Sima Canada Cup BA'!$A$17:$H$100,8,FALSE))=TRUE,"0",VLOOKUP($C101,'Mt. Sima Canada Cup BA'!$A$17:$H$100,8,FALSE))</f>
        <v>0</v>
      </c>
      <c r="N101" s="22" t="str">
        <f>IF(ISNA(VLOOKUP($C101,'Waterville Rev Tour NorAm Day 1'!$A$17:$H$100,8,FALSE))=TRUE,"0",VLOOKUP($C101,'Waterville Rev Tour NorAm Day 1'!$A$17:$H$100,8,FALSE))</f>
        <v>0</v>
      </c>
      <c r="O101" s="22" t="str">
        <f>IF(ISNA(VLOOKUP($C101,'Waterville Rev Tour NorAm Day 2'!$A$17:$H$100,8,FALSE))=TRUE,"0",VLOOKUP($C101,'Waterville Rev Tour NorAm Day 2'!$A$17:$H$100,8,FALSE))</f>
        <v>0</v>
      </c>
      <c r="P101" s="22" t="str">
        <f>IF(ISNA(VLOOKUP($C101,'MSLM TT DAY 1'!$A$17:$H$100,8,FALSE))=TRUE,"0",VLOOKUP($C101,'MSLM TT DAY 1'!$A$17:$H$100,8,FALSE))</f>
        <v>0</v>
      </c>
      <c r="Q101" s="22" t="str">
        <f>IF(ISNA(VLOOKUP($C101,'MSLM TT DAY 2'!$A$17:$H$100,8,FALSE))=TRUE,"0",VLOOKUP($C101,'MSLM TT DAY 2'!$A$17:$H$100,8,FALSE))</f>
        <v>0</v>
      </c>
      <c r="R101" s="22" t="str">
        <f>IF(ISNA(VLOOKUP($C101,'Silverstar Canada Cup'!$A$17:$H$65,8,FALSE))=TRUE,"0",VLOOKUP($C101,'Silverstar Canada Cup'!$A$17:$H$65,8,FALSE))</f>
        <v>0</v>
      </c>
      <c r="S101" s="99" t="str">
        <f>IF(ISNA(VLOOKUP($C101,'Craigleith Groms'!$A$17:$H$63,8,FALSE))=TRUE,"0",VLOOKUP($C101,'Craigleith Groms'!$A$17:$H$63,8,FALSE))</f>
        <v>0</v>
      </c>
      <c r="T101" s="22" t="str">
        <f>IF(ISNA(VLOOKUP($C101,'Beaver Valley TT'!$A$17:$H$69,8,FALSE))=TRUE,"0",VLOOKUP($C101,'Beaver Valley TT'!$A$17:$H$69,8,FALSE))</f>
        <v>0</v>
      </c>
      <c r="U101" s="22" t="str">
        <f>IF(ISNA(VLOOKUP($C101,'Calgary Nor AM SS'!$A$17:$H$66,8,FALSE))=TRUE,"0",VLOOKUP($C101,'Calgary Nor AM SS'!$A$17:$H$66,8,FALSE))</f>
        <v>0</v>
      </c>
      <c r="V101" s="22">
        <f>IF(ISNA(VLOOKUP($C101,'Fortune Fz'!$A$17:$H$66,8,FALSE))=TRUE,"0",VLOOKUP($C101,'Fortune Fz'!$A$17:$H$66,8,FALSE))</f>
        <v>100</v>
      </c>
      <c r="W101" s="99" t="str">
        <f>IF(ISNA(VLOOKUP($C101,'GEORGIAN PEAKS Groms'!$A$17:$H$63,8,FALSE))=TRUE,"0",VLOOKUP($C101,'GEORGIAN PEAKS Groms'!$A$17:$H$63,8,FALSE))</f>
        <v>0</v>
      </c>
      <c r="X101" s="99" t="str">
        <f>IF(ISNA(VLOOKUP($C101,'Aspen Open SS'!$A$17:$H$63,8,FALSE))=TRUE,"0",VLOOKUP($C101,'Aspen Open SS'!$A$17:$H$63,8,FALSE))</f>
        <v>0</v>
      </c>
      <c r="Y101" s="99" t="str">
        <f>IF(ISNA(VLOOKUP($C101,'Aspen Open BA'!$A$17:$H$63,8,FALSE))=TRUE,"0",VLOOKUP($C101,'Aspen Open BA'!$A$17:$H$63,8,FALSE))</f>
        <v>0</v>
      </c>
      <c r="Z101" s="99" t="str">
        <f>IF(ISNA(VLOOKUP($C101,'CWG SS'!$A$17:$H$63,8,FALSE))=TRUE,"0",VLOOKUP($C101,'CWG SS'!$A$17:$H$63,8,FALSE))</f>
        <v>0</v>
      </c>
      <c r="AA101" s="99" t="str">
        <f>IF(ISNA(VLOOKUP($C101,'CWG BA'!$A$17:$H$63,8,FALSE))=TRUE,"0",VLOOKUP($C101,'CWG BA'!$A$17:$H$63,8,FALSE))</f>
        <v>0</v>
      </c>
      <c r="AB101" s="99" t="str">
        <f>IF(ISNA(VLOOKUP($C101,'CWG HP'!$A$17:$H$63,8,FALSE))=TRUE,"0",VLOOKUP($C101,'CWG HP'!$A$17:$H$63,8,FALSE))</f>
        <v>0</v>
      </c>
      <c r="AC101" s="99" t="str">
        <f>IF(ISNA(VLOOKUP($C101,'Camp Fortune Provincials'!$A$17:$H$63,8,FALSE))=TRUE,"0",VLOOKUP($C101,'Camp Fortune Provincials'!$A$17:$H$63,8,FALSE))</f>
        <v>0</v>
      </c>
      <c r="AD101" s="99" t="str">
        <f>IF(ISNA(VLOOKUP($C101,'Jr Nats SS'!$A$17:$H$63,8,FALSE))=TRUE,"0",VLOOKUP($C101,'Jr Nats SS'!$A$17:$H$63,8,FALSE))</f>
        <v>0</v>
      </c>
      <c r="AE101" s="99" t="str">
        <f>IF(ISNA(VLOOKUP($C101,'Jr Nats HP'!$A$17:$H$63,8,FALSE))=TRUE,"0",VLOOKUP($C101,'Jr Nats HP'!$A$17:$H$63,8,FALSE))</f>
        <v>0</v>
      </c>
      <c r="AF101" s="99" t="str">
        <f>IF(ISNA(VLOOKUP($C101,'Jr Nats BA'!$A$17:$H$63,8,FALSE))=TRUE,"0",VLOOKUP($C101,'Jr Nats BA'!$A$17:$H$63,8,FALSE))</f>
        <v>0</v>
      </c>
      <c r="AG101" s="99" t="str">
        <f>IF(ISNA(VLOOKUP($C101,'Mammoth World Cup'!$A$17:$H$63,8,FALSE))=TRUE,"0",VLOOKUP($C101,'Mammoth World Cup'!$A$17:$H$63,8,FALSE))</f>
        <v>0</v>
      </c>
      <c r="AH101" s="99" t="str">
        <f>IF(ISNA(VLOOKUP($C101,'MSLM CC SS'!$A$17:$H$61,8,FALSE))=TRUE,"0",VLOOKUP($C101,'MSLM CC SS'!$A$17:$H$61,8,FALSE))</f>
        <v>0</v>
      </c>
      <c r="AI101" s="99" t="str">
        <f>IF(ISNA(VLOOKUP($C101,'MSLM CC HP'!$A$17:$H$59,8,FALSE))=TRUE,"0",VLOOKUP($C101,'MSLM CC HP'!$A$17:$H$59,8,FALSE))</f>
        <v>0</v>
      </c>
      <c r="AJ101" s="99" t="str">
        <f>IF(ISNA(VLOOKUP($C101,'Mammoth NorAM SS'!$A$17:$H$63,8,FALSE))=TRUE,"0",VLOOKUP($C101,'Mammoth NorAM SS'!$A$17:$H$63,8,FALSE))</f>
        <v>0</v>
      </c>
      <c r="AK101" s="99" t="str">
        <f>IF(ISNA(VLOOKUP($C101,'Le Relais NorAM SS'!$A$17:$H$63,8,FALSE))=TRUE,"0",VLOOKUP($C101,'Le Relais NorAM SS'!$A$17:$H$63,8,FALSE))</f>
        <v>0</v>
      </c>
      <c r="AL101" s="99" t="str">
        <f>IF(ISNA(VLOOKUP($C101,'Step Up Tour Pro SS'!$A$17:$H$63,8,FALSE))=TRUE,"0",VLOOKUP($C101,'Step Up Tour Pro SS'!$A$17:$H$63,8,FALSE))</f>
        <v>0</v>
      </c>
    </row>
    <row r="102" spans="1:38" ht="15" customHeight="1">
      <c r="A102" s="81" t="s">
        <v>222</v>
      </c>
      <c r="B102" s="81" t="s">
        <v>75</v>
      </c>
      <c r="C102" s="86" t="s">
        <v>179</v>
      </c>
      <c r="D102" s="81"/>
      <c r="E102" s="81">
        <f t="shared" ref="E102:E133" si="18">F102</f>
        <v>86</v>
      </c>
      <c r="F102" s="19">
        <f t="shared" ref="F102:F133" si="19">RANK(J102,$J$6:$J$133,0)</f>
        <v>86</v>
      </c>
      <c r="G102" s="20">
        <f t="shared" ref="G102:G133" si="20">LARGE(($L102:$AL102),1)</f>
        <v>100</v>
      </c>
      <c r="H102" s="126">
        <v>0</v>
      </c>
      <c r="I102" s="126">
        <v>0</v>
      </c>
      <c r="J102" s="19">
        <f t="shared" ref="J102:J133" si="21">SUM(G102+H102+I102)</f>
        <v>100</v>
      </c>
      <c r="K102" s="21"/>
      <c r="L102" s="22" t="str">
        <f>IF(ISNA(VLOOKUP($C102,'Mt. Sima Canada Cup SS'!$A$17:$H$100,8,FALSE))=TRUE,"0",VLOOKUP($C102,'Mt. Sima Canada Cup SS'!$A$17:$H$100,8,FALSE))</f>
        <v>0</v>
      </c>
      <c r="M102" s="22" t="str">
        <f>IF(ISNA(VLOOKUP($C102,'Mt. Sima Canada Cup BA'!$A$17:$H$100,8,FALSE))=TRUE,"0",VLOOKUP($C102,'Mt. Sima Canada Cup BA'!$A$17:$H$100,8,FALSE))</f>
        <v>0</v>
      </c>
      <c r="N102" s="22" t="str">
        <f>IF(ISNA(VLOOKUP($C102,'Waterville Rev Tour NorAm Day 1'!$A$17:$H$100,8,FALSE))=TRUE,"0",VLOOKUP($C102,'Waterville Rev Tour NorAm Day 1'!$A$17:$H$100,8,FALSE))</f>
        <v>0</v>
      </c>
      <c r="O102" s="22" t="str">
        <f>IF(ISNA(VLOOKUP($C102,'Waterville Rev Tour NorAm Day 2'!$A$17:$H$100,8,FALSE))=TRUE,"0",VLOOKUP($C102,'Waterville Rev Tour NorAm Day 2'!$A$17:$H$100,8,FALSE))</f>
        <v>0</v>
      </c>
      <c r="P102" s="22" t="str">
        <f>IF(ISNA(VLOOKUP($C102,'MSLM TT DAY 1'!$A$17:$H$100,8,FALSE))=TRUE,"0",VLOOKUP($C102,'MSLM TT DAY 1'!$A$17:$H$100,8,FALSE))</f>
        <v>0</v>
      </c>
      <c r="Q102" s="22" t="str">
        <f>IF(ISNA(VLOOKUP($C102,'MSLM TT DAY 2'!$A$17:$H$100,8,FALSE))=TRUE,"0",VLOOKUP($C102,'MSLM TT DAY 2'!$A$17:$H$100,8,FALSE))</f>
        <v>0</v>
      </c>
      <c r="R102" s="22" t="str">
        <f>IF(ISNA(VLOOKUP($C102,'Silverstar Canada Cup'!$A$17:$H$65,8,FALSE))=TRUE,"0",VLOOKUP($C102,'Silverstar Canada Cup'!$A$17:$H$65,8,FALSE))</f>
        <v>0</v>
      </c>
      <c r="S102" s="99" t="str">
        <f>IF(ISNA(VLOOKUP($C102,'Craigleith Groms'!$A$17:$H$63,8,FALSE))=TRUE,"0",VLOOKUP($C102,'Craigleith Groms'!$A$17:$H$63,8,FALSE))</f>
        <v>0</v>
      </c>
      <c r="T102" s="22" t="str">
        <f>IF(ISNA(VLOOKUP($C102,'Beaver Valley TT'!$A$17:$H$69,8,FALSE))=TRUE,"0",VLOOKUP($C102,'Beaver Valley TT'!$A$17:$H$69,8,FALSE))</f>
        <v>0</v>
      </c>
      <c r="U102" s="22" t="str">
        <f>IF(ISNA(VLOOKUP($C102,'Calgary Nor AM SS'!$A$17:$H$66,8,FALSE))=TRUE,"0",VLOOKUP($C102,'Calgary Nor AM SS'!$A$17:$H$66,8,FALSE))</f>
        <v>0</v>
      </c>
      <c r="V102" s="22">
        <f>IF(ISNA(VLOOKUP($C102,'Fortune Fz'!$A$17:$H$66,8,FALSE))=TRUE,"0",VLOOKUP($C102,'Fortune Fz'!$A$17:$H$66,8,FALSE))</f>
        <v>100</v>
      </c>
      <c r="W102" s="99" t="str">
        <f>IF(ISNA(VLOOKUP($C102,'GEORGIAN PEAKS Groms'!$A$17:$H$63,8,FALSE))=TRUE,"0",VLOOKUP($C102,'GEORGIAN PEAKS Groms'!$A$17:$H$63,8,FALSE))</f>
        <v>0</v>
      </c>
      <c r="X102" s="99" t="str">
        <f>IF(ISNA(VLOOKUP($C102,'Aspen Open SS'!$A$17:$H$63,8,FALSE))=TRUE,"0",VLOOKUP($C102,'Aspen Open SS'!$A$17:$H$63,8,FALSE))</f>
        <v>0</v>
      </c>
      <c r="Y102" s="99" t="str">
        <f>IF(ISNA(VLOOKUP($C102,'Aspen Open BA'!$A$17:$H$63,8,FALSE))=TRUE,"0",VLOOKUP($C102,'Aspen Open BA'!$A$17:$H$63,8,FALSE))</f>
        <v>0</v>
      </c>
      <c r="Z102" s="99" t="str">
        <f>IF(ISNA(VLOOKUP($C102,'CWG SS'!$A$17:$H$63,8,FALSE))=TRUE,"0",VLOOKUP($C102,'CWG SS'!$A$17:$H$63,8,FALSE))</f>
        <v>0</v>
      </c>
      <c r="AA102" s="99" t="str">
        <f>IF(ISNA(VLOOKUP($C102,'CWG BA'!$A$17:$H$63,8,FALSE))=TRUE,"0",VLOOKUP($C102,'CWG BA'!$A$17:$H$63,8,FALSE))</f>
        <v>0</v>
      </c>
      <c r="AB102" s="99" t="str">
        <f>IF(ISNA(VLOOKUP($C102,'CWG HP'!$A$17:$H$63,8,FALSE))=TRUE,"0",VLOOKUP($C102,'CWG HP'!$A$17:$H$63,8,FALSE))</f>
        <v>0</v>
      </c>
      <c r="AC102" s="99" t="str">
        <f>IF(ISNA(VLOOKUP($C102,'Camp Fortune Provincials'!$A$17:$H$63,8,FALSE))=TRUE,"0",VLOOKUP($C102,'Camp Fortune Provincials'!$A$17:$H$63,8,FALSE))</f>
        <v>0</v>
      </c>
      <c r="AD102" s="99" t="str">
        <f>IF(ISNA(VLOOKUP($C102,'Jr Nats SS'!$A$17:$H$63,8,FALSE))=TRUE,"0",VLOOKUP($C102,'Jr Nats SS'!$A$17:$H$63,8,FALSE))</f>
        <v>0</v>
      </c>
      <c r="AE102" s="99" t="str">
        <f>IF(ISNA(VLOOKUP($C102,'Jr Nats HP'!$A$17:$H$63,8,FALSE))=TRUE,"0",VLOOKUP($C102,'Jr Nats HP'!$A$17:$H$63,8,FALSE))</f>
        <v>0</v>
      </c>
      <c r="AF102" s="99" t="str">
        <f>IF(ISNA(VLOOKUP($C102,'Jr Nats BA'!$A$17:$H$63,8,FALSE))=TRUE,"0",VLOOKUP($C102,'Jr Nats BA'!$A$17:$H$63,8,FALSE))</f>
        <v>0</v>
      </c>
      <c r="AG102" s="99" t="str">
        <f>IF(ISNA(VLOOKUP($C102,'Mammoth World Cup'!$A$17:$H$63,8,FALSE))=TRUE,"0",VLOOKUP($C102,'Mammoth World Cup'!$A$17:$H$63,8,FALSE))</f>
        <v>0</v>
      </c>
      <c r="AH102" s="99" t="str">
        <f>IF(ISNA(VLOOKUP($C102,'MSLM CC SS'!$A$17:$H$61,8,FALSE))=TRUE,"0",VLOOKUP($C102,'MSLM CC SS'!$A$17:$H$61,8,FALSE))</f>
        <v>0</v>
      </c>
      <c r="AI102" s="99" t="str">
        <f>IF(ISNA(VLOOKUP($C102,'MSLM CC HP'!$A$17:$H$59,8,FALSE))=TRUE,"0",VLOOKUP($C102,'MSLM CC HP'!$A$17:$H$59,8,FALSE))</f>
        <v>0</v>
      </c>
      <c r="AJ102" s="99" t="str">
        <f>IF(ISNA(VLOOKUP($C102,'Mammoth NorAM SS'!$A$17:$H$63,8,FALSE))=TRUE,"0",VLOOKUP($C102,'Mammoth NorAM SS'!$A$17:$H$63,8,FALSE))</f>
        <v>0</v>
      </c>
      <c r="AK102" s="99" t="str">
        <f>IF(ISNA(VLOOKUP($C102,'Le Relais NorAM SS'!$A$17:$H$63,8,FALSE))=TRUE,"0",VLOOKUP($C102,'Le Relais NorAM SS'!$A$17:$H$63,8,FALSE))</f>
        <v>0</v>
      </c>
      <c r="AL102" s="99" t="str">
        <f>IF(ISNA(VLOOKUP($C102,'Step Up Tour Pro SS'!$A$17:$H$63,8,FALSE))=TRUE,"0",VLOOKUP($C102,'Step Up Tour Pro SS'!$A$17:$H$63,8,FALSE))</f>
        <v>0</v>
      </c>
    </row>
    <row r="103" spans="1:38" ht="15" customHeight="1">
      <c r="A103" s="81" t="s">
        <v>222</v>
      </c>
      <c r="B103" s="81" t="s">
        <v>75</v>
      </c>
      <c r="C103" s="86" t="s">
        <v>186</v>
      </c>
      <c r="D103" s="81"/>
      <c r="E103" s="81">
        <f t="shared" si="18"/>
        <v>86</v>
      </c>
      <c r="F103" s="19">
        <f t="shared" si="19"/>
        <v>86</v>
      </c>
      <c r="G103" s="20">
        <f t="shared" si="20"/>
        <v>100</v>
      </c>
      <c r="H103" s="126">
        <v>0</v>
      </c>
      <c r="I103" s="126">
        <v>0</v>
      </c>
      <c r="J103" s="19">
        <f t="shared" si="21"/>
        <v>100</v>
      </c>
      <c r="K103" s="21"/>
      <c r="L103" s="22" t="str">
        <f>IF(ISNA(VLOOKUP($C103,'Mt. Sima Canada Cup SS'!$A$17:$H$100,8,FALSE))=TRUE,"0",VLOOKUP($C103,'Mt. Sima Canada Cup SS'!$A$17:$H$100,8,FALSE))</f>
        <v>0</v>
      </c>
      <c r="M103" s="22" t="str">
        <f>IF(ISNA(VLOOKUP($C103,'Mt. Sima Canada Cup BA'!$A$17:$H$100,8,FALSE))=TRUE,"0",VLOOKUP($C103,'Mt. Sima Canada Cup BA'!$A$17:$H$100,8,FALSE))</f>
        <v>0</v>
      </c>
      <c r="N103" s="22" t="str">
        <f>IF(ISNA(VLOOKUP($C103,'Waterville Rev Tour NorAm Day 1'!$A$17:$H$100,8,FALSE))=TRUE,"0",VLOOKUP($C103,'Waterville Rev Tour NorAm Day 1'!$A$17:$H$100,8,FALSE))</f>
        <v>0</v>
      </c>
      <c r="O103" s="22" t="str">
        <f>IF(ISNA(VLOOKUP($C103,'Waterville Rev Tour NorAm Day 2'!$A$17:$H$100,8,FALSE))=TRUE,"0",VLOOKUP($C103,'Waterville Rev Tour NorAm Day 2'!$A$17:$H$100,8,FALSE))</f>
        <v>0</v>
      </c>
      <c r="P103" s="22" t="str">
        <f>IF(ISNA(VLOOKUP($C103,'MSLM TT DAY 1'!$A$17:$H$100,8,FALSE))=TRUE,"0",VLOOKUP($C103,'MSLM TT DAY 1'!$A$17:$H$100,8,FALSE))</f>
        <v>0</v>
      </c>
      <c r="Q103" s="22" t="str">
        <f>IF(ISNA(VLOOKUP($C103,'MSLM TT DAY 2'!$A$17:$H$100,8,FALSE))=TRUE,"0",VLOOKUP($C103,'MSLM TT DAY 2'!$A$17:$H$100,8,FALSE))</f>
        <v>0</v>
      </c>
      <c r="R103" s="22" t="str">
        <f>IF(ISNA(VLOOKUP($C103,'Silverstar Canada Cup'!$A$17:$H$65,8,FALSE))=TRUE,"0",VLOOKUP($C103,'Silverstar Canada Cup'!$A$17:$H$65,8,FALSE))</f>
        <v>0</v>
      </c>
      <c r="S103" s="99" t="str">
        <f>IF(ISNA(VLOOKUP($C103,'Craigleith Groms'!$A$17:$H$63,8,FALSE))=TRUE,"0",VLOOKUP($C103,'Craigleith Groms'!$A$17:$H$63,8,FALSE))</f>
        <v>0</v>
      </c>
      <c r="T103" s="22" t="str">
        <f>IF(ISNA(VLOOKUP($C103,'Beaver Valley TT'!$A$17:$H$69,8,FALSE))=TRUE,"0",VLOOKUP($C103,'Beaver Valley TT'!$A$17:$H$69,8,FALSE))</f>
        <v>0</v>
      </c>
      <c r="U103" s="22" t="str">
        <f>IF(ISNA(VLOOKUP($C103,'Calgary Nor AM SS'!$A$17:$H$66,8,FALSE))=TRUE,"0",VLOOKUP($C103,'Calgary Nor AM SS'!$A$17:$H$66,8,FALSE))</f>
        <v>0</v>
      </c>
      <c r="V103" s="22">
        <f>IF(ISNA(VLOOKUP($C103,'Fortune Fz'!$A$17:$H$66,8,FALSE))=TRUE,"0",VLOOKUP($C103,'Fortune Fz'!$A$17:$H$66,8,FALSE))</f>
        <v>100</v>
      </c>
      <c r="W103" s="99" t="str">
        <f>IF(ISNA(VLOOKUP($C103,'GEORGIAN PEAKS Groms'!$A$17:$H$63,8,FALSE))=TRUE,"0",VLOOKUP($C103,'GEORGIAN PEAKS Groms'!$A$17:$H$63,8,FALSE))</f>
        <v>0</v>
      </c>
      <c r="X103" s="99" t="str">
        <f>IF(ISNA(VLOOKUP($C103,'Aspen Open SS'!$A$17:$H$63,8,FALSE))=TRUE,"0",VLOOKUP($C103,'Aspen Open SS'!$A$17:$H$63,8,FALSE))</f>
        <v>0</v>
      </c>
      <c r="Y103" s="99" t="str">
        <f>IF(ISNA(VLOOKUP($C103,'Aspen Open BA'!$A$17:$H$63,8,FALSE))=TRUE,"0",VLOOKUP($C103,'Aspen Open BA'!$A$17:$H$63,8,FALSE))</f>
        <v>0</v>
      </c>
      <c r="Z103" s="99" t="str">
        <f>IF(ISNA(VLOOKUP($C103,'CWG SS'!$A$17:$H$63,8,FALSE))=TRUE,"0",VLOOKUP($C103,'CWG SS'!$A$17:$H$63,8,FALSE))</f>
        <v>0</v>
      </c>
      <c r="AA103" s="99" t="str">
        <f>IF(ISNA(VLOOKUP($C103,'CWG BA'!$A$17:$H$63,8,FALSE))=TRUE,"0",VLOOKUP($C103,'CWG BA'!$A$17:$H$63,8,FALSE))</f>
        <v>0</v>
      </c>
      <c r="AB103" s="99" t="str">
        <f>IF(ISNA(VLOOKUP($C103,'CWG HP'!$A$17:$H$63,8,FALSE))=TRUE,"0",VLOOKUP($C103,'CWG HP'!$A$17:$H$63,8,FALSE))</f>
        <v>0</v>
      </c>
      <c r="AC103" s="99" t="str">
        <f>IF(ISNA(VLOOKUP($C103,'Camp Fortune Provincials'!$A$17:$H$63,8,FALSE))=TRUE,"0",VLOOKUP($C103,'Camp Fortune Provincials'!$A$17:$H$63,8,FALSE))</f>
        <v>0</v>
      </c>
      <c r="AD103" s="99" t="str">
        <f>IF(ISNA(VLOOKUP($C103,'Jr Nats SS'!$A$17:$H$63,8,FALSE))=TRUE,"0",VLOOKUP($C103,'Jr Nats SS'!$A$17:$H$63,8,FALSE))</f>
        <v>0</v>
      </c>
      <c r="AE103" s="99" t="str">
        <f>IF(ISNA(VLOOKUP($C103,'Jr Nats HP'!$A$17:$H$63,8,FALSE))=TRUE,"0",VLOOKUP($C103,'Jr Nats HP'!$A$17:$H$63,8,FALSE))</f>
        <v>0</v>
      </c>
      <c r="AF103" s="99" t="str">
        <f>IF(ISNA(VLOOKUP($C103,'Jr Nats BA'!$A$17:$H$63,8,FALSE))=TRUE,"0",VLOOKUP($C103,'Jr Nats BA'!$A$17:$H$63,8,FALSE))</f>
        <v>0</v>
      </c>
      <c r="AG103" s="99" t="str">
        <f>IF(ISNA(VLOOKUP($C103,'Mammoth World Cup'!$A$17:$H$63,8,FALSE))=TRUE,"0",VLOOKUP($C103,'Mammoth World Cup'!$A$17:$H$63,8,FALSE))</f>
        <v>0</v>
      </c>
      <c r="AH103" s="99" t="str">
        <f>IF(ISNA(VLOOKUP($C103,'MSLM CC SS'!$A$17:$H$61,8,FALSE))=TRUE,"0",VLOOKUP($C103,'MSLM CC SS'!$A$17:$H$61,8,FALSE))</f>
        <v>0</v>
      </c>
      <c r="AI103" s="99" t="str">
        <f>IF(ISNA(VLOOKUP($C103,'MSLM CC HP'!$A$17:$H$59,8,FALSE))=TRUE,"0",VLOOKUP($C103,'MSLM CC HP'!$A$17:$H$59,8,FALSE))</f>
        <v>0</v>
      </c>
      <c r="AJ103" s="99" t="str">
        <f>IF(ISNA(VLOOKUP($C103,'Mammoth NorAM SS'!$A$17:$H$63,8,FALSE))=TRUE,"0",VLOOKUP($C103,'Mammoth NorAM SS'!$A$17:$H$63,8,FALSE))</f>
        <v>0</v>
      </c>
      <c r="AK103" s="99" t="str">
        <f>IF(ISNA(VLOOKUP($C103,'Le Relais NorAM SS'!$A$17:$H$63,8,FALSE))=TRUE,"0",VLOOKUP($C103,'Le Relais NorAM SS'!$A$17:$H$63,8,FALSE))</f>
        <v>0</v>
      </c>
      <c r="AL103" s="99" t="str">
        <f>IF(ISNA(VLOOKUP($C103,'Step Up Tour Pro SS'!$A$17:$H$63,8,FALSE))=TRUE,"0",VLOOKUP($C103,'Step Up Tour Pro SS'!$A$17:$H$63,8,FALSE))</f>
        <v>0</v>
      </c>
    </row>
    <row r="104" spans="1:38" ht="15" customHeight="1">
      <c r="A104" s="81" t="s">
        <v>222</v>
      </c>
      <c r="B104" s="81" t="s">
        <v>65</v>
      </c>
      <c r="C104" s="86" t="s">
        <v>220</v>
      </c>
      <c r="D104" s="81"/>
      <c r="E104" s="81">
        <f t="shared" si="18"/>
        <v>86</v>
      </c>
      <c r="F104" s="19">
        <f t="shared" si="19"/>
        <v>86</v>
      </c>
      <c r="G104" s="20">
        <f t="shared" si="20"/>
        <v>100</v>
      </c>
      <c r="H104" s="126">
        <v>0</v>
      </c>
      <c r="I104" s="126">
        <v>0</v>
      </c>
      <c r="J104" s="19">
        <f t="shared" si="21"/>
        <v>100</v>
      </c>
      <c r="K104" s="21"/>
      <c r="L104" s="22" t="str">
        <f>IF(ISNA(VLOOKUP($C104,'Mt. Sima Canada Cup SS'!$A$17:$H$100,8,FALSE))=TRUE,"0",VLOOKUP($C104,'Mt. Sima Canada Cup SS'!$A$17:$H$100,8,FALSE))</f>
        <v>0</v>
      </c>
      <c r="M104" s="22" t="str">
        <f>IF(ISNA(VLOOKUP($C104,'Mt. Sima Canada Cup BA'!$A$17:$H$100,8,FALSE))=TRUE,"0",VLOOKUP($C104,'Mt. Sima Canada Cup BA'!$A$17:$H$100,8,FALSE))</f>
        <v>0</v>
      </c>
      <c r="N104" s="22" t="str">
        <f>IF(ISNA(VLOOKUP($C104,'Waterville Rev Tour NorAm Day 1'!$A$17:$H$100,8,FALSE))=TRUE,"0",VLOOKUP($C104,'Waterville Rev Tour NorAm Day 1'!$A$17:$H$100,8,FALSE))</f>
        <v>0</v>
      </c>
      <c r="O104" s="22" t="str">
        <f>IF(ISNA(VLOOKUP($C104,'Waterville Rev Tour NorAm Day 2'!$A$17:$H$100,8,FALSE))=TRUE,"0",VLOOKUP($C104,'Waterville Rev Tour NorAm Day 2'!$A$17:$H$100,8,FALSE))</f>
        <v>0</v>
      </c>
      <c r="P104" s="22" t="str">
        <f>IF(ISNA(VLOOKUP($C104,'MSLM TT DAY 1'!$A$17:$H$100,8,FALSE))=TRUE,"0",VLOOKUP($C104,'MSLM TT DAY 1'!$A$17:$H$100,8,FALSE))</f>
        <v>0</v>
      </c>
      <c r="Q104" s="22" t="str">
        <f>IF(ISNA(VLOOKUP($C104,'MSLM TT DAY 2'!$A$17:$H$100,8,FALSE))=TRUE,"0",VLOOKUP($C104,'MSLM TT DAY 2'!$A$17:$H$100,8,FALSE))</f>
        <v>0</v>
      </c>
      <c r="R104" s="22" t="str">
        <f>IF(ISNA(VLOOKUP($C104,'Silverstar Canada Cup'!$A$17:$H$65,8,FALSE))=TRUE,"0",VLOOKUP($C104,'Silverstar Canada Cup'!$A$17:$H$65,8,FALSE))</f>
        <v>0</v>
      </c>
      <c r="S104" s="99" t="str">
        <f>IF(ISNA(VLOOKUP($C104,'Craigleith Groms'!$A$17:$H$63,8,FALSE))=TRUE,"0",VLOOKUP($C104,'Craigleith Groms'!$A$17:$H$63,8,FALSE))</f>
        <v>0</v>
      </c>
      <c r="T104" s="22" t="str">
        <f>IF(ISNA(VLOOKUP($C104,'Beaver Valley TT'!$A$17:$H$69,8,FALSE))=TRUE,"0",VLOOKUP($C104,'Beaver Valley TT'!$A$17:$H$69,8,FALSE))</f>
        <v>0</v>
      </c>
      <c r="U104" s="22" t="str">
        <f>IF(ISNA(VLOOKUP($C104,'Calgary Nor AM SS'!$A$17:$H$66,8,FALSE))=TRUE,"0",VLOOKUP($C104,'Calgary Nor AM SS'!$A$17:$H$66,8,FALSE))</f>
        <v>0</v>
      </c>
      <c r="V104" s="22">
        <f>IF(ISNA(VLOOKUP($C104,'Fortune Fz'!$A$17:$H$66,8,FALSE))=TRUE,"0",VLOOKUP($C104,'Fortune Fz'!$A$17:$H$66,8,FALSE))</f>
        <v>100</v>
      </c>
      <c r="W104" s="99" t="str">
        <f>IF(ISNA(VLOOKUP($C104,'GEORGIAN PEAKS Groms'!$A$17:$H$63,8,FALSE))=TRUE,"0",VLOOKUP($C104,'GEORGIAN PEAKS Groms'!$A$17:$H$63,8,FALSE))</f>
        <v>0</v>
      </c>
      <c r="X104" s="99" t="str">
        <f>IF(ISNA(VLOOKUP($C104,'Aspen Open SS'!$A$17:$H$63,8,FALSE))=TRUE,"0",VLOOKUP($C104,'Aspen Open SS'!$A$17:$H$63,8,FALSE))</f>
        <v>0</v>
      </c>
      <c r="Y104" s="99" t="str">
        <f>IF(ISNA(VLOOKUP($C104,'Aspen Open BA'!$A$17:$H$63,8,FALSE))=TRUE,"0",VLOOKUP($C104,'Aspen Open BA'!$A$17:$H$63,8,FALSE))</f>
        <v>0</v>
      </c>
      <c r="Z104" s="99" t="str">
        <f>IF(ISNA(VLOOKUP($C104,'CWG SS'!$A$17:$H$63,8,FALSE))=TRUE,"0",VLOOKUP($C104,'CWG SS'!$A$17:$H$63,8,FALSE))</f>
        <v>0</v>
      </c>
      <c r="AA104" s="99" t="str">
        <f>IF(ISNA(VLOOKUP($C104,'CWG BA'!$A$17:$H$63,8,FALSE))=TRUE,"0",VLOOKUP($C104,'CWG BA'!$A$17:$H$63,8,FALSE))</f>
        <v>0</v>
      </c>
      <c r="AB104" s="99" t="str">
        <f>IF(ISNA(VLOOKUP($C104,'CWG HP'!$A$17:$H$63,8,FALSE))=TRUE,"0",VLOOKUP($C104,'CWG HP'!$A$17:$H$63,8,FALSE))</f>
        <v>0</v>
      </c>
      <c r="AC104" s="99" t="str">
        <f>IF(ISNA(VLOOKUP($C104,'Camp Fortune Provincials'!$A$17:$H$63,8,FALSE))=TRUE,"0",VLOOKUP($C104,'Camp Fortune Provincials'!$A$17:$H$63,8,FALSE))</f>
        <v>0</v>
      </c>
      <c r="AD104" s="99" t="str">
        <f>IF(ISNA(VLOOKUP($C104,'Jr Nats SS'!$A$17:$H$63,8,FALSE))=TRUE,"0",VLOOKUP($C104,'Jr Nats SS'!$A$17:$H$63,8,FALSE))</f>
        <v>0</v>
      </c>
      <c r="AE104" s="99" t="str">
        <f>IF(ISNA(VLOOKUP($C104,'Jr Nats HP'!$A$17:$H$63,8,FALSE))=TRUE,"0",VLOOKUP($C104,'Jr Nats HP'!$A$17:$H$63,8,FALSE))</f>
        <v>0</v>
      </c>
      <c r="AF104" s="99" t="str">
        <f>IF(ISNA(VLOOKUP($C104,'Jr Nats BA'!$A$17:$H$63,8,FALSE))=TRUE,"0",VLOOKUP($C104,'Jr Nats BA'!$A$17:$H$63,8,FALSE))</f>
        <v>0</v>
      </c>
      <c r="AG104" s="99" t="str">
        <f>IF(ISNA(VLOOKUP($C104,'Mammoth World Cup'!$A$17:$H$63,8,FALSE))=TRUE,"0",VLOOKUP($C104,'Mammoth World Cup'!$A$17:$H$63,8,FALSE))</f>
        <v>0</v>
      </c>
      <c r="AH104" s="99" t="str">
        <f>IF(ISNA(VLOOKUP($C104,'MSLM CC SS'!$A$17:$H$61,8,FALSE))=TRUE,"0",VLOOKUP($C104,'MSLM CC SS'!$A$17:$H$61,8,FALSE))</f>
        <v>0</v>
      </c>
      <c r="AI104" s="99" t="str">
        <f>IF(ISNA(VLOOKUP($C104,'MSLM CC HP'!$A$17:$H$59,8,FALSE))=TRUE,"0",VLOOKUP($C104,'MSLM CC HP'!$A$17:$H$59,8,FALSE))</f>
        <v>0</v>
      </c>
      <c r="AJ104" s="99" t="str">
        <f>IF(ISNA(VLOOKUP($C104,'Mammoth NorAM SS'!$A$17:$H$63,8,FALSE))=TRUE,"0",VLOOKUP($C104,'Mammoth NorAM SS'!$A$17:$H$63,8,FALSE))</f>
        <v>0</v>
      </c>
      <c r="AK104" s="99" t="str">
        <f>IF(ISNA(VLOOKUP($C104,'Le Relais NorAM SS'!$A$17:$H$63,8,FALSE))=TRUE,"0",VLOOKUP($C104,'Le Relais NorAM SS'!$A$17:$H$63,8,FALSE))</f>
        <v>0</v>
      </c>
      <c r="AL104" s="99" t="str">
        <f>IF(ISNA(VLOOKUP($C104,'Step Up Tour Pro SS'!$A$17:$H$63,8,FALSE))=TRUE,"0",VLOOKUP($C104,'Step Up Tour Pro SS'!$A$17:$H$63,8,FALSE))</f>
        <v>0</v>
      </c>
    </row>
    <row r="105" spans="1:38" ht="15" customHeight="1">
      <c r="A105" s="81" t="s">
        <v>222</v>
      </c>
      <c r="B105" s="81" t="s">
        <v>74</v>
      </c>
      <c r="C105" s="86" t="s">
        <v>184</v>
      </c>
      <c r="D105" s="81"/>
      <c r="E105" s="81">
        <f t="shared" si="18"/>
        <v>86</v>
      </c>
      <c r="F105" s="19">
        <f t="shared" si="19"/>
        <v>86</v>
      </c>
      <c r="G105" s="20">
        <f t="shared" si="20"/>
        <v>100</v>
      </c>
      <c r="H105" s="126">
        <v>0</v>
      </c>
      <c r="I105" s="126">
        <v>0</v>
      </c>
      <c r="J105" s="19">
        <f t="shared" si="21"/>
        <v>100</v>
      </c>
      <c r="K105" s="21"/>
      <c r="L105" s="22" t="str">
        <f>IF(ISNA(VLOOKUP($C105,'Mt. Sima Canada Cup SS'!$A$17:$H$100,8,FALSE))=TRUE,"0",VLOOKUP($C105,'Mt. Sima Canada Cup SS'!$A$17:$H$100,8,FALSE))</f>
        <v>0</v>
      </c>
      <c r="M105" s="22" t="str">
        <f>IF(ISNA(VLOOKUP($C105,'Mt. Sima Canada Cup BA'!$A$17:$H$100,8,FALSE))=TRUE,"0",VLOOKUP($C105,'Mt. Sima Canada Cup BA'!$A$17:$H$100,8,FALSE))</f>
        <v>0</v>
      </c>
      <c r="N105" s="22" t="str">
        <f>IF(ISNA(VLOOKUP($C105,'Waterville Rev Tour NorAm Day 1'!$A$17:$H$100,8,FALSE))=TRUE,"0",VLOOKUP($C105,'Waterville Rev Tour NorAm Day 1'!$A$17:$H$100,8,FALSE))</f>
        <v>0</v>
      </c>
      <c r="O105" s="22" t="str">
        <f>IF(ISNA(VLOOKUP($C105,'Waterville Rev Tour NorAm Day 2'!$A$17:$H$100,8,FALSE))=TRUE,"0",VLOOKUP($C105,'Waterville Rev Tour NorAm Day 2'!$A$17:$H$100,8,FALSE))</f>
        <v>0</v>
      </c>
      <c r="P105" s="22" t="str">
        <f>IF(ISNA(VLOOKUP($C105,'MSLM TT DAY 1'!$A$17:$H$100,8,FALSE))=TRUE,"0",VLOOKUP($C105,'MSLM TT DAY 1'!$A$17:$H$100,8,FALSE))</f>
        <v>0</v>
      </c>
      <c r="Q105" s="22" t="str">
        <f>IF(ISNA(VLOOKUP($C105,'MSLM TT DAY 2'!$A$17:$H$100,8,FALSE))=TRUE,"0",VLOOKUP($C105,'MSLM TT DAY 2'!$A$17:$H$100,8,FALSE))</f>
        <v>0</v>
      </c>
      <c r="R105" s="22" t="str">
        <f>IF(ISNA(VLOOKUP($C105,'Silverstar Canada Cup'!$A$17:$H$65,8,FALSE))=TRUE,"0",VLOOKUP($C105,'Silverstar Canada Cup'!$A$17:$H$65,8,FALSE))</f>
        <v>0</v>
      </c>
      <c r="S105" s="99" t="str">
        <f>IF(ISNA(VLOOKUP($C105,'Craigleith Groms'!$A$17:$H$63,8,FALSE))=TRUE,"0",VLOOKUP($C105,'Craigleith Groms'!$A$17:$H$63,8,FALSE))</f>
        <v>0</v>
      </c>
      <c r="T105" s="22" t="str">
        <f>IF(ISNA(VLOOKUP($C105,'Beaver Valley TT'!$A$17:$H$69,8,FALSE))=TRUE,"0",VLOOKUP($C105,'Beaver Valley TT'!$A$17:$H$69,8,FALSE))</f>
        <v>0</v>
      </c>
      <c r="U105" s="22" t="str">
        <f>IF(ISNA(VLOOKUP($C105,'Calgary Nor AM SS'!$A$17:$H$66,8,FALSE))=TRUE,"0",VLOOKUP($C105,'Calgary Nor AM SS'!$A$17:$H$66,8,FALSE))</f>
        <v>0</v>
      </c>
      <c r="V105" s="22">
        <f>IF(ISNA(VLOOKUP($C105,'Fortune Fz'!$A$17:$H$66,8,FALSE))=TRUE,"0",VLOOKUP($C105,'Fortune Fz'!$A$17:$H$66,8,FALSE))</f>
        <v>100</v>
      </c>
      <c r="W105" s="99" t="str">
        <f>IF(ISNA(VLOOKUP($C105,'GEORGIAN PEAKS Groms'!$A$17:$H$63,8,FALSE))=TRUE,"0",VLOOKUP($C105,'GEORGIAN PEAKS Groms'!$A$17:$H$63,8,FALSE))</f>
        <v>0</v>
      </c>
      <c r="X105" s="99" t="str">
        <f>IF(ISNA(VLOOKUP($C105,'Aspen Open SS'!$A$17:$H$63,8,FALSE))=TRUE,"0",VLOOKUP($C105,'Aspen Open SS'!$A$17:$H$63,8,FALSE))</f>
        <v>0</v>
      </c>
      <c r="Y105" s="99" t="str">
        <f>IF(ISNA(VLOOKUP($C105,'Aspen Open BA'!$A$17:$H$63,8,FALSE))=TRUE,"0",VLOOKUP($C105,'Aspen Open BA'!$A$17:$H$63,8,FALSE))</f>
        <v>0</v>
      </c>
      <c r="Z105" s="99" t="str">
        <f>IF(ISNA(VLOOKUP($C105,'CWG SS'!$A$17:$H$63,8,FALSE))=TRUE,"0",VLOOKUP($C105,'CWG SS'!$A$17:$H$63,8,FALSE))</f>
        <v>0</v>
      </c>
      <c r="AA105" s="99" t="str">
        <f>IF(ISNA(VLOOKUP($C105,'CWG BA'!$A$17:$H$63,8,FALSE))=TRUE,"0",VLOOKUP($C105,'CWG BA'!$A$17:$H$63,8,FALSE))</f>
        <v>0</v>
      </c>
      <c r="AB105" s="99" t="str">
        <f>IF(ISNA(VLOOKUP($C105,'CWG HP'!$A$17:$H$63,8,FALSE))=TRUE,"0",VLOOKUP($C105,'CWG HP'!$A$17:$H$63,8,FALSE))</f>
        <v>0</v>
      </c>
      <c r="AC105" s="99" t="str">
        <f>IF(ISNA(VLOOKUP($C105,'Camp Fortune Provincials'!$A$17:$H$63,8,FALSE))=TRUE,"0",VLOOKUP($C105,'Camp Fortune Provincials'!$A$17:$H$63,8,FALSE))</f>
        <v>0</v>
      </c>
      <c r="AD105" s="99" t="str">
        <f>IF(ISNA(VLOOKUP($C105,'Jr Nats SS'!$A$17:$H$63,8,FALSE))=TRUE,"0",VLOOKUP($C105,'Jr Nats SS'!$A$17:$H$63,8,FALSE))</f>
        <v>0</v>
      </c>
      <c r="AE105" s="99" t="str">
        <f>IF(ISNA(VLOOKUP($C105,'Jr Nats HP'!$A$17:$H$63,8,FALSE))=TRUE,"0",VLOOKUP($C105,'Jr Nats HP'!$A$17:$H$63,8,FALSE))</f>
        <v>0</v>
      </c>
      <c r="AF105" s="99" t="str">
        <f>IF(ISNA(VLOOKUP($C105,'Jr Nats BA'!$A$17:$H$63,8,FALSE))=TRUE,"0",VLOOKUP($C105,'Jr Nats BA'!$A$17:$H$63,8,FALSE))</f>
        <v>0</v>
      </c>
      <c r="AG105" s="99" t="str">
        <f>IF(ISNA(VLOOKUP($C105,'Mammoth World Cup'!$A$17:$H$63,8,FALSE))=TRUE,"0",VLOOKUP($C105,'Mammoth World Cup'!$A$17:$H$63,8,FALSE))</f>
        <v>0</v>
      </c>
      <c r="AH105" s="99" t="str">
        <f>IF(ISNA(VLOOKUP($C105,'MSLM CC SS'!$A$17:$H$61,8,FALSE))=TRUE,"0",VLOOKUP($C105,'MSLM CC SS'!$A$17:$H$61,8,FALSE))</f>
        <v>0</v>
      </c>
      <c r="AI105" s="99" t="str">
        <f>IF(ISNA(VLOOKUP($C105,'MSLM CC HP'!$A$17:$H$59,8,FALSE))=TRUE,"0",VLOOKUP($C105,'MSLM CC HP'!$A$17:$H$59,8,FALSE))</f>
        <v>0</v>
      </c>
      <c r="AJ105" s="99" t="str">
        <f>IF(ISNA(VLOOKUP($C105,'Mammoth NorAM SS'!$A$17:$H$63,8,FALSE))=TRUE,"0",VLOOKUP($C105,'Mammoth NorAM SS'!$A$17:$H$63,8,FALSE))</f>
        <v>0</v>
      </c>
      <c r="AK105" s="99" t="str">
        <f>IF(ISNA(VLOOKUP($C105,'Le Relais NorAM SS'!$A$17:$H$63,8,FALSE))=TRUE,"0",VLOOKUP($C105,'Le Relais NorAM SS'!$A$17:$H$63,8,FALSE))</f>
        <v>0</v>
      </c>
      <c r="AL105" s="99" t="str">
        <f>IF(ISNA(VLOOKUP($C105,'Step Up Tour Pro SS'!$A$17:$H$63,8,FALSE))=TRUE,"0",VLOOKUP($C105,'Step Up Tour Pro SS'!$A$17:$H$63,8,FALSE))</f>
        <v>0</v>
      </c>
    </row>
    <row r="106" spans="1:38" ht="15" customHeight="1">
      <c r="A106" s="81" t="s">
        <v>222</v>
      </c>
      <c r="B106" s="81" t="s">
        <v>65</v>
      </c>
      <c r="C106" s="86" t="s">
        <v>215</v>
      </c>
      <c r="D106" s="81"/>
      <c r="E106" s="81">
        <f t="shared" si="18"/>
        <v>86</v>
      </c>
      <c r="F106" s="19">
        <f t="shared" si="19"/>
        <v>86</v>
      </c>
      <c r="G106" s="20">
        <f t="shared" si="20"/>
        <v>100</v>
      </c>
      <c r="H106" s="126">
        <v>0</v>
      </c>
      <c r="I106" s="126">
        <v>0</v>
      </c>
      <c r="J106" s="19">
        <f t="shared" si="21"/>
        <v>100</v>
      </c>
      <c r="K106" s="21"/>
      <c r="L106" s="22" t="str">
        <f>IF(ISNA(VLOOKUP($C106,'Mt. Sima Canada Cup SS'!$A$17:$H$100,8,FALSE))=TRUE,"0",VLOOKUP($C106,'Mt. Sima Canada Cup SS'!$A$17:$H$100,8,FALSE))</f>
        <v>0</v>
      </c>
      <c r="M106" s="22" t="str">
        <f>IF(ISNA(VLOOKUP($C106,'Mt. Sima Canada Cup BA'!$A$17:$H$100,8,FALSE))=TRUE,"0",VLOOKUP($C106,'Mt. Sima Canada Cup BA'!$A$17:$H$100,8,FALSE))</f>
        <v>0</v>
      </c>
      <c r="N106" s="22" t="str">
        <f>IF(ISNA(VLOOKUP($C106,'Waterville Rev Tour NorAm Day 1'!$A$17:$H$100,8,FALSE))=TRUE,"0",VLOOKUP($C106,'Waterville Rev Tour NorAm Day 1'!$A$17:$H$100,8,FALSE))</f>
        <v>0</v>
      </c>
      <c r="O106" s="22" t="str">
        <f>IF(ISNA(VLOOKUP($C106,'Waterville Rev Tour NorAm Day 2'!$A$17:$H$100,8,FALSE))=TRUE,"0",VLOOKUP($C106,'Waterville Rev Tour NorAm Day 2'!$A$17:$H$100,8,FALSE))</f>
        <v>0</v>
      </c>
      <c r="P106" s="22" t="str">
        <f>IF(ISNA(VLOOKUP($C106,'MSLM TT DAY 1'!$A$17:$H$100,8,FALSE))=TRUE,"0",VLOOKUP($C106,'MSLM TT DAY 1'!$A$17:$H$100,8,FALSE))</f>
        <v>0</v>
      </c>
      <c r="Q106" s="22" t="str">
        <f>IF(ISNA(VLOOKUP($C106,'MSLM TT DAY 2'!$A$17:$H$100,8,FALSE))=TRUE,"0",VLOOKUP($C106,'MSLM TT DAY 2'!$A$17:$H$100,8,FALSE))</f>
        <v>0</v>
      </c>
      <c r="R106" s="22" t="str">
        <f>IF(ISNA(VLOOKUP($C106,'Silverstar Canada Cup'!$A$17:$H$65,8,FALSE))=TRUE,"0",VLOOKUP($C106,'Silverstar Canada Cup'!$A$17:$H$65,8,FALSE))</f>
        <v>0</v>
      </c>
      <c r="S106" s="99" t="str">
        <f>IF(ISNA(VLOOKUP($C106,'Craigleith Groms'!$A$17:$H$63,8,FALSE))=TRUE,"0",VLOOKUP($C106,'Craigleith Groms'!$A$17:$H$63,8,FALSE))</f>
        <v>0</v>
      </c>
      <c r="T106" s="22" t="str">
        <f>IF(ISNA(VLOOKUP($C106,'Beaver Valley TT'!$A$17:$H$69,8,FALSE))=TRUE,"0",VLOOKUP($C106,'Beaver Valley TT'!$A$17:$H$69,8,FALSE))</f>
        <v>0</v>
      </c>
      <c r="U106" s="22" t="str">
        <f>IF(ISNA(VLOOKUP($C106,'Calgary Nor AM SS'!$A$17:$H$66,8,FALSE))=TRUE,"0",VLOOKUP($C106,'Calgary Nor AM SS'!$A$17:$H$66,8,FALSE))</f>
        <v>0</v>
      </c>
      <c r="V106" s="22">
        <f>IF(ISNA(VLOOKUP($C106,'Fortune Fz'!$A$17:$H$66,8,FALSE))=TRUE,"0",VLOOKUP($C106,'Fortune Fz'!$A$17:$H$66,8,FALSE))</f>
        <v>100</v>
      </c>
      <c r="W106" s="99" t="str">
        <f>IF(ISNA(VLOOKUP($C106,'GEORGIAN PEAKS Groms'!$A$17:$H$63,8,FALSE))=TRUE,"0",VLOOKUP($C106,'GEORGIAN PEAKS Groms'!$A$17:$H$63,8,FALSE))</f>
        <v>0</v>
      </c>
      <c r="X106" s="99" t="str">
        <f>IF(ISNA(VLOOKUP($C106,'Aspen Open SS'!$A$17:$H$63,8,FALSE))=TRUE,"0",VLOOKUP($C106,'Aspen Open SS'!$A$17:$H$63,8,FALSE))</f>
        <v>0</v>
      </c>
      <c r="Y106" s="99" t="str">
        <f>IF(ISNA(VLOOKUP($C106,'Aspen Open BA'!$A$17:$H$63,8,FALSE))=TRUE,"0",VLOOKUP($C106,'Aspen Open BA'!$A$17:$H$63,8,FALSE))</f>
        <v>0</v>
      </c>
      <c r="Z106" s="99" t="str">
        <f>IF(ISNA(VLOOKUP($C106,'CWG SS'!$A$17:$H$63,8,FALSE))=TRUE,"0",VLOOKUP($C106,'CWG SS'!$A$17:$H$63,8,FALSE))</f>
        <v>0</v>
      </c>
      <c r="AA106" s="99" t="str">
        <f>IF(ISNA(VLOOKUP($C106,'CWG BA'!$A$17:$H$63,8,FALSE))=TRUE,"0",VLOOKUP($C106,'CWG BA'!$A$17:$H$63,8,FALSE))</f>
        <v>0</v>
      </c>
      <c r="AB106" s="99" t="str">
        <f>IF(ISNA(VLOOKUP($C106,'CWG HP'!$A$17:$H$63,8,FALSE))=TRUE,"0",VLOOKUP($C106,'CWG HP'!$A$17:$H$63,8,FALSE))</f>
        <v>0</v>
      </c>
      <c r="AC106" s="99" t="str">
        <f>IF(ISNA(VLOOKUP($C106,'Camp Fortune Provincials'!$A$17:$H$63,8,FALSE))=TRUE,"0",VLOOKUP($C106,'Camp Fortune Provincials'!$A$17:$H$63,8,FALSE))</f>
        <v>0</v>
      </c>
      <c r="AD106" s="99" t="str">
        <f>IF(ISNA(VLOOKUP($C106,'Jr Nats SS'!$A$17:$H$63,8,FALSE))=TRUE,"0",VLOOKUP($C106,'Jr Nats SS'!$A$17:$H$63,8,FALSE))</f>
        <v>0</v>
      </c>
      <c r="AE106" s="99" t="str">
        <f>IF(ISNA(VLOOKUP($C106,'Jr Nats HP'!$A$17:$H$63,8,FALSE))=TRUE,"0",VLOOKUP($C106,'Jr Nats HP'!$A$17:$H$63,8,FALSE))</f>
        <v>0</v>
      </c>
      <c r="AF106" s="99" t="str">
        <f>IF(ISNA(VLOOKUP($C106,'Jr Nats BA'!$A$17:$H$63,8,FALSE))=TRUE,"0",VLOOKUP($C106,'Jr Nats BA'!$A$17:$H$63,8,FALSE))</f>
        <v>0</v>
      </c>
      <c r="AG106" s="99" t="str">
        <f>IF(ISNA(VLOOKUP($C106,'Mammoth World Cup'!$A$17:$H$63,8,FALSE))=TRUE,"0",VLOOKUP($C106,'Mammoth World Cup'!$A$17:$H$63,8,FALSE))</f>
        <v>0</v>
      </c>
      <c r="AH106" s="99" t="str">
        <f>IF(ISNA(VLOOKUP($C106,'MSLM CC SS'!$A$17:$H$61,8,FALSE))=TRUE,"0",VLOOKUP($C106,'MSLM CC SS'!$A$17:$H$61,8,FALSE))</f>
        <v>0</v>
      </c>
      <c r="AI106" s="99" t="str">
        <f>IF(ISNA(VLOOKUP($C106,'MSLM CC HP'!$A$17:$H$59,8,FALSE))=TRUE,"0",VLOOKUP($C106,'MSLM CC HP'!$A$17:$H$59,8,FALSE))</f>
        <v>0</v>
      </c>
      <c r="AJ106" s="99" t="str">
        <f>IF(ISNA(VLOOKUP($C106,'Mammoth NorAM SS'!$A$17:$H$63,8,FALSE))=TRUE,"0",VLOOKUP($C106,'Mammoth NorAM SS'!$A$17:$H$63,8,FALSE))</f>
        <v>0</v>
      </c>
      <c r="AK106" s="99" t="str">
        <f>IF(ISNA(VLOOKUP($C106,'Le Relais NorAM SS'!$A$17:$H$63,8,FALSE))=TRUE,"0",VLOOKUP($C106,'Le Relais NorAM SS'!$A$17:$H$63,8,FALSE))</f>
        <v>0</v>
      </c>
      <c r="AL106" s="99" t="str">
        <f>IF(ISNA(VLOOKUP($C106,'Step Up Tour Pro SS'!$A$17:$H$63,8,FALSE))=TRUE,"0",VLOOKUP($C106,'Step Up Tour Pro SS'!$A$17:$H$63,8,FALSE))</f>
        <v>0</v>
      </c>
    </row>
    <row r="107" spans="1:38" ht="15" customHeight="1">
      <c r="A107" s="81" t="s">
        <v>222</v>
      </c>
      <c r="B107" s="81" t="s">
        <v>75</v>
      </c>
      <c r="C107" s="86" t="s">
        <v>198</v>
      </c>
      <c r="D107" s="81"/>
      <c r="E107" s="81">
        <f t="shared" si="18"/>
        <v>86</v>
      </c>
      <c r="F107" s="19">
        <f t="shared" si="19"/>
        <v>86</v>
      </c>
      <c r="G107" s="20">
        <f t="shared" si="20"/>
        <v>100</v>
      </c>
      <c r="H107" s="126">
        <v>0</v>
      </c>
      <c r="I107" s="126">
        <v>0</v>
      </c>
      <c r="J107" s="19">
        <f t="shared" si="21"/>
        <v>100</v>
      </c>
      <c r="K107" s="21"/>
      <c r="L107" s="22" t="str">
        <f>IF(ISNA(VLOOKUP($C107,'Mt. Sima Canada Cup SS'!$A$17:$H$100,8,FALSE))=TRUE,"0",VLOOKUP($C107,'Mt. Sima Canada Cup SS'!$A$17:$H$100,8,FALSE))</f>
        <v>0</v>
      </c>
      <c r="M107" s="22" t="str">
        <f>IF(ISNA(VLOOKUP($C107,'Mt. Sima Canada Cup BA'!$A$17:$H$100,8,FALSE))=TRUE,"0",VLOOKUP($C107,'Mt. Sima Canada Cup BA'!$A$17:$H$100,8,FALSE))</f>
        <v>0</v>
      </c>
      <c r="N107" s="22" t="str">
        <f>IF(ISNA(VLOOKUP($C107,'Waterville Rev Tour NorAm Day 1'!$A$17:$H$100,8,FALSE))=TRUE,"0",VLOOKUP($C107,'Waterville Rev Tour NorAm Day 1'!$A$17:$H$100,8,FALSE))</f>
        <v>0</v>
      </c>
      <c r="O107" s="22" t="str">
        <f>IF(ISNA(VLOOKUP($C107,'Waterville Rev Tour NorAm Day 2'!$A$17:$H$100,8,FALSE))=TRUE,"0",VLOOKUP($C107,'Waterville Rev Tour NorAm Day 2'!$A$17:$H$100,8,FALSE))</f>
        <v>0</v>
      </c>
      <c r="P107" s="22" t="str">
        <f>IF(ISNA(VLOOKUP($C107,'MSLM TT DAY 1'!$A$17:$H$100,8,FALSE))=TRUE,"0",VLOOKUP($C107,'MSLM TT DAY 1'!$A$17:$H$100,8,FALSE))</f>
        <v>0</v>
      </c>
      <c r="Q107" s="22" t="str">
        <f>IF(ISNA(VLOOKUP($C107,'MSLM TT DAY 2'!$A$17:$H$100,8,FALSE))=TRUE,"0",VLOOKUP($C107,'MSLM TT DAY 2'!$A$17:$H$100,8,FALSE))</f>
        <v>0</v>
      </c>
      <c r="R107" s="22" t="str">
        <f>IF(ISNA(VLOOKUP($C107,'Silverstar Canada Cup'!$A$17:$H$65,8,FALSE))=TRUE,"0",VLOOKUP($C107,'Silverstar Canada Cup'!$A$17:$H$65,8,FALSE))</f>
        <v>0</v>
      </c>
      <c r="S107" s="99" t="str">
        <f>IF(ISNA(VLOOKUP($C107,'Craigleith Groms'!$A$17:$H$63,8,FALSE))=TRUE,"0",VLOOKUP($C107,'Craigleith Groms'!$A$17:$H$63,8,FALSE))</f>
        <v>0</v>
      </c>
      <c r="T107" s="22" t="str">
        <f>IF(ISNA(VLOOKUP($C107,'Beaver Valley TT'!$A$17:$H$69,8,FALSE))=TRUE,"0",VLOOKUP($C107,'Beaver Valley TT'!$A$17:$H$69,8,FALSE))</f>
        <v>0</v>
      </c>
      <c r="U107" s="22" t="str">
        <f>IF(ISNA(VLOOKUP($C107,'Calgary Nor AM SS'!$A$17:$H$66,8,FALSE))=TRUE,"0",VLOOKUP($C107,'Calgary Nor AM SS'!$A$17:$H$66,8,FALSE))</f>
        <v>0</v>
      </c>
      <c r="V107" s="22">
        <f>IF(ISNA(VLOOKUP($C107,'Fortune Fz'!$A$17:$H$66,8,FALSE))=TRUE,"0",VLOOKUP($C107,'Fortune Fz'!$A$17:$H$66,8,FALSE))</f>
        <v>100</v>
      </c>
      <c r="W107" s="99" t="str">
        <f>IF(ISNA(VLOOKUP($C107,'GEORGIAN PEAKS Groms'!$A$17:$H$63,8,FALSE))=TRUE,"0",VLOOKUP($C107,'GEORGIAN PEAKS Groms'!$A$17:$H$63,8,FALSE))</f>
        <v>0</v>
      </c>
      <c r="X107" s="99" t="str">
        <f>IF(ISNA(VLOOKUP($C107,'Aspen Open SS'!$A$17:$H$63,8,FALSE))=TRUE,"0",VLOOKUP($C107,'Aspen Open SS'!$A$17:$H$63,8,FALSE))</f>
        <v>0</v>
      </c>
      <c r="Y107" s="99" t="str">
        <f>IF(ISNA(VLOOKUP($C107,'Aspen Open BA'!$A$17:$H$63,8,FALSE))=TRUE,"0",VLOOKUP($C107,'Aspen Open BA'!$A$17:$H$63,8,FALSE))</f>
        <v>0</v>
      </c>
      <c r="Z107" s="99" t="str">
        <f>IF(ISNA(VLOOKUP($C107,'CWG SS'!$A$17:$H$63,8,FALSE))=TRUE,"0",VLOOKUP($C107,'CWG SS'!$A$17:$H$63,8,FALSE))</f>
        <v>0</v>
      </c>
      <c r="AA107" s="99" t="str">
        <f>IF(ISNA(VLOOKUP($C107,'CWG BA'!$A$17:$H$63,8,FALSE))=TRUE,"0",VLOOKUP($C107,'CWG BA'!$A$17:$H$63,8,FALSE))</f>
        <v>0</v>
      </c>
      <c r="AB107" s="99" t="str">
        <f>IF(ISNA(VLOOKUP($C107,'CWG HP'!$A$17:$H$63,8,FALSE))=TRUE,"0",VLOOKUP($C107,'CWG HP'!$A$17:$H$63,8,FALSE))</f>
        <v>0</v>
      </c>
      <c r="AC107" s="99" t="str">
        <f>IF(ISNA(VLOOKUP($C107,'Camp Fortune Provincials'!$A$17:$H$63,8,FALSE))=TRUE,"0",VLOOKUP($C107,'Camp Fortune Provincials'!$A$17:$H$63,8,FALSE))</f>
        <v>0</v>
      </c>
      <c r="AD107" s="99" t="str">
        <f>IF(ISNA(VLOOKUP($C107,'Jr Nats SS'!$A$17:$H$63,8,FALSE))=TRUE,"0",VLOOKUP($C107,'Jr Nats SS'!$A$17:$H$63,8,FALSE))</f>
        <v>0</v>
      </c>
      <c r="AE107" s="99" t="str">
        <f>IF(ISNA(VLOOKUP($C107,'Jr Nats HP'!$A$17:$H$63,8,FALSE))=TRUE,"0",VLOOKUP($C107,'Jr Nats HP'!$A$17:$H$63,8,FALSE))</f>
        <v>0</v>
      </c>
      <c r="AF107" s="99" t="str">
        <f>IF(ISNA(VLOOKUP($C107,'Jr Nats BA'!$A$17:$H$63,8,FALSE))=TRUE,"0",VLOOKUP($C107,'Jr Nats BA'!$A$17:$H$63,8,FALSE))</f>
        <v>0</v>
      </c>
      <c r="AG107" s="99" t="str">
        <f>IF(ISNA(VLOOKUP($C107,'Mammoth World Cup'!$A$17:$H$63,8,FALSE))=TRUE,"0",VLOOKUP($C107,'Mammoth World Cup'!$A$17:$H$63,8,FALSE))</f>
        <v>0</v>
      </c>
      <c r="AH107" s="99" t="str">
        <f>IF(ISNA(VLOOKUP($C107,'MSLM CC SS'!$A$17:$H$61,8,FALSE))=TRUE,"0",VLOOKUP($C107,'MSLM CC SS'!$A$17:$H$61,8,FALSE))</f>
        <v>0</v>
      </c>
      <c r="AI107" s="99" t="str">
        <f>IF(ISNA(VLOOKUP($C107,'MSLM CC HP'!$A$17:$H$59,8,FALSE))=TRUE,"0",VLOOKUP($C107,'MSLM CC HP'!$A$17:$H$59,8,FALSE))</f>
        <v>0</v>
      </c>
      <c r="AJ107" s="99" t="str">
        <f>IF(ISNA(VLOOKUP($C107,'Mammoth NorAM SS'!$A$17:$H$63,8,FALSE))=TRUE,"0",VLOOKUP($C107,'Mammoth NorAM SS'!$A$17:$H$63,8,FALSE))</f>
        <v>0</v>
      </c>
      <c r="AK107" s="99" t="str">
        <f>IF(ISNA(VLOOKUP($C107,'Le Relais NorAM SS'!$A$17:$H$63,8,FALSE))=TRUE,"0",VLOOKUP($C107,'Le Relais NorAM SS'!$A$17:$H$63,8,FALSE))</f>
        <v>0</v>
      </c>
      <c r="AL107" s="99" t="str">
        <f>IF(ISNA(VLOOKUP($C107,'Step Up Tour Pro SS'!$A$17:$H$63,8,FALSE))=TRUE,"0",VLOOKUP($C107,'Step Up Tour Pro SS'!$A$17:$H$63,8,FALSE))</f>
        <v>0</v>
      </c>
    </row>
    <row r="108" spans="1:38" ht="15" customHeight="1">
      <c r="A108" s="81" t="s">
        <v>222</v>
      </c>
      <c r="B108" s="81" t="s">
        <v>65</v>
      </c>
      <c r="C108" s="86" t="s">
        <v>188</v>
      </c>
      <c r="D108" s="81"/>
      <c r="E108" s="81">
        <f t="shared" si="18"/>
        <v>86</v>
      </c>
      <c r="F108" s="19">
        <f t="shared" si="19"/>
        <v>86</v>
      </c>
      <c r="G108" s="20">
        <f t="shared" si="20"/>
        <v>100</v>
      </c>
      <c r="H108" s="126">
        <v>0</v>
      </c>
      <c r="I108" s="126">
        <v>0</v>
      </c>
      <c r="J108" s="19">
        <f t="shared" si="21"/>
        <v>100</v>
      </c>
      <c r="K108" s="21"/>
      <c r="L108" s="22" t="str">
        <f>IF(ISNA(VLOOKUP($C108,'Mt. Sima Canada Cup SS'!$A$17:$H$100,8,FALSE))=TRUE,"0",VLOOKUP($C108,'Mt. Sima Canada Cup SS'!$A$17:$H$100,8,FALSE))</f>
        <v>0</v>
      </c>
      <c r="M108" s="22" t="str">
        <f>IF(ISNA(VLOOKUP($C108,'Mt. Sima Canada Cup BA'!$A$17:$H$100,8,FALSE))=TRUE,"0",VLOOKUP($C108,'Mt. Sima Canada Cup BA'!$A$17:$H$100,8,FALSE))</f>
        <v>0</v>
      </c>
      <c r="N108" s="22" t="str">
        <f>IF(ISNA(VLOOKUP($C108,'Waterville Rev Tour NorAm Day 1'!$A$17:$H$100,8,FALSE))=TRUE,"0",VLOOKUP($C108,'Waterville Rev Tour NorAm Day 1'!$A$17:$H$100,8,FALSE))</f>
        <v>0</v>
      </c>
      <c r="O108" s="22" t="str">
        <f>IF(ISNA(VLOOKUP($C108,'Waterville Rev Tour NorAm Day 2'!$A$17:$H$100,8,FALSE))=TRUE,"0",VLOOKUP($C108,'Waterville Rev Tour NorAm Day 2'!$A$17:$H$100,8,FALSE))</f>
        <v>0</v>
      </c>
      <c r="P108" s="22" t="str">
        <f>IF(ISNA(VLOOKUP($C108,'MSLM TT DAY 1'!$A$17:$H$100,8,FALSE))=TRUE,"0",VLOOKUP($C108,'MSLM TT DAY 1'!$A$17:$H$100,8,FALSE))</f>
        <v>0</v>
      </c>
      <c r="Q108" s="22" t="str">
        <f>IF(ISNA(VLOOKUP($C108,'MSLM TT DAY 2'!$A$17:$H$100,8,FALSE))=TRUE,"0",VLOOKUP($C108,'MSLM TT DAY 2'!$A$17:$H$100,8,FALSE))</f>
        <v>0</v>
      </c>
      <c r="R108" s="22" t="str">
        <f>IF(ISNA(VLOOKUP($C108,'Silverstar Canada Cup'!$A$17:$H$65,8,FALSE))=TRUE,"0",VLOOKUP($C108,'Silverstar Canada Cup'!$A$17:$H$65,8,FALSE))</f>
        <v>0</v>
      </c>
      <c r="S108" s="99" t="str">
        <f>IF(ISNA(VLOOKUP($C108,'Craigleith Groms'!$A$17:$H$63,8,FALSE))=TRUE,"0",VLOOKUP($C108,'Craigleith Groms'!$A$17:$H$63,8,FALSE))</f>
        <v>0</v>
      </c>
      <c r="T108" s="22" t="str">
        <f>IF(ISNA(VLOOKUP($C108,'Beaver Valley TT'!$A$17:$H$69,8,FALSE))=TRUE,"0",VLOOKUP($C108,'Beaver Valley TT'!$A$17:$H$69,8,FALSE))</f>
        <v>0</v>
      </c>
      <c r="U108" s="22" t="str">
        <f>IF(ISNA(VLOOKUP($C108,'Calgary Nor AM SS'!$A$17:$H$66,8,FALSE))=TRUE,"0",VLOOKUP($C108,'Calgary Nor AM SS'!$A$17:$H$66,8,FALSE))</f>
        <v>0</v>
      </c>
      <c r="V108" s="22">
        <f>IF(ISNA(VLOOKUP($C108,'Fortune Fz'!$A$17:$H$66,8,FALSE))=TRUE,"0",VLOOKUP($C108,'Fortune Fz'!$A$17:$H$66,8,FALSE))</f>
        <v>100</v>
      </c>
      <c r="W108" s="99" t="str">
        <f>IF(ISNA(VLOOKUP($C108,'GEORGIAN PEAKS Groms'!$A$17:$H$63,8,FALSE))=TRUE,"0",VLOOKUP($C108,'GEORGIAN PEAKS Groms'!$A$17:$H$63,8,FALSE))</f>
        <v>0</v>
      </c>
      <c r="X108" s="99" t="str">
        <f>IF(ISNA(VLOOKUP($C108,'Aspen Open SS'!$A$17:$H$63,8,FALSE))=TRUE,"0",VLOOKUP($C108,'Aspen Open SS'!$A$17:$H$63,8,FALSE))</f>
        <v>0</v>
      </c>
      <c r="Y108" s="99" t="str">
        <f>IF(ISNA(VLOOKUP($C108,'Aspen Open BA'!$A$17:$H$63,8,FALSE))=TRUE,"0",VLOOKUP($C108,'Aspen Open BA'!$A$17:$H$63,8,FALSE))</f>
        <v>0</v>
      </c>
      <c r="Z108" s="99" t="str">
        <f>IF(ISNA(VLOOKUP($C108,'CWG SS'!$A$17:$H$63,8,FALSE))=TRUE,"0",VLOOKUP($C108,'CWG SS'!$A$17:$H$63,8,FALSE))</f>
        <v>0</v>
      </c>
      <c r="AA108" s="99" t="str">
        <f>IF(ISNA(VLOOKUP($C108,'CWG BA'!$A$17:$H$63,8,FALSE))=TRUE,"0",VLOOKUP($C108,'CWG BA'!$A$17:$H$63,8,FALSE))</f>
        <v>0</v>
      </c>
      <c r="AB108" s="99" t="str">
        <f>IF(ISNA(VLOOKUP($C108,'CWG HP'!$A$17:$H$63,8,FALSE))=TRUE,"0",VLOOKUP($C108,'CWG HP'!$A$17:$H$63,8,FALSE))</f>
        <v>0</v>
      </c>
      <c r="AC108" s="99" t="str">
        <f>IF(ISNA(VLOOKUP($C108,'Camp Fortune Provincials'!$A$17:$H$63,8,FALSE))=TRUE,"0",VLOOKUP($C108,'Camp Fortune Provincials'!$A$17:$H$63,8,FALSE))</f>
        <v>0</v>
      </c>
      <c r="AD108" s="99" t="str">
        <f>IF(ISNA(VLOOKUP($C108,'Jr Nats SS'!$A$17:$H$63,8,FALSE))=TRUE,"0",VLOOKUP($C108,'Jr Nats SS'!$A$17:$H$63,8,FALSE))</f>
        <v>0</v>
      </c>
      <c r="AE108" s="99" t="str">
        <f>IF(ISNA(VLOOKUP($C108,'Jr Nats HP'!$A$17:$H$63,8,FALSE))=TRUE,"0",VLOOKUP($C108,'Jr Nats HP'!$A$17:$H$63,8,FALSE))</f>
        <v>0</v>
      </c>
      <c r="AF108" s="99" t="str">
        <f>IF(ISNA(VLOOKUP($C108,'Jr Nats BA'!$A$17:$H$63,8,FALSE))=TRUE,"0",VLOOKUP($C108,'Jr Nats BA'!$A$17:$H$63,8,FALSE))</f>
        <v>0</v>
      </c>
      <c r="AG108" s="99" t="str">
        <f>IF(ISNA(VLOOKUP($C108,'Mammoth World Cup'!$A$17:$H$63,8,FALSE))=TRUE,"0",VLOOKUP($C108,'Mammoth World Cup'!$A$17:$H$63,8,FALSE))</f>
        <v>0</v>
      </c>
      <c r="AH108" s="99" t="str">
        <f>IF(ISNA(VLOOKUP($C108,'MSLM CC SS'!$A$17:$H$61,8,FALSE))=TRUE,"0",VLOOKUP($C108,'MSLM CC SS'!$A$17:$H$61,8,FALSE))</f>
        <v>0</v>
      </c>
      <c r="AI108" s="99" t="str">
        <f>IF(ISNA(VLOOKUP($C108,'MSLM CC HP'!$A$17:$H$59,8,FALSE))=TRUE,"0",VLOOKUP($C108,'MSLM CC HP'!$A$17:$H$59,8,FALSE))</f>
        <v>0</v>
      </c>
      <c r="AJ108" s="99" t="str">
        <f>IF(ISNA(VLOOKUP($C108,'Mammoth NorAM SS'!$A$17:$H$63,8,FALSE))=TRUE,"0",VLOOKUP($C108,'Mammoth NorAM SS'!$A$17:$H$63,8,FALSE))</f>
        <v>0</v>
      </c>
      <c r="AK108" s="99" t="str">
        <f>IF(ISNA(VLOOKUP($C108,'Le Relais NorAM SS'!$A$17:$H$63,8,FALSE))=TRUE,"0",VLOOKUP($C108,'Le Relais NorAM SS'!$A$17:$H$63,8,FALSE))</f>
        <v>0</v>
      </c>
      <c r="AL108" s="99" t="str">
        <f>IF(ISNA(VLOOKUP($C108,'Step Up Tour Pro SS'!$A$17:$H$63,8,FALSE))=TRUE,"0",VLOOKUP($C108,'Step Up Tour Pro SS'!$A$17:$H$63,8,FALSE))</f>
        <v>0</v>
      </c>
    </row>
    <row r="109" spans="1:38" ht="15" customHeight="1">
      <c r="A109" s="81" t="s">
        <v>222</v>
      </c>
      <c r="B109" s="81" t="s">
        <v>74</v>
      </c>
      <c r="C109" s="86" t="s">
        <v>189</v>
      </c>
      <c r="D109" s="81"/>
      <c r="E109" s="81">
        <f t="shared" si="18"/>
        <v>86</v>
      </c>
      <c r="F109" s="19">
        <f t="shared" si="19"/>
        <v>86</v>
      </c>
      <c r="G109" s="20">
        <f t="shared" si="20"/>
        <v>100</v>
      </c>
      <c r="H109" s="126">
        <v>0</v>
      </c>
      <c r="I109" s="126">
        <v>0</v>
      </c>
      <c r="J109" s="19">
        <f t="shared" si="21"/>
        <v>100</v>
      </c>
      <c r="K109" s="21"/>
      <c r="L109" s="22" t="str">
        <f>IF(ISNA(VLOOKUP($C109,'Mt. Sima Canada Cup SS'!$A$17:$H$100,8,FALSE))=TRUE,"0",VLOOKUP($C109,'Mt. Sima Canada Cup SS'!$A$17:$H$100,8,FALSE))</f>
        <v>0</v>
      </c>
      <c r="M109" s="22" t="str">
        <f>IF(ISNA(VLOOKUP($C109,'Mt. Sima Canada Cup BA'!$A$17:$H$100,8,FALSE))=TRUE,"0",VLOOKUP($C109,'Mt. Sima Canada Cup BA'!$A$17:$H$100,8,FALSE))</f>
        <v>0</v>
      </c>
      <c r="N109" s="22" t="str">
        <f>IF(ISNA(VLOOKUP($C109,'Waterville Rev Tour NorAm Day 1'!$A$17:$H$100,8,FALSE))=TRUE,"0",VLOOKUP($C109,'Waterville Rev Tour NorAm Day 1'!$A$17:$H$100,8,FALSE))</f>
        <v>0</v>
      </c>
      <c r="O109" s="22" t="str">
        <f>IF(ISNA(VLOOKUP($C109,'Waterville Rev Tour NorAm Day 2'!$A$17:$H$100,8,FALSE))=TRUE,"0",VLOOKUP($C109,'Waterville Rev Tour NorAm Day 2'!$A$17:$H$100,8,FALSE))</f>
        <v>0</v>
      </c>
      <c r="P109" s="22" t="str">
        <f>IF(ISNA(VLOOKUP($C109,'MSLM TT DAY 1'!$A$17:$H$100,8,FALSE))=TRUE,"0",VLOOKUP($C109,'MSLM TT DAY 1'!$A$17:$H$100,8,FALSE))</f>
        <v>0</v>
      </c>
      <c r="Q109" s="22" t="str">
        <f>IF(ISNA(VLOOKUP($C109,'MSLM TT DAY 2'!$A$17:$H$100,8,FALSE))=TRUE,"0",VLOOKUP($C109,'MSLM TT DAY 2'!$A$17:$H$100,8,FALSE))</f>
        <v>0</v>
      </c>
      <c r="R109" s="22" t="str">
        <f>IF(ISNA(VLOOKUP($C109,'Silverstar Canada Cup'!$A$17:$H$65,8,FALSE))=TRUE,"0",VLOOKUP($C109,'Silverstar Canada Cup'!$A$17:$H$65,8,FALSE))</f>
        <v>0</v>
      </c>
      <c r="S109" s="99" t="str">
        <f>IF(ISNA(VLOOKUP($C109,'Craigleith Groms'!$A$17:$H$63,8,FALSE))=TRUE,"0",VLOOKUP($C109,'Craigleith Groms'!$A$17:$H$63,8,FALSE))</f>
        <v>0</v>
      </c>
      <c r="T109" s="22" t="str">
        <f>IF(ISNA(VLOOKUP($C109,'Beaver Valley TT'!$A$17:$H$69,8,FALSE))=TRUE,"0",VLOOKUP($C109,'Beaver Valley TT'!$A$17:$H$69,8,FALSE))</f>
        <v>0</v>
      </c>
      <c r="U109" s="22" t="str">
        <f>IF(ISNA(VLOOKUP($C109,'Calgary Nor AM SS'!$A$17:$H$66,8,FALSE))=TRUE,"0",VLOOKUP($C109,'Calgary Nor AM SS'!$A$17:$H$66,8,FALSE))</f>
        <v>0</v>
      </c>
      <c r="V109" s="22">
        <f>IF(ISNA(VLOOKUP($C109,'Fortune Fz'!$A$17:$H$66,8,FALSE))=TRUE,"0",VLOOKUP($C109,'Fortune Fz'!$A$17:$H$66,8,FALSE))</f>
        <v>100</v>
      </c>
      <c r="W109" s="99" t="str">
        <f>IF(ISNA(VLOOKUP($C109,'GEORGIAN PEAKS Groms'!$A$17:$H$63,8,FALSE))=TRUE,"0",VLOOKUP($C109,'GEORGIAN PEAKS Groms'!$A$17:$H$63,8,FALSE))</f>
        <v>0</v>
      </c>
      <c r="X109" s="99" t="str">
        <f>IF(ISNA(VLOOKUP($C109,'Aspen Open SS'!$A$17:$H$63,8,FALSE))=TRUE,"0",VLOOKUP($C109,'Aspen Open SS'!$A$17:$H$63,8,FALSE))</f>
        <v>0</v>
      </c>
      <c r="Y109" s="99" t="str">
        <f>IF(ISNA(VLOOKUP($C109,'Aspen Open BA'!$A$17:$H$63,8,FALSE))=TRUE,"0",VLOOKUP($C109,'Aspen Open BA'!$A$17:$H$63,8,FALSE))</f>
        <v>0</v>
      </c>
      <c r="Z109" s="99" t="str">
        <f>IF(ISNA(VLOOKUP($C109,'CWG SS'!$A$17:$H$63,8,FALSE))=TRUE,"0",VLOOKUP($C109,'CWG SS'!$A$17:$H$63,8,FALSE))</f>
        <v>0</v>
      </c>
      <c r="AA109" s="99" t="str">
        <f>IF(ISNA(VLOOKUP($C109,'CWG BA'!$A$17:$H$63,8,FALSE))=TRUE,"0",VLOOKUP($C109,'CWG BA'!$A$17:$H$63,8,FALSE))</f>
        <v>0</v>
      </c>
      <c r="AB109" s="99" t="str">
        <f>IF(ISNA(VLOOKUP($C109,'CWG HP'!$A$17:$H$63,8,FALSE))=TRUE,"0",VLOOKUP($C109,'CWG HP'!$A$17:$H$63,8,FALSE))</f>
        <v>0</v>
      </c>
      <c r="AC109" s="99" t="str">
        <f>IF(ISNA(VLOOKUP($C109,'Camp Fortune Provincials'!$A$17:$H$63,8,FALSE))=TRUE,"0",VLOOKUP($C109,'Camp Fortune Provincials'!$A$17:$H$63,8,FALSE))</f>
        <v>0</v>
      </c>
      <c r="AD109" s="99" t="str">
        <f>IF(ISNA(VLOOKUP($C109,'Jr Nats SS'!$A$17:$H$63,8,FALSE))=TRUE,"0",VLOOKUP($C109,'Jr Nats SS'!$A$17:$H$63,8,FALSE))</f>
        <v>0</v>
      </c>
      <c r="AE109" s="99" t="str">
        <f>IF(ISNA(VLOOKUP($C109,'Jr Nats HP'!$A$17:$H$63,8,FALSE))=TRUE,"0",VLOOKUP($C109,'Jr Nats HP'!$A$17:$H$63,8,FALSE))</f>
        <v>0</v>
      </c>
      <c r="AF109" s="99" t="str">
        <f>IF(ISNA(VLOOKUP($C109,'Jr Nats BA'!$A$17:$H$63,8,FALSE))=TRUE,"0",VLOOKUP($C109,'Jr Nats BA'!$A$17:$H$63,8,FALSE))</f>
        <v>0</v>
      </c>
      <c r="AG109" s="99" t="str">
        <f>IF(ISNA(VLOOKUP($C109,'Mammoth World Cup'!$A$17:$H$63,8,FALSE))=TRUE,"0",VLOOKUP($C109,'Mammoth World Cup'!$A$17:$H$63,8,FALSE))</f>
        <v>0</v>
      </c>
      <c r="AH109" s="99" t="str">
        <f>IF(ISNA(VLOOKUP($C109,'MSLM CC SS'!$A$17:$H$61,8,FALSE))=TRUE,"0",VLOOKUP($C109,'MSLM CC SS'!$A$17:$H$61,8,FALSE))</f>
        <v>0</v>
      </c>
      <c r="AI109" s="99" t="str">
        <f>IF(ISNA(VLOOKUP($C109,'MSLM CC HP'!$A$17:$H$59,8,FALSE))=TRUE,"0",VLOOKUP($C109,'MSLM CC HP'!$A$17:$H$59,8,FALSE))</f>
        <v>0</v>
      </c>
      <c r="AJ109" s="99" t="str">
        <f>IF(ISNA(VLOOKUP($C109,'Mammoth NorAM SS'!$A$17:$H$63,8,FALSE))=TRUE,"0",VLOOKUP($C109,'Mammoth NorAM SS'!$A$17:$H$63,8,FALSE))</f>
        <v>0</v>
      </c>
      <c r="AK109" s="99" t="str">
        <f>IF(ISNA(VLOOKUP($C109,'Le Relais NorAM SS'!$A$17:$H$63,8,FALSE))=TRUE,"0",VLOOKUP($C109,'Le Relais NorAM SS'!$A$17:$H$63,8,FALSE))</f>
        <v>0</v>
      </c>
      <c r="AL109" s="99" t="str">
        <f>IF(ISNA(VLOOKUP($C109,'Step Up Tour Pro SS'!$A$17:$H$63,8,FALSE))=TRUE,"0",VLOOKUP($C109,'Step Up Tour Pro SS'!$A$17:$H$63,8,FALSE))</f>
        <v>0</v>
      </c>
    </row>
    <row r="110" spans="1:38" ht="15" customHeight="1">
      <c r="A110" s="81" t="s">
        <v>222</v>
      </c>
      <c r="B110" s="81" t="s">
        <v>75</v>
      </c>
      <c r="C110" s="86" t="s">
        <v>180</v>
      </c>
      <c r="D110" s="81"/>
      <c r="E110" s="81">
        <f t="shared" si="18"/>
        <v>86</v>
      </c>
      <c r="F110" s="19">
        <f t="shared" si="19"/>
        <v>86</v>
      </c>
      <c r="G110" s="20">
        <f t="shared" si="20"/>
        <v>100</v>
      </c>
      <c r="H110" s="126">
        <v>0</v>
      </c>
      <c r="I110" s="126">
        <v>0</v>
      </c>
      <c r="J110" s="19">
        <f t="shared" si="21"/>
        <v>100</v>
      </c>
      <c r="K110" s="21"/>
      <c r="L110" s="22" t="str">
        <f>IF(ISNA(VLOOKUP($C110,'Mt. Sima Canada Cup SS'!$A$17:$H$100,8,FALSE))=TRUE,"0",VLOOKUP($C110,'Mt. Sima Canada Cup SS'!$A$17:$H$100,8,FALSE))</f>
        <v>0</v>
      </c>
      <c r="M110" s="22" t="str">
        <f>IF(ISNA(VLOOKUP($C110,'Mt. Sima Canada Cup BA'!$A$17:$H$100,8,FALSE))=TRUE,"0",VLOOKUP($C110,'Mt. Sima Canada Cup BA'!$A$17:$H$100,8,FALSE))</f>
        <v>0</v>
      </c>
      <c r="N110" s="22" t="str">
        <f>IF(ISNA(VLOOKUP($C110,'Waterville Rev Tour NorAm Day 1'!$A$17:$H$100,8,FALSE))=TRUE,"0",VLOOKUP($C110,'Waterville Rev Tour NorAm Day 1'!$A$17:$H$100,8,FALSE))</f>
        <v>0</v>
      </c>
      <c r="O110" s="22" t="str">
        <f>IF(ISNA(VLOOKUP($C110,'Waterville Rev Tour NorAm Day 2'!$A$17:$H$100,8,FALSE))=TRUE,"0",VLOOKUP($C110,'Waterville Rev Tour NorAm Day 2'!$A$17:$H$100,8,FALSE))</f>
        <v>0</v>
      </c>
      <c r="P110" s="22" t="str">
        <f>IF(ISNA(VLOOKUP($C110,'MSLM TT DAY 1'!$A$17:$H$100,8,FALSE))=TRUE,"0",VLOOKUP($C110,'MSLM TT DAY 1'!$A$17:$H$100,8,FALSE))</f>
        <v>0</v>
      </c>
      <c r="Q110" s="22" t="str">
        <f>IF(ISNA(VLOOKUP($C110,'MSLM TT DAY 2'!$A$17:$H$100,8,FALSE))=TRUE,"0",VLOOKUP($C110,'MSLM TT DAY 2'!$A$17:$H$100,8,FALSE))</f>
        <v>0</v>
      </c>
      <c r="R110" s="22" t="str">
        <f>IF(ISNA(VLOOKUP($C110,'Silverstar Canada Cup'!$A$17:$H$65,8,FALSE))=TRUE,"0",VLOOKUP($C110,'Silverstar Canada Cup'!$A$17:$H$65,8,FALSE))</f>
        <v>0</v>
      </c>
      <c r="S110" s="99" t="str">
        <f>IF(ISNA(VLOOKUP($C110,'Craigleith Groms'!$A$17:$H$63,8,FALSE))=TRUE,"0",VLOOKUP($C110,'Craigleith Groms'!$A$17:$H$63,8,FALSE))</f>
        <v>0</v>
      </c>
      <c r="T110" s="22" t="str">
        <f>IF(ISNA(VLOOKUP($C110,'Beaver Valley TT'!$A$17:$H$69,8,FALSE))=TRUE,"0",VLOOKUP($C110,'Beaver Valley TT'!$A$17:$H$69,8,FALSE))</f>
        <v>0</v>
      </c>
      <c r="U110" s="22" t="str">
        <f>IF(ISNA(VLOOKUP($C110,'Calgary Nor AM SS'!$A$17:$H$66,8,FALSE))=TRUE,"0",VLOOKUP($C110,'Calgary Nor AM SS'!$A$17:$H$66,8,FALSE))</f>
        <v>0</v>
      </c>
      <c r="V110" s="22">
        <f>IF(ISNA(VLOOKUP($C110,'Fortune Fz'!$A$17:$H$66,8,FALSE))=TRUE,"0",VLOOKUP($C110,'Fortune Fz'!$A$17:$H$66,8,FALSE))</f>
        <v>100</v>
      </c>
      <c r="W110" s="99" t="str">
        <f>IF(ISNA(VLOOKUP($C110,'GEORGIAN PEAKS Groms'!$A$17:$H$63,8,FALSE))=TRUE,"0",VLOOKUP($C110,'GEORGIAN PEAKS Groms'!$A$17:$H$63,8,FALSE))</f>
        <v>0</v>
      </c>
      <c r="X110" s="99" t="str">
        <f>IF(ISNA(VLOOKUP($C110,'Aspen Open SS'!$A$17:$H$63,8,FALSE))=TRUE,"0",VLOOKUP($C110,'Aspen Open SS'!$A$17:$H$63,8,FALSE))</f>
        <v>0</v>
      </c>
      <c r="Y110" s="99" t="str">
        <f>IF(ISNA(VLOOKUP($C110,'Aspen Open BA'!$A$17:$H$63,8,FALSE))=TRUE,"0",VLOOKUP($C110,'Aspen Open BA'!$A$17:$H$63,8,FALSE))</f>
        <v>0</v>
      </c>
      <c r="Z110" s="99" t="str">
        <f>IF(ISNA(VLOOKUP($C110,'CWG SS'!$A$17:$H$63,8,FALSE))=TRUE,"0",VLOOKUP($C110,'CWG SS'!$A$17:$H$63,8,FALSE))</f>
        <v>0</v>
      </c>
      <c r="AA110" s="99" t="str">
        <f>IF(ISNA(VLOOKUP($C110,'CWG BA'!$A$17:$H$63,8,FALSE))=TRUE,"0",VLOOKUP($C110,'CWG BA'!$A$17:$H$63,8,FALSE))</f>
        <v>0</v>
      </c>
      <c r="AB110" s="99" t="str">
        <f>IF(ISNA(VLOOKUP($C110,'CWG HP'!$A$17:$H$63,8,FALSE))=TRUE,"0",VLOOKUP($C110,'CWG HP'!$A$17:$H$63,8,FALSE))</f>
        <v>0</v>
      </c>
      <c r="AC110" s="99" t="str">
        <f>IF(ISNA(VLOOKUP($C110,'Camp Fortune Provincials'!$A$17:$H$63,8,FALSE))=TRUE,"0",VLOOKUP($C110,'Camp Fortune Provincials'!$A$17:$H$63,8,FALSE))</f>
        <v>0</v>
      </c>
      <c r="AD110" s="99" t="str">
        <f>IF(ISNA(VLOOKUP($C110,'Jr Nats SS'!$A$17:$H$63,8,FALSE))=TRUE,"0",VLOOKUP($C110,'Jr Nats SS'!$A$17:$H$63,8,FALSE))</f>
        <v>0</v>
      </c>
      <c r="AE110" s="99" t="str">
        <f>IF(ISNA(VLOOKUP($C110,'Jr Nats HP'!$A$17:$H$63,8,FALSE))=TRUE,"0",VLOOKUP($C110,'Jr Nats HP'!$A$17:$H$63,8,FALSE))</f>
        <v>0</v>
      </c>
      <c r="AF110" s="99" t="str">
        <f>IF(ISNA(VLOOKUP($C110,'Jr Nats BA'!$A$17:$H$63,8,FALSE))=TRUE,"0",VLOOKUP($C110,'Jr Nats BA'!$A$17:$H$63,8,FALSE))</f>
        <v>0</v>
      </c>
      <c r="AG110" s="99" t="str">
        <f>IF(ISNA(VLOOKUP($C110,'Mammoth World Cup'!$A$17:$H$63,8,FALSE))=TRUE,"0",VLOOKUP($C110,'Mammoth World Cup'!$A$17:$H$63,8,FALSE))</f>
        <v>0</v>
      </c>
      <c r="AH110" s="99" t="str">
        <f>IF(ISNA(VLOOKUP($C110,'MSLM CC SS'!$A$17:$H$61,8,FALSE))=TRUE,"0",VLOOKUP($C110,'MSLM CC SS'!$A$17:$H$61,8,FALSE))</f>
        <v>0</v>
      </c>
      <c r="AI110" s="99" t="str">
        <f>IF(ISNA(VLOOKUP($C110,'MSLM CC HP'!$A$17:$H$59,8,FALSE))=TRUE,"0",VLOOKUP($C110,'MSLM CC HP'!$A$17:$H$59,8,FALSE))</f>
        <v>0</v>
      </c>
      <c r="AJ110" s="99" t="str">
        <f>IF(ISNA(VLOOKUP($C110,'Mammoth NorAM SS'!$A$17:$H$63,8,FALSE))=TRUE,"0",VLOOKUP($C110,'Mammoth NorAM SS'!$A$17:$H$63,8,FALSE))</f>
        <v>0</v>
      </c>
      <c r="AK110" s="99" t="str">
        <f>IF(ISNA(VLOOKUP($C110,'Le Relais NorAM SS'!$A$17:$H$63,8,FALSE))=TRUE,"0",VLOOKUP($C110,'Le Relais NorAM SS'!$A$17:$H$63,8,FALSE))</f>
        <v>0</v>
      </c>
      <c r="AL110" s="99" t="str">
        <f>IF(ISNA(VLOOKUP($C110,'Step Up Tour Pro SS'!$A$17:$H$63,8,FALSE))=TRUE,"0",VLOOKUP($C110,'Step Up Tour Pro SS'!$A$17:$H$63,8,FALSE))</f>
        <v>0</v>
      </c>
    </row>
    <row r="111" spans="1:38" ht="15" customHeight="1">
      <c r="A111" s="81" t="s">
        <v>222</v>
      </c>
      <c r="B111" s="81" t="s">
        <v>45</v>
      </c>
      <c r="C111" s="86" t="s">
        <v>182</v>
      </c>
      <c r="D111" s="81"/>
      <c r="E111" s="81">
        <f t="shared" si="18"/>
        <v>86</v>
      </c>
      <c r="F111" s="19">
        <f t="shared" si="19"/>
        <v>86</v>
      </c>
      <c r="G111" s="20">
        <f t="shared" si="20"/>
        <v>100</v>
      </c>
      <c r="H111" s="126">
        <v>0</v>
      </c>
      <c r="I111" s="126">
        <v>0</v>
      </c>
      <c r="J111" s="19">
        <f t="shared" si="21"/>
        <v>100</v>
      </c>
      <c r="K111" s="21"/>
      <c r="L111" s="22" t="str">
        <f>IF(ISNA(VLOOKUP($C111,'Mt. Sima Canada Cup SS'!$A$17:$H$100,8,FALSE))=TRUE,"0",VLOOKUP($C111,'Mt. Sima Canada Cup SS'!$A$17:$H$100,8,FALSE))</f>
        <v>0</v>
      </c>
      <c r="M111" s="22" t="str">
        <f>IF(ISNA(VLOOKUP($C111,'Mt. Sima Canada Cup BA'!$A$17:$H$100,8,FALSE))=TRUE,"0",VLOOKUP($C111,'Mt. Sima Canada Cup BA'!$A$17:$H$100,8,FALSE))</f>
        <v>0</v>
      </c>
      <c r="N111" s="22" t="str">
        <f>IF(ISNA(VLOOKUP($C111,'Waterville Rev Tour NorAm Day 1'!$A$17:$H$100,8,FALSE))=TRUE,"0",VLOOKUP($C111,'Waterville Rev Tour NorAm Day 1'!$A$17:$H$100,8,FALSE))</f>
        <v>0</v>
      </c>
      <c r="O111" s="22" t="str">
        <f>IF(ISNA(VLOOKUP($C111,'Waterville Rev Tour NorAm Day 2'!$A$17:$H$100,8,FALSE))=TRUE,"0",VLOOKUP($C111,'Waterville Rev Tour NorAm Day 2'!$A$17:$H$100,8,FALSE))</f>
        <v>0</v>
      </c>
      <c r="P111" s="22" t="str">
        <f>IF(ISNA(VLOOKUP($C111,'MSLM TT DAY 1'!$A$17:$H$100,8,FALSE))=TRUE,"0",VLOOKUP($C111,'MSLM TT DAY 1'!$A$17:$H$100,8,FALSE))</f>
        <v>0</v>
      </c>
      <c r="Q111" s="22" t="str">
        <f>IF(ISNA(VLOOKUP($C111,'MSLM TT DAY 2'!$A$17:$H$100,8,FALSE))=TRUE,"0",VLOOKUP($C111,'MSLM TT DAY 2'!$A$17:$H$100,8,FALSE))</f>
        <v>0</v>
      </c>
      <c r="R111" s="22" t="str">
        <f>IF(ISNA(VLOOKUP($C111,'Silverstar Canada Cup'!$A$17:$H$65,8,FALSE))=TRUE,"0",VLOOKUP($C111,'Silverstar Canada Cup'!$A$17:$H$65,8,FALSE))</f>
        <v>0</v>
      </c>
      <c r="S111" s="99" t="str">
        <f>IF(ISNA(VLOOKUP($C111,'Craigleith Groms'!$A$17:$H$63,8,FALSE))=TRUE,"0",VLOOKUP($C111,'Craigleith Groms'!$A$17:$H$63,8,FALSE))</f>
        <v>0</v>
      </c>
      <c r="T111" s="22" t="str">
        <f>IF(ISNA(VLOOKUP($C111,'Beaver Valley TT'!$A$17:$H$69,8,FALSE))=TRUE,"0",VLOOKUP($C111,'Beaver Valley TT'!$A$17:$H$69,8,FALSE))</f>
        <v>0</v>
      </c>
      <c r="U111" s="22" t="str">
        <f>IF(ISNA(VLOOKUP($C111,'Calgary Nor AM SS'!$A$17:$H$66,8,FALSE))=TRUE,"0",VLOOKUP($C111,'Calgary Nor AM SS'!$A$17:$H$66,8,FALSE))</f>
        <v>0</v>
      </c>
      <c r="V111" s="22">
        <f>IF(ISNA(VLOOKUP($C111,'Fortune Fz'!$A$17:$H$66,8,FALSE))=TRUE,"0",VLOOKUP($C111,'Fortune Fz'!$A$17:$H$66,8,FALSE))</f>
        <v>100</v>
      </c>
      <c r="W111" s="99" t="str">
        <f>IF(ISNA(VLOOKUP($C111,'GEORGIAN PEAKS Groms'!$A$17:$H$63,8,FALSE))=TRUE,"0",VLOOKUP($C111,'GEORGIAN PEAKS Groms'!$A$17:$H$63,8,FALSE))</f>
        <v>0</v>
      </c>
      <c r="X111" s="99" t="str">
        <f>IF(ISNA(VLOOKUP($C111,'Aspen Open SS'!$A$17:$H$63,8,FALSE))=TRUE,"0",VLOOKUP($C111,'Aspen Open SS'!$A$17:$H$63,8,FALSE))</f>
        <v>0</v>
      </c>
      <c r="Y111" s="99" t="str">
        <f>IF(ISNA(VLOOKUP($C111,'Aspen Open BA'!$A$17:$H$63,8,FALSE))=TRUE,"0",VLOOKUP($C111,'Aspen Open BA'!$A$17:$H$63,8,FALSE))</f>
        <v>0</v>
      </c>
      <c r="Z111" s="99" t="str">
        <f>IF(ISNA(VLOOKUP($C111,'CWG SS'!$A$17:$H$63,8,FALSE))=TRUE,"0",VLOOKUP($C111,'CWG SS'!$A$17:$H$63,8,FALSE))</f>
        <v>0</v>
      </c>
      <c r="AA111" s="99" t="str">
        <f>IF(ISNA(VLOOKUP($C111,'CWG BA'!$A$17:$H$63,8,FALSE))=TRUE,"0",VLOOKUP($C111,'CWG BA'!$A$17:$H$63,8,FALSE))</f>
        <v>0</v>
      </c>
      <c r="AB111" s="99" t="str">
        <f>IF(ISNA(VLOOKUP($C111,'CWG HP'!$A$17:$H$63,8,FALSE))=TRUE,"0",VLOOKUP($C111,'CWG HP'!$A$17:$H$63,8,FALSE))</f>
        <v>0</v>
      </c>
      <c r="AC111" s="99" t="str">
        <f>IF(ISNA(VLOOKUP($C111,'Camp Fortune Provincials'!$A$17:$H$63,8,FALSE))=TRUE,"0",VLOOKUP($C111,'Camp Fortune Provincials'!$A$17:$H$63,8,FALSE))</f>
        <v>0</v>
      </c>
      <c r="AD111" s="99" t="str">
        <f>IF(ISNA(VLOOKUP($C111,'Jr Nats SS'!$A$17:$H$63,8,FALSE))=TRUE,"0",VLOOKUP($C111,'Jr Nats SS'!$A$17:$H$63,8,FALSE))</f>
        <v>0</v>
      </c>
      <c r="AE111" s="99" t="str">
        <f>IF(ISNA(VLOOKUP($C111,'Jr Nats HP'!$A$17:$H$63,8,FALSE))=TRUE,"0",VLOOKUP($C111,'Jr Nats HP'!$A$17:$H$63,8,FALSE))</f>
        <v>0</v>
      </c>
      <c r="AF111" s="99" t="str">
        <f>IF(ISNA(VLOOKUP($C111,'Jr Nats BA'!$A$17:$H$63,8,FALSE))=TRUE,"0",VLOOKUP($C111,'Jr Nats BA'!$A$17:$H$63,8,FALSE))</f>
        <v>0</v>
      </c>
      <c r="AG111" s="99" t="str">
        <f>IF(ISNA(VLOOKUP($C111,'Mammoth World Cup'!$A$17:$H$63,8,FALSE))=TRUE,"0",VLOOKUP($C111,'Mammoth World Cup'!$A$17:$H$63,8,FALSE))</f>
        <v>0</v>
      </c>
      <c r="AH111" s="99" t="str">
        <f>IF(ISNA(VLOOKUP($C111,'MSLM CC SS'!$A$17:$H$61,8,FALSE))=TRUE,"0",VLOOKUP($C111,'MSLM CC SS'!$A$17:$H$61,8,FALSE))</f>
        <v>0</v>
      </c>
      <c r="AI111" s="99" t="str">
        <f>IF(ISNA(VLOOKUP($C111,'MSLM CC HP'!$A$17:$H$59,8,FALSE))=TRUE,"0",VLOOKUP($C111,'MSLM CC HP'!$A$17:$H$59,8,FALSE))</f>
        <v>0</v>
      </c>
      <c r="AJ111" s="99" t="str">
        <f>IF(ISNA(VLOOKUP($C111,'Mammoth NorAM SS'!$A$17:$H$63,8,FALSE))=TRUE,"0",VLOOKUP($C111,'Mammoth NorAM SS'!$A$17:$H$63,8,FALSE))</f>
        <v>0</v>
      </c>
      <c r="AK111" s="99" t="str">
        <f>IF(ISNA(VLOOKUP($C111,'Le Relais NorAM SS'!$A$17:$H$63,8,FALSE))=TRUE,"0",VLOOKUP($C111,'Le Relais NorAM SS'!$A$17:$H$63,8,FALSE))</f>
        <v>0</v>
      </c>
      <c r="AL111" s="99" t="str">
        <f>IF(ISNA(VLOOKUP($C111,'Step Up Tour Pro SS'!$A$17:$H$63,8,FALSE))=TRUE,"0",VLOOKUP($C111,'Step Up Tour Pro SS'!$A$17:$H$63,8,FALSE))</f>
        <v>0</v>
      </c>
    </row>
    <row r="112" spans="1:38" ht="15" customHeight="1">
      <c r="A112" s="81" t="s">
        <v>222</v>
      </c>
      <c r="B112" s="81" t="s">
        <v>97</v>
      </c>
      <c r="C112" s="86" t="s">
        <v>191</v>
      </c>
      <c r="D112" s="81"/>
      <c r="E112" s="81">
        <f t="shared" si="18"/>
        <v>86</v>
      </c>
      <c r="F112" s="19">
        <f t="shared" si="19"/>
        <v>86</v>
      </c>
      <c r="G112" s="20">
        <f t="shared" si="20"/>
        <v>100</v>
      </c>
      <c r="H112" s="126">
        <v>0</v>
      </c>
      <c r="I112" s="126">
        <v>0</v>
      </c>
      <c r="J112" s="19">
        <f t="shared" si="21"/>
        <v>100</v>
      </c>
      <c r="K112" s="21"/>
      <c r="L112" s="22" t="str">
        <f>IF(ISNA(VLOOKUP($C112,'Mt. Sima Canada Cup SS'!$A$17:$H$100,8,FALSE))=TRUE,"0",VLOOKUP($C112,'Mt. Sima Canada Cup SS'!$A$17:$H$100,8,FALSE))</f>
        <v>0</v>
      </c>
      <c r="M112" s="22" t="str">
        <f>IF(ISNA(VLOOKUP($C112,'Mt. Sima Canada Cup BA'!$A$17:$H$100,8,FALSE))=TRUE,"0",VLOOKUP($C112,'Mt. Sima Canada Cup BA'!$A$17:$H$100,8,FALSE))</f>
        <v>0</v>
      </c>
      <c r="N112" s="22" t="str">
        <f>IF(ISNA(VLOOKUP($C112,'Waterville Rev Tour NorAm Day 1'!$A$17:$H$100,8,FALSE))=TRUE,"0",VLOOKUP($C112,'Waterville Rev Tour NorAm Day 1'!$A$17:$H$100,8,FALSE))</f>
        <v>0</v>
      </c>
      <c r="O112" s="22" t="str">
        <f>IF(ISNA(VLOOKUP($C112,'Waterville Rev Tour NorAm Day 2'!$A$17:$H$100,8,FALSE))=TRUE,"0",VLOOKUP($C112,'Waterville Rev Tour NorAm Day 2'!$A$17:$H$100,8,FALSE))</f>
        <v>0</v>
      </c>
      <c r="P112" s="22" t="str">
        <f>IF(ISNA(VLOOKUP($C112,'MSLM TT DAY 1'!$A$17:$H$100,8,FALSE))=TRUE,"0",VLOOKUP($C112,'MSLM TT DAY 1'!$A$17:$H$100,8,FALSE))</f>
        <v>0</v>
      </c>
      <c r="Q112" s="22" t="str">
        <f>IF(ISNA(VLOOKUP($C112,'MSLM TT DAY 2'!$A$17:$H$100,8,FALSE))=TRUE,"0",VLOOKUP($C112,'MSLM TT DAY 2'!$A$17:$H$100,8,FALSE))</f>
        <v>0</v>
      </c>
      <c r="R112" s="22" t="str">
        <f>IF(ISNA(VLOOKUP($C112,'Silverstar Canada Cup'!$A$17:$H$65,8,FALSE))=TRUE,"0",VLOOKUP($C112,'Silverstar Canada Cup'!$A$17:$H$65,8,FALSE))</f>
        <v>0</v>
      </c>
      <c r="S112" s="99" t="str">
        <f>IF(ISNA(VLOOKUP($C112,'Craigleith Groms'!$A$17:$H$63,8,FALSE))=TRUE,"0",VLOOKUP($C112,'Craigleith Groms'!$A$17:$H$63,8,FALSE))</f>
        <v>0</v>
      </c>
      <c r="T112" s="22" t="str">
        <f>IF(ISNA(VLOOKUP($C112,'Beaver Valley TT'!$A$17:$H$69,8,FALSE))=TRUE,"0",VLOOKUP($C112,'Beaver Valley TT'!$A$17:$H$69,8,FALSE))</f>
        <v>0</v>
      </c>
      <c r="U112" s="22" t="str">
        <f>IF(ISNA(VLOOKUP($C112,'Calgary Nor AM SS'!$A$17:$H$66,8,FALSE))=TRUE,"0",VLOOKUP($C112,'Calgary Nor AM SS'!$A$17:$H$66,8,FALSE))</f>
        <v>0</v>
      </c>
      <c r="V112" s="22">
        <f>IF(ISNA(VLOOKUP($C112,'Fortune Fz'!$A$17:$H$66,8,FALSE))=TRUE,"0",VLOOKUP($C112,'Fortune Fz'!$A$17:$H$66,8,FALSE))</f>
        <v>100</v>
      </c>
      <c r="W112" s="99" t="str">
        <f>IF(ISNA(VLOOKUP($C112,'GEORGIAN PEAKS Groms'!$A$17:$H$63,8,FALSE))=TRUE,"0",VLOOKUP($C112,'GEORGIAN PEAKS Groms'!$A$17:$H$63,8,FALSE))</f>
        <v>0</v>
      </c>
      <c r="X112" s="99" t="str">
        <f>IF(ISNA(VLOOKUP($C112,'Aspen Open SS'!$A$17:$H$63,8,FALSE))=TRUE,"0",VLOOKUP($C112,'Aspen Open SS'!$A$17:$H$63,8,FALSE))</f>
        <v>0</v>
      </c>
      <c r="Y112" s="99" t="str">
        <f>IF(ISNA(VLOOKUP($C112,'Aspen Open BA'!$A$17:$H$63,8,FALSE))=TRUE,"0",VLOOKUP($C112,'Aspen Open BA'!$A$17:$H$63,8,FALSE))</f>
        <v>0</v>
      </c>
      <c r="Z112" s="99" t="str">
        <f>IF(ISNA(VLOOKUP($C112,'CWG SS'!$A$17:$H$63,8,FALSE))=TRUE,"0",VLOOKUP($C112,'CWG SS'!$A$17:$H$63,8,FALSE))</f>
        <v>0</v>
      </c>
      <c r="AA112" s="99" t="str">
        <f>IF(ISNA(VLOOKUP($C112,'CWG BA'!$A$17:$H$63,8,FALSE))=TRUE,"0",VLOOKUP($C112,'CWG BA'!$A$17:$H$63,8,FALSE))</f>
        <v>0</v>
      </c>
      <c r="AB112" s="99" t="str">
        <f>IF(ISNA(VLOOKUP($C112,'CWG HP'!$A$17:$H$63,8,FALSE))=TRUE,"0",VLOOKUP($C112,'CWG HP'!$A$17:$H$63,8,FALSE))</f>
        <v>0</v>
      </c>
      <c r="AC112" s="99" t="str">
        <f>IF(ISNA(VLOOKUP($C112,'Camp Fortune Provincials'!$A$17:$H$63,8,FALSE))=TRUE,"0",VLOOKUP($C112,'Camp Fortune Provincials'!$A$17:$H$63,8,FALSE))</f>
        <v>0</v>
      </c>
      <c r="AD112" s="99" t="str">
        <f>IF(ISNA(VLOOKUP($C112,'Jr Nats SS'!$A$17:$H$63,8,FALSE))=TRUE,"0",VLOOKUP($C112,'Jr Nats SS'!$A$17:$H$63,8,FALSE))</f>
        <v>0</v>
      </c>
      <c r="AE112" s="99" t="str">
        <f>IF(ISNA(VLOOKUP($C112,'Jr Nats HP'!$A$17:$H$63,8,FALSE))=TRUE,"0",VLOOKUP($C112,'Jr Nats HP'!$A$17:$H$63,8,FALSE))</f>
        <v>0</v>
      </c>
      <c r="AF112" s="99" t="str">
        <f>IF(ISNA(VLOOKUP($C112,'Jr Nats BA'!$A$17:$H$63,8,FALSE))=TRUE,"0",VLOOKUP($C112,'Jr Nats BA'!$A$17:$H$63,8,FALSE))</f>
        <v>0</v>
      </c>
      <c r="AG112" s="99" t="str">
        <f>IF(ISNA(VLOOKUP($C112,'Mammoth World Cup'!$A$17:$H$63,8,FALSE))=TRUE,"0",VLOOKUP($C112,'Mammoth World Cup'!$A$17:$H$63,8,FALSE))</f>
        <v>0</v>
      </c>
      <c r="AH112" s="99" t="str">
        <f>IF(ISNA(VLOOKUP($C112,'MSLM CC SS'!$A$17:$H$61,8,FALSE))=TRUE,"0",VLOOKUP($C112,'MSLM CC SS'!$A$17:$H$61,8,FALSE))</f>
        <v>0</v>
      </c>
      <c r="AI112" s="99" t="str">
        <f>IF(ISNA(VLOOKUP($C112,'MSLM CC HP'!$A$17:$H$59,8,FALSE))=TRUE,"0",VLOOKUP($C112,'MSLM CC HP'!$A$17:$H$59,8,FALSE))</f>
        <v>0</v>
      </c>
      <c r="AJ112" s="99" t="str">
        <f>IF(ISNA(VLOOKUP($C112,'Mammoth NorAM SS'!$A$17:$H$63,8,FALSE))=TRUE,"0",VLOOKUP($C112,'Mammoth NorAM SS'!$A$17:$H$63,8,FALSE))</f>
        <v>0</v>
      </c>
      <c r="AK112" s="99" t="str">
        <f>IF(ISNA(VLOOKUP($C112,'Le Relais NorAM SS'!$A$17:$H$63,8,FALSE))=TRUE,"0",VLOOKUP($C112,'Le Relais NorAM SS'!$A$17:$H$63,8,FALSE))</f>
        <v>0</v>
      </c>
      <c r="AL112" s="99" t="str">
        <f>IF(ISNA(VLOOKUP($C112,'Step Up Tour Pro SS'!$A$17:$H$63,8,FALSE))=TRUE,"0",VLOOKUP($C112,'Step Up Tour Pro SS'!$A$17:$H$63,8,FALSE))</f>
        <v>0</v>
      </c>
    </row>
    <row r="113" spans="1:38" ht="15" customHeight="1">
      <c r="A113" s="81" t="s">
        <v>222</v>
      </c>
      <c r="B113" s="81" t="s">
        <v>97</v>
      </c>
      <c r="C113" s="86" t="s">
        <v>192</v>
      </c>
      <c r="D113" s="81"/>
      <c r="E113" s="81">
        <f t="shared" si="18"/>
        <v>86</v>
      </c>
      <c r="F113" s="19">
        <f t="shared" si="19"/>
        <v>86</v>
      </c>
      <c r="G113" s="20">
        <f t="shared" si="20"/>
        <v>100</v>
      </c>
      <c r="H113" s="126">
        <v>0</v>
      </c>
      <c r="I113" s="126">
        <v>0</v>
      </c>
      <c r="J113" s="19">
        <f t="shared" si="21"/>
        <v>100</v>
      </c>
      <c r="K113" s="21"/>
      <c r="L113" s="22" t="str">
        <f>IF(ISNA(VLOOKUP($C113,'Mt. Sima Canada Cup SS'!$A$17:$H$100,8,FALSE))=TRUE,"0",VLOOKUP($C113,'Mt. Sima Canada Cup SS'!$A$17:$H$100,8,FALSE))</f>
        <v>0</v>
      </c>
      <c r="M113" s="22" t="str">
        <f>IF(ISNA(VLOOKUP($C113,'Mt. Sima Canada Cup BA'!$A$17:$H$100,8,FALSE))=TRUE,"0",VLOOKUP($C113,'Mt. Sima Canada Cup BA'!$A$17:$H$100,8,FALSE))</f>
        <v>0</v>
      </c>
      <c r="N113" s="22" t="str">
        <f>IF(ISNA(VLOOKUP($C113,'Waterville Rev Tour NorAm Day 1'!$A$17:$H$100,8,FALSE))=TRUE,"0",VLOOKUP($C113,'Waterville Rev Tour NorAm Day 1'!$A$17:$H$100,8,FALSE))</f>
        <v>0</v>
      </c>
      <c r="O113" s="22" t="str">
        <f>IF(ISNA(VLOOKUP($C113,'Waterville Rev Tour NorAm Day 2'!$A$17:$H$100,8,FALSE))=TRUE,"0",VLOOKUP($C113,'Waterville Rev Tour NorAm Day 2'!$A$17:$H$100,8,FALSE))</f>
        <v>0</v>
      </c>
      <c r="P113" s="22" t="str">
        <f>IF(ISNA(VLOOKUP($C113,'MSLM TT DAY 1'!$A$17:$H$100,8,FALSE))=TRUE,"0",VLOOKUP($C113,'MSLM TT DAY 1'!$A$17:$H$100,8,FALSE))</f>
        <v>0</v>
      </c>
      <c r="Q113" s="22" t="str">
        <f>IF(ISNA(VLOOKUP($C113,'MSLM TT DAY 2'!$A$17:$H$100,8,FALSE))=TRUE,"0",VLOOKUP($C113,'MSLM TT DAY 2'!$A$17:$H$100,8,FALSE))</f>
        <v>0</v>
      </c>
      <c r="R113" s="22" t="str">
        <f>IF(ISNA(VLOOKUP($C113,'Silverstar Canada Cup'!$A$17:$H$65,8,FALSE))=TRUE,"0",VLOOKUP($C113,'Silverstar Canada Cup'!$A$17:$H$65,8,FALSE))</f>
        <v>0</v>
      </c>
      <c r="S113" s="99" t="str">
        <f>IF(ISNA(VLOOKUP($C113,'Craigleith Groms'!$A$17:$H$63,8,FALSE))=TRUE,"0",VLOOKUP($C113,'Craigleith Groms'!$A$17:$H$63,8,FALSE))</f>
        <v>0</v>
      </c>
      <c r="T113" s="22" t="str">
        <f>IF(ISNA(VLOOKUP($C113,'Beaver Valley TT'!$A$17:$H$69,8,FALSE))=TRUE,"0",VLOOKUP($C113,'Beaver Valley TT'!$A$17:$H$69,8,FALSE))</f>
        <v>0</v>
      </c>
      <c r="U113" s="22" t="str">
        <f>IF(ISNA(VLOOKUP($C113,'Calgary Nor AM SS'!$A$17:$H$66,8,FALSE))=TRUE,"0",VLOOKUP($C113,'Calgary Nor AM SS'!$A$17:$H$66,8,FALSE))</f>
        <v>0</v>
      </c>
      <c r="V113" s="22">
        <f>IF(ISNA(VLOOKUP($C113,'Fortune Fz'!$A$17:$H$66,8,FALSE))=TRUE,"0",VLOOKUP($C113,'Fortune Fz'!$A$17:$H$66,8,FALSE))</f>
        <v>100</v>
      </c>
      <c r="W113" s="99" t="str">
        <f>IF(ISNA(VLOOKUP($C113,'GEORGIAN PEAKS Groms'!$A$17:$H$63,8,FALSE))=TRUE,"0",VLOOKUP($C113,'GEORGIAN PEAKS Groms'!$A$17:$H$63,8,FALSE))</f>
        <v>0</v>
      </c>
      <c r="X113" s="99" t="str">
        <f>IF(ISNA(VLOOKUP($C113,'Aspen Open SS'!$A$17:$H$63,8,FALSE))=TRUE,"0",VLOOKUP($C113,'Aspen Open SS'!$A$17:$H$63,8,FALSE))</f>
        <v>0</v>
      </c>
      <c r="Y113" s="99" t="str">
        <f>IF(ISNA(VLOOKUP($C113,'Aspen Open BA'!$A$17:$H$63,8,FALSE))=TRUE,"0",VLOOKUP($C113,'Aspen Open BA'!$A$17:$H$63,8,FALSE))</f>
        <v>0</v>
      </c>
      <c r="Z113" s="99" t="str">
        <f>IF(ISNA(VLOOKUP($C113,'CWG SS'!$A$17:$H$63,8,FALSE))=TRUE,"0",VLOOKUP($C113,'CWG SS'!$A$17:$H$63,8,FALSE))</f>
        <v>0</v>
      </c>
      <c r="AA113" s="99" t="str">
        <f>IF(ISNA(VLOOKUP($C113,'CWG BA'!$A$17:$H$63,8,FALSE))=TRUE,"0",VLOOKUP($C113,'CWG BA'!$A$17:$H$63,8,FALSE))</f>
        <v>0</v>
      </c>
      <c r="AB113" s="99" t="str">
        <f>IF(ISNA(VLOOKUP($C113,'CWG HP'!$A$17:$H$63,8,FALSE))=TRUE,"0",VLOOKUP($C113,'CWG HP'!$A$17:$H$63,8,FALSE))</f>
        <v>0</v>
      </c>
      <c r="AC113" s="99" t="str">
        <f>IF(ISNA(VLOOKUP($C113,'Camp Fortune Provincials'!$A$17:$H$63,8,FALSE))=TRUE,"0",VLOOKUP($C113,'Camp Fortune Provincials'!$A$17:$H$63,8,FALSE))</f>
        <v>0</v>
      </c>
      <c r="AD113" s="99" t="str">
        <f>IF(ISNA(VLOOKUP($C113,'Jr Nats SS'!$A$17:$H$63,8,FALSE))=TRUE,"0",VLOOKUP($C113,'Jr Nats SS'!$A$17:$H$63,8,FALSE))</f>
        <v>0</v>
      </c>
      <c r="AE113" s="99" t="str">
        <f>IF(ISNA(VLOOKUP($C113,'Jr Nats HP'!$A$17:$H$63,8,FALSE))=TRUE,"0",VLOOKUP($C113,'Jr Nats HP'!$A$17:$H$63,8,FALSE))</f>
        <v>0</v>
      </c>
      <c r="AF113" s="99" t="str">
        <f>IF(ISNA(VLOOKUP($C113,'Jr Nats BA'!$A$17:$H$63,8,FALSE))=TRUE,"0",VLOOKUP($C113,'Jr Nats BA'!$A$17:$H$63,8,FALSE))</f>
        <v>0</v>
      </c>
      <c r="AG113" s="99" t="str">
        <f>IF(ISNA(VLOOKUP($C113,'Mammoth World Cup'!$A$17:$H$63,8,FALSE))=TRUE,"0",VLOOKUP($C113,'Mammoth World Cup'!$A$17:$H$63,8,FALSE))</f>
        <v>0</v>
      </c>
      <c r="AH113" s="99" t="str">
        <f>IF(ISNA(VLOOKUP($C113,'MSLM CC SS'!$A$17:$H$61,8,FALSE))=TRUE,"0",VLOOKUP($C113,'MSLM CC SS'!$A$17:$H$61,8,FALSE))</f>
        <v>0</v>
      </c>
      <c r="AI113" s="99" t="str">
        <f>IF(ISNA(VLOOKUP($C113,'MSLM CC HP'!$A$17:$H$59,8,FALSE))=TRUE,"0",VLOOKUP($C113,'MSLM CC HP'!$A$17:$H$59,8,FALSE))</f>
        <v>0</v>
      </c>
      <c r="AJ113" s="99" t="str">
        <f>IF(ISNA(VLOOKUP($C113,'Mammoth NorAM SS'!$A$17:$H$63,8,FALSE))=TRUE,"0",VLOOKUP($C113,'Mammoth NorAM SS'!$A$17:$H$63,8,FALSE))</f>
        <v>0</v>
      </c>
      <c r="AK113" s="99" t="str">
        <f>IF(ISNA(VLOOKUP($C113,'Le Relais NorAM SS'!$A$17:$H$63,8,FALSE))=TRUE,"0",VLOOKUP($C113,'Le Relais NorAM SS'!$A$17:$H$63,8,FALSE))</f>
        <v>0</v>
      </c>
      <c r="AL113" s="99" t="str">
        <f>IF(ISNA(VLOOKUP($C113,'Step Up Tour Pro SS'!$A$17:$H$63,8,FALSE))=TRUE,"0",VLOOKUP($C113,'Step Up Tour Pro SS'!$A$17:$H$63,8,FALSE))</f>
        <v>0</v>
      </c>
    </row>
    <row r="114" spans="1:38" ht="15" customHeight="1">
      <c r="A114" s="81" t="s">
        <v>222</v>
      </c>
      <c r="B114" s="81" t="s">
        <v>74</v>
      </c>
      <c r="C114" s="86" t="s">
        <v>197</v>
      </c>
      <c r="D114" s="81"/>
      <c r="E114" s="81">
        <f t="shared" si="18"/>
        <v>86</v>
      </c>
      <c r="F114" s="19">
        <f t="shared" si="19"/>
        <v>86</v>
      </c>
      <c r="G114" s="20">
        <f t="shared" si="20"/>
        <v>100</v>
      </c>
      <c r="H114" s="126">
        <v>0</v>
      </c>
      <c r="I114" s="126">
        <v>0</v>
      </c>
      <c r="J114" s="19">
        <f t="shared" si="21"/>
        <v>100</v>
      </c>
      <c r="K114" s="21"/>
      <c r="L114" s="22" t="str">
        <f>IF(ISNA(VLOOKUP($C114,'Mt. Sima Canada Cup SS'!$A$17:$H$100,8,FALSE))=TRUE,"0",VLOOKUP($C114,'Mt. Sima Canada Cup SS'!$A$17:$H$100,8,FALSE))</f>
        <v>0</v>
      </c>
      <c r="M114" s="22" t="str">
        <f>IF(ISNA(VLOOKUP($C114,'Mt. Sima Canada Cup BA'!$A$17:$H$100,8,FALSE))=TRUE,"0",VLOOKUP($C114,'Mt. Sima Canada Cup BA'!$A$17:$H$100,8,FALSE))</f>
        <v>0</v>
      </c>
      <c r="N114" s="22" t="str">
        <f>IF(ISNA(VLOOKUP($C114,'Waterville Rev Tour NorAm Day 1'!$A$17:$H$100,8,FALSE))=TRUE,"0",VLOOKUP($C114,'Waterville Rev Tour NorAm Day 1'!$A$17:$H$100,8,FALSE))</f>
        <v>0</v>
      </c>
      <c r="O114" s="22" t="str">
        <f>IF(ISNA(VLOOKUP($C114,'Waterville Rev Tour NorAm Day 2'!$A$17:$H$100,8,FALSE))=TRUE,"0",VLOOKUP($C114,'Waterville Rev Tour NorAm Day 2'!$A$17:$H$100,8,FALSE))</f>
        <v>0</v>
      </c>
      <c r="P114" s="22" t="str">
        <f>IF(ISNA(VLOOKUP($C114,'MSLM TT DAY 1'!$A$17:$H$100,8,FALSE))=TRUE,"0",VLOOKUP($C114,'MSLM TT DAY 1'!$A$17:$H$100,8,FALSE))</f>
        <v>0</v>
      </c>
      <c r="Q114" s="22" t="str">
        <f>IF(ISNA(VLOOKUP($C114,'MSLM TT DAY 2'!$A$17:$H$100,8,FALSE))=TRUE,"0",VLOOKUP($C114,'MSLM TT DAY 2'!$A$17:$H$100,8,FALSE))</f>
        <v>0</v>
      </c>
      <c r="R114" s="22" t="str">
        <f>IF(ISNA(VLOOKUP($C114,'Silverstar Canada Cup'!$A$17:$H$65,8,FALSE))=TRUE,"0",VLOOKUP($C114,'Silverstar Canada Cup'!$A$17:$H$65,8,FALSE))</f>
        <v>0</v>
      </c>
      <c r="S114" s="99" t="str">
        <f>IF(ISNA(VLOOKUP($C114,'Craigleith Groms'!$A$17:$H$63,8,FALSE))=TRUE,"0",VLOOKUP($C114,'Craigleith Groms'!$A$17:$H$63,8,FALSE))</f>
        <v>0</v>
      </c>
      <c r="T114" s="22" t="str">
        <f>IF(ISNA(VLOOKUP($C114,'Beaver Valley TT'!$A$17:$H$69,8,FALSE))=TRUE,"0",VLOOKUP($C114,'Beaver Valley TT'!$A$17:$H$69,8,FALSE))</f>
        <v>0</v>
      </c>
      <c r="U114" s="22" t="str">
        <f>IF(ISNA(VLOOKUP($C114,'Calgary Nor AM SS'!$A$17:$H$66,8,FALSE))=TRUE,"0",VLOOKUP($C114,'Calgary Nor AM SS'!$A$17:$H$66,8,FALSE))</f>
        <v>0</v>
      </c>
      <c r="V114" s="22">
        <f>IF(ISNA(VLOOKUP($C114,'Fortune Fz'!$A$17:$H$66,8,FALSE))=TRUE,"0",VLOOKUP($C114,'Fortune Fz'!$A$17:$H$66,8,FALSE))</f>
        <v>100</v>
      </c>
      <c r="W114" s="99" t="str">
        <f>IF(ISNA(VLOOKUP($C114,'GEORGIAN PEAKS Groms'!$A$17:$H$63,8,FALSE))=TRUE,"0",VLOOKUP($C114,'GEORGIAN PEAKS Groms'!$A$17:$H$63,8,FALSE))</f>
        <v>0</v>
      </c>
      <c r="X114" s="99" t="str">
        <f>IF(ISNA(VLOOKUP($C114,'Aspen Open SS'!$A$17:$H$63,8,FALSE))=TRUE,"0",VLOOKUP($C114,'Aspen Open SS'!$A$17:$H$63,8,FALSE))</f>
        <v>0</v>
      </c>
      <c r="Y114" s="99" t="str">
        <f>IF(ISNA(VLOOKUP($C114,'Aspen Open BA'!$A$17:$H$63,8,FALSE))=TRUE,"0",VLOOKUP($C114,'Aspen Open BA'!$A$17:$H$63,8,FALSE))</f>
        <v>0</v>
      </c>
      <c r="Z114" s="99" t="str">
        <f>IF(ISNA(VLOOKUP($C114,'CWG SS'!$A$17:$H$63,8,FALSE))=TRUE,"0",VLOOKUP($C114,'CWG SS'!$A$17:$H$63,8,FALSE))</f>
        <v>0</v>
      </c>
      <c r="AA114" s="99" t="str">
        <f>IF(ISNA(VLOOKUP($C114,'CWG BA'!$A$17:$H$63,8,FALSE))=TRUE,"0",VLOOKUP($C114,'CWG BA'!$A$17:$H$63,8,FALSE))</f>
        <v>0</v>
      </c>
      <c r="AB114" s="99" t="str">
        <f>IF(ISNA(VLOOKUP($C114,'CWG HP'!$A$17:$H$63,8,FALSE))=TRUE,"0",VLOOKUP($C114,'CWG HP'!$A$17:$H$63,8,FALSE))</f>
        <v>0</v>
      </c>
      <c r="AC114" s="99" t="str">
        <f>IF(ISNA(VLOOKUP($C114,'Camp Fortune Provincials'!$A$17:$H$63,8,FALSE))=TRUE,"0",VLOOKUP($C114,'Camp Fortune Provincials'!$A$17:$H$63,8,FALSE))</f>
        <v>0</v>
      </c>
      <c r="AD114" s="99" t="str">
        <f>IF(ISNA(VLOOKUP($C114,'Jr Nats SS'!$A$17:$H$63,8,FALSE))=TRUE,"0",VLOOKUP($C114,'Jr Nats SS'!$A$17:$H$63,8,FALSE))</f>
        <v>0</v>
      </c>
      <c r="AE114" s="99" t="str">
        <f>IF(ISNA(VLOOKUP($C114,'Jr Nats HP'!$A$17:$H$63,8,FALSE))=TRUE,"0",VLOOKUP($C114,'Jr Nats HP'!$A$17:$H$63,8,FALSE))</f>
        <v>0</v>
      </c>
      <c r="AF114" s="99" t="str">
        <f>IF(ISNA(VLOOKUP($C114,'Jr Nats BA'!$A$17:$H$63,8,FALSE))=TRUE,"0",VLOOKUP($C114,'Jr Nats BA'!$A$17:$H$63,8,FALSE))</f>
        <v>0</v>
      </c>
      <c r="AG114" s="99" t="str">
        <f>IF(ISNA(VLOOKUP($C114,'Mammoth World Cup'!$A$17:$H$63,8,FALSE))=TRUE,"0",VLOOKUP($C114,'Mammoth World Cup'!$A$17:$H$63,8,FALSE))</f>
        <v>0</v>
      </c>
      <c r="AH114" s="99" t="str">
        <f>IF(ISNA(VLOOKUP($C114,'MSLM CC SS'!$A$17:$H$61,8,FALSE))=TRUE,"0",VLOOKUP($C114,'MSLM CC SS'!$A$17:$H$61,8,FALSE))</f>
        <v>0</v>
      </c>
      <c r="AI114" s="99" t="str">
        <f>IF(ISNA(VLOOKUP($C114,'MSLM CC HP'!$A$17:$H$59,8,FALSE))=TRUE,"0",VLOOKUP($C114,'MSLM CC HP'!$A$17:$H$59,8,FALSE))</f>
        <v>0</v>
      </c>
      <c r="AJ114" s="99" t="str">
        <f>IF(ISNA(VLOOKUP($C114,'Mammoth NorAM SS'!$A$17:$H$63,8,FALSE))=TRUE,"0",VLOOKUP($C114,'Mammoth NorAM SS'!$A$17:$H$63,8,FALSE))</f>
        <v>0</v>
      </c>
      <c r="AK114" s="99" t="str">
        <f>IF(ISNA(VLOOKUP($C114,'Le Relais NorAM SS'!$A$17:$H$63,8,FALSE))=TRUE,"0",VLOOKUP($C114,'Le Relais NorAM SS'!$A$17:$H$63,8,FALSE))</f>
        <v>0</v>
      </c>
      <c r="AL114" s="99" t="str">
        <f>IF(ISNA(VLOOKUP($C114,'Step Up Tour Pro SS'!$A$17:$H$63,8,FALSE))=TRUE,"0",VLOOKUP($C114,'Step Up Tour Pro SS'!$A$17:$H$63,8,FALSE))</f>
        <v>0</v>
      </c>
    </row>
    <row r="115" spans="1:38" ht="15" customHeight="1">
      <c r="A115" s="81" t="s">
        <v>222</v>
      </c>
      <c r="B115" s="81" t="s">
        <v>65</v>
      </c>
      <c r="C115" s="86" t="s">
        <v>187</v>
      </c>
      <c r="D115" s="81"/>
      <c r="E115" s="81">
        <f t="shared" si="18"/>
        <v>86</v>
      </c>
      <c r="F115" s="19">
        <f t="shared" si="19"/>
        <v>86</v>
      </c>
      <c r="G115" s="20">
        <f t="shared" si="20"/>
        <v>100</v>
      </c>
      <c r="H115" s="126">
        <v>0</v>
      </c>
      <c r="I115" s="126">
        <v>0</v>
      </c>
      <c r="J115" s="19">
        <f t="shared" si="21"/>
        <v>100</v>
      </c>
      <c r="K115" s="21"/>
      <c r="L115" s="22" t="str">
        <f>IF(ISNA(VLOOKUP($C115,'Mt. Sima Canada Cup SS'!$A$17:$H$100,8,FALSE))=TRUE,"0",VLOOKUP($C115,'Mt. Sima Canada Cup SS'!$A$17:$H$100,8,FALSE))</f>
        <v>0</v>
      </c>
      <c r="M115" s="22" t="str">
        <f>IF(ISNA(VLOOKUP($C115,'Mt. Sima Canada Cup BA'!$A$17:$H$100,8,FALSE))=TRUE,"0",VLOOKUP($C115,'Mt. Sima Canada Cup BA'!$A$17:$H$100,8,FALSE))</f>
        <v>0</v>
      </c>
      <c r="N115" s="22" t="str">
        <f>IF(ISNA(VLOOKUP($C115,'Waterville Rev Tour NorAm Day 1'!$A$17:$H$100,8,FALSE))=TRUE,"0",VLOOKUP($C115,'Waterville Rev Tour NorAm Day 1'!$A$17:$H$100,8,FALSE))</f>
        <v>0</v>
      </c>
      <c r="O115" s="22" t="str">
        <f>IF(ISNA(VLOOKUP($C115,'Waterville Rev Tour NorAm Day 2'!$A$17:$H$100,8,FALSE))=TRUE,"0",VLOOKUP($C115,'Waterville Rev Tour NorAm Day 2'!$A$17:$H$100,8,FALSE))</f>
        <v>0</v>
      </c>
      <c r="P115" s="22" t="str">
        <f>IF(ISNA(VLOOKUP($C115,'MSLM TT DAY 1'!$A$17:$H$100,8,FALSE))=TRUE,"0",VLOOKUP($C115,'MSLM TT DAY 1'!$A$17:$H$100,8,FALSE))</f>
        <v>0</v>
      </c>
      <c r="Q115" s="22" t="str">
        <f>IF(ISNA(VLOOKUP($C115,'MSLM TT DAY 2'!$A$17:$H$100,8,FALSE))=TRUE,"0",VLOOKUP($C115,'MSLM TT DAY 2'!$A$17:$H$100,8,FALSE))</f>
        <v>0</v>
      </c>
      <c r="R115" s="22" t="str">
        <f>IF(ISNA(VLOOKUP($C115,'Silverstar Canada Cup'!$A$17:$H$65,8,FALSE))=TRUE,"0",VLOOKUP($C115,'Silverstar Canada Cup'!$A$17:$H$65,8,FALSE))</f>
        <v>0</v>
      </c>
      <c r="S115" s="99" t="str">
        <f>IF(ISNA(VLOOKUP($C115,'Craigleith Groms'!$A$17:$H$63,8,FALSE))=TRUE,"0",VLOOKUP($C115,'Craigleith Groms'!$A$17:$H$63,8,FALSE))</f>
        <v>0</v>
      </c>
      <c r="T115" s="22" t="str">
        <f>IF(ISNA(VLOOKUP($C115,'Beaver Valley TT'!$A$17:$H$69,8,FALSE))=TRUE,"0",VLOOKUP($C115,'Beaver Valley TT'!$A$17:$H$69,8,FALSE))</f>
        <v>0</v>
      </c>
      <c r="U115" s="22" t="str">
        <f>IF(ISNA(VLOOKUP($C115,'Calgary Nor AM SS'!$A$17:$H$66,8,FALSE))=TRUE,"0",VLOOKUP($C115,'Calgary Nor AM SS'!$A$17:$H$66,8,FALSE))</f>
        <v>0</v>
      </c>
      <c r="V115" s="22">
        <f>IF(ISNA(VLOOKUP($C115,'Fortune Fz'!$A$17:$H$66,8,FALSE))=TRUE,"0",VLOOKUP($C115,'Fortune Fz'!$A$17:$H$66,8,FALSE))</f>
        <v>100</v>
      </c>
      <c r="W115" s="99" t="str">
        <f>IF(ISNA(VLOOKUP($C115,'GEORGIAN PEAKS Groms'!$A$17:$H$63,8,FALSE))=TRUE,"0",VLOOKUP($C115,'GEORGIAN PEAKS Groms'!$A$17:$H$63,8,FALSE))</f>
        <v>0</v>
      </c>
      <c r="X115" s="99" t="str">
        <f>IF(ISNA(VLOOKUP($C115,'Aspen Open SS'!$A$17:$H$63,8,FALSE))=TRUE,"0",VLOOKUP($C115,'Aspen Open SS'!$A$17:$H$63,8,FALSE))</f>
        <v>0</v>
      </c>
      <c r="Y115" s="99" t="str">
        <f>IF(ISNA(VLOOKUP($C115,'Aspen Open BA'!$A$17:$H$63,8,FALSE))=TRUE,"0",VLOOKUP($C115,'Aspen Open BA'!$A$17:$H$63,8,FALSE))</f>
        <v>0</v>
      </c>
      <c r="Z115" s="99" t="str">
        <f>IF(ISNA(VLOOKUP($C115,'CWG SS'!$A$17:$H$63,8,FALSE))=TRUE,"0",VLOOKUP($C115,'CWG SS'!$A$17:$H$63,8,FALSE))</f>
        <v>0</v>
      </c>
      <c r="AA115" s="99" t="str">
        <f>IF(ISNA(VLOOKUP($C115,'CWG BA'!$A$17:$H$63,8,FALSE))=TRUE,"0",VLOOKUP($C115,'CWG BA'!$A$17:$H$63,8,FALSE))</f>
        <v>0</v>
      </c>
      <c r="AB115" s="99" t="str">
        <f>IF(ISNA(VLOOKUP($C115,'CWG HP'!$A$17:$H$63,8,FALSE))=TRUE,"0",VLOOKUP($C115,'CWG HP'!$A$17:$H$63,8,FALSE))</f>
        <v>0</v>
      </c>
      <c r="AC115" s="99" t="str">
        <f>IF(ISNA(VLOOKUP($C115,'Camp Fortune Provincials'!$A$17:$H$63,8,FALSE))=TRUE,"0",VLOOKUP($C115,'Camp Fortune Provincials'!$A$17:$H$63,8,FALSE))</f>
        <v>0</v>
      </c>
      <c r="AD115" s="99" t="str">
        <f>IF(ISNA(VLOOKUP($C115,'Jr Nats SS'!$A$17:$H$63,8,FALSE))=TRUE,"0",VLOOKUP($C115,'Jr Nats SS'!$A$17:$H$63,8,FALSE))</f>
        <v>0</v>
      </c>
      <c r="AE115" s="99" t="str">
        <f>IF(ISNA(VLOOKUP($C115,'Jr Nats HP'!$A$17:$H$63,8,FALSE))=TRUE,"0",VLOOKUP($C115,'Jr Nats HP'!$A$17:$H$63,8,FALSE))</f>
        <v>0</v>
      </c>
      <c r="AF115" s="99" t="str">
        <f>IF(ISNA(VLOOKUP($C115,'Jr Nats BA'!$A$17:$H$63,8,FALSE))=TRUE,"0",VLOOKUP($C115,'Jr Nats BA'!$A$17:$H$63,8,FALSE))</f>
        <v>0</v>
      </c>
      <c r="AG115" s="99" t="str">
        <f>IF(ISNA(VLOOKUP($C115,'Mammoth World Cup'!$A$17:$H$63,8,FALSE))=TRUE,"0",VLOOKUP($C115,'Mammoth World Cup'!$A$17:$H$63,8,FALSE))</f>
        <v>0</v>
      </c>
      <c r="AH115" s="99" t="str">
        <f>IF(ISNA(VLOOKUP($C115,'MSLM CC SS'!$A$17:$H$61,8,FALSE))=TRUE,"0",VLOOKUP($C115,'MSLM CC SS'!$A$17:$H$61,8,FALSE))</f>
        <v>0</v>
      </c>
      <c r="AI115" s="99" t="str">
        <f>IF(ISNA(VLOOKUP($C115,'MSLM CC HP'!$A$17:$H$59,8,FALSE))=TRUE,"0",VLOOKUP($C115,'MSLM CC HP'!$A$17:$H$59,8,FALSE))</f>
        <v>0</v>
      </c>
      <c r="AJ115" s="99" t="str">
        <f>IF(ISNA(VLOOKUP($C115,'Mammoth NorAM SS'!$A$17:$H$63,8,FALSE))=TRUE,"0",VLOOKUP($C115,'Mammoth NorAM SS'!$A$17:$H$63,8,FALSE))</f>
        <v>0</v>
      </c>
      <c r="AK115" s="99" t="str">
        <f>IF(ISNA(VLOOKUP($C115,'Le Relais NorAM SS'!$A$17:$H$63,8,FALSE))=TRUE,"0",VLOOKUP($C115,'Le Relais NorAM SS'!$A$17:$H$63,8,FALSE))</f>
        <v>0</v>
      </c>
      <c r="AL115" s="99" t="str">
        <f>IF(ISNA(VLOOKUP($C115,'Step Up Tour Pro SS'!$A$17:$H$63,8,FALSE))=TRUE,"0",VLOOKUP($C115,'Step Up Tour Pro SS'!$A$17:$H$63,8,FALSE))</f>
        <v>0</v>
      </c>
    </row>
    <row r="116" spans="1:38" ht="15" customHeight="1">
      <c r="A116" s="81" t="s">
        <v>222</v>
      </c>
      <c r="B116" s="81" t="s">
        <v>97</v>
      </c>
      <c r="C116" s="86" t="s">
        <v>190</v>
      </c>
      <c r="D116" s="81"/>
      <c r="E116" s="81">
        <f t="shared" si="18"/>
        <v>86</v>
      </c>
      <c r="F116" s="19">
        <f t="shared" si="19"/>
        <v>86</v>
      </c>
      <c r="G116" s="20">
        <f t="shared" si="20"/>
        <v>100</v>
      </c>
      <c r="H116" s="126">
        <v>0</v>
      </c>
      <c r="I116" s="126">
        <v>0</v>
      </c>
      <c r="J116" s="19">
        <f t="shared" si="21"/>
        <v>100</v>
      </c>
      <c r="K116" s="21"/>
      <c r="L116" s="22" t="str">
        <f>IF(ISNA(VLOOKUP($C116,'Mt. Sima Canada Cup SS'!$A$17:$H$100,8,FALSE))=TRUE,"0",VLOOKUP($C116,'Mt. Sima Canada Cup SS'!$A$17:$H$100,8,FALSE))</f>
        <v>0</v>
      </c>
      <c r="M116" s="22" t="str">
        <f>IF(ISNA(VLOOKUP($C116,'Mt. Sima Canada Cup BA'!$A$17:$H$100,8,FALSE))=TRUE,"0",VLOOKUP($C116,'Mt. Sima Canada Cup BA'!$A$17:$H$100,8,FALSE))</f>
        <v>0</v>
      </c>
      <c r="N116" s="22" t="str">
        <f>IF(ISNA(VLOOKUP($C116,'Waterville Rev Tour NorAm Day 1'!$A$17:$H$100,8,FALSE))=TRUE,"0",VLOOKUP($C116,'Waterville Rev Tour NorAm Day 1'!$A$17:$H$100,8,FALSE))</f>
        <v>0</v>
      </c>
      <c r="O116" s="22" t="str">
        <f>IF(ISNA(VLOOKUP($C116,'Waterville Rev Tour NorAm Day 2'!$A$17:$H$100,8,FALSE))=TRUE,"0",VLOOKUP($C116,'Waterville Rev Tour NorAm Day 2'!$A$17:$H$100,8,FALSE))</f>
        <v>0</v>
      </c>
      <c r="P116" s="22" t="str">
        <f>IF(ISNA(VLOOKUP($C116,'MSLM TT DAY 1'!$A$17:$H$100,8,FALSE))=TRUE,"0",VLOOKUP($C116,'MSLM TT DAY 1'!$A$17:$H$100,8,FALSE))</f>
        <v>0</v>
      </c>
      <c r="Q116" s="22" t="str">
        <f>IF(ISNA(VLOOKUP($C116,'MSLM TT DAY 2'!$A$17:$H$100,8,FALSE))=TRUE,"0",VLOOKUP($C116,'MSLM TT DAY 2'!$A$17:$H$100,8,FALSE))</f>
        <v>0</v>
      </c>
      <c r="R116" s="22" t="str">
        <f>IF(ISNA(VLOOKUP($C116,'Silverstar Canada Cup'!$A$17:$H$65,8,FALSE))=TRUE,"0",VLOOKUP($C116,'Silverstar Canada Cup'!$A$17:$H$65,8,FALSE))</f>
        <v>0</v>
      </c>
      <c r="S116" s="99" t="str">
        <f>IF(ISNA(VLOOKUP($C116,'Craigleith Groms'!$A$17:$H$63,8,FALSE))=TRUE,"0",VLOOKUP($C116,'Craigleith Groms'!$A$17:$H$63,8,FALSE))</f>
        <v>0</v>
      </c>
      <c r="T116" s="22" t="str">
        <f>IF(ISNA(VLOOKUP($C116,'Beaver Valley TT'!$A$17:$H$69,8,FALSE))=TRUE,"0",VLOOKUP($C116,'Beaver Valley TT'!$A$17:$H$69,8,FALSE))</f>
        <v>0</v>
      </c>
      <c r="U116" s="22" t="str">
        <f>IF(ISNA(VLOOKUP($C116,'Calgary Nor AM SS'!$A$17:$H$66,8,FALSE))=TRUE,"0",VLOOKUP($C116,'Calgary Nor AM SS'!$A$17:$H$66,8,FALSE))</f>
        <v>0</v>
      </c>
      <c r="V116" s="22">
        <f>IF(ISNA(VLOOKUP($C116,'Fortune Fz'!$A$17:$H$66,8,FALSE))=TRUE,"0",VLOOKUP($C116,'Fortune Fz'!$A$17:$H$66,8,FALSE))</f>
        <v>100</v>
      </c>
      <c r="W116" s="99" t="str">
        <f>IF(ISNA(VLOOKUP($C116,'GEORGIAN PEAKS Groms'!$A$17:$H$63,8,FALSE))=TRUE,"0",VLOOKUP($C116,'GEORGIAN PEAKS Groms'!$A$17:$H$63,8,FALSE))</f>
        <v>0</v>
      </c>
      <c r="X116" s="99" t="str">
        <f>IF(ISNA(VLOOKUP($C116,'Aspen Open SS'!$A$17:$H$63,8,FALSE))=TRUE,"0",VLOOKUP($C116,'Aspen Open SS'!$A$17:$H$63,8,FALSE))</f>
        <v>0</v>
      </c>
      <c r="Y116" s="99" t="str">
        <f>IF(ISNA(VLOOKUP($C116,'Aspen Open BA'!$A$17:$H$63,8,FALSE))=TRUE,"0",VLOOKUP($C116,'Aspen Open BA'!$A$17:$H$63,8,FALSE))</f>
        <v>0</v>
      </c>
      <c r="Z116" s="99" t="str">
        <f>IF(ISNA(VLOOKUP($C116,'CWG SS'!$A$17:$H$63,8,FALSE))=TRUE,"0",VLOOKUP($C116,'CWG SS'!$A$17:$H$63,8,FALSE))</f>
        <v>0</v>
      </c>
      <c r="AA116" s="99" t="str">
        <f>IF(ISNA(VLOOKUP($C116,'CWG BA'!$A$17:$H$63,8,FALSE))=TRUE,"0",VLOOKUP($C116,'CWG BA'!$A$17:$H$63,8,FALSE))</f>
        <v>0</v>
      </c>
      <c r="AB116" s="99" t="str">
        <f>IF(ISNA(VLOOKUP($C116,'CWG HP'!$A$17:$H$63,8,FALSE))=TRUE,"0",VLOOKUP($C116,'CWG HP'!$A$17:$H$63,8,FALSE))</f>
        <v>0</v>
      </c>
      <c r="AC116" s="99" t="str">
        <f>IF(ISNA(VLOOKUP($C116,'Camp Fortune Provincials'!$A$17:$H$63,8,FALSE))=TRUE,"0",VLOOKUP($C116,'Camp Fortune Provincials'!$A$17:$H$63,8,FALSE))</f>
        <v>0</v>
      </c>
      <c r="AD116" s="99" t="str">
        <f>IF(ISNA(VLOOKUP($C116,'Jr Nats SS'!$A$17:$H$63,8,FALSE))=TRUE,"0",VLOOKUP($C116,'Jr Nats SS'!$A$17:$H$63,8,FALSE))</f>
        <v>0</v>
      </c>
      <c r="AE116" s="99" t="str">
        <f>IF(ISNA(VLOOKUP($C116,'Jr Nats HP'!$A$17:$H$63,8,FALSE))=TRUE,"0",VLOOKUP($C116,'Jr Nats HP'!$A$17:$H$63,8,FALSE))</f>
        <v>0</v>
      </c>
      <c r="AF116" s="99" t="str">
        <f>IF(ISNA(VLOOKUP($C116,'Jr Nats BA'!$A$17:$H$63,8,FALSE))=TRUE,"0",VLOOKUP($C116,'Jr Nats BA'!$A$17:$H$63,8,FALSE))</f>
        <v>0</v>
      </c>
      <c r="AG116" s="99" t="str">
        <f>IF(ISNA(VLOOKUP($C116,'Mammoth World Cup'!$A$17:$H$63,8,FALSE))=TRUE,"0",VLOOKUP($C116,'Mammoth World Cup'!$A$17:$H$63,8,FALSE))</f>
        <v>0</v>
      </c>
      <c r="AH116" s="99" t="str">
        <f>IF(ISNA(VLOOKUP($C116,'MSLM CC SS'!$A$17:$H$61,8,FALSE))=TRUE,"0",VLOOKUP($C116,'MSLM CC SS'!$A$17:$H$61,8,FALSE))</f>
        <v>0</v>
      </c>
      <c r="AI116" s="99" t="str">
        <f>IF(ISNA(VLOOKUP($C116,'MSLM CC HP'!$A$17:$H$59,8,FALSE))=TRUE,"0",VLOOKUP($C116,'MSLM CC HP'!$A$17:$H$59,8,FALSE))</f>
        <v>0</v>
      </c>
      <c r="AJ116" s="99" t="str">
        <f>IF(ISNA(VLOOKUP($C116,'Mammoth NorAM SS'!$A$17:$H$63,8,FALSE))=TRUE,"0",VLOOKUP($C116,'Mammoth NorAM SS'!$A$17:$H$63,8,FALSE))</f>
        <v>0</v>
      </c>
      <c r="AK116" s="99" t="str">
        <f>IF(ISNA(VLOOKUP($C116,'Le Relais NorAM SS'!$A$17:$H$63,8,FALSE))=TRUE,"0",VLOOKUP($C116,'Le Relais NorAM SS'!$A$17:$H$63,8,FALSE))</f>
        <v>0</v>
      </c>
      <c r="AL116" s="99" t="str">
        <f>IF(ISNA(VLOOKUP($C116,'Step Up Tour Pro SS'!$A$17:$H$63,8,FALSE))=TRUE,"0",VLOOKUP($C116,'Step Up Tour Pro SS'!$A$17:$H$63,8,FALSE))</f>
        <v>0</v>
      </c>
    </row>
    <row r="117" spans="1:38" ht="15" customHeight="1">
      <c r="A117" s="81" t="s">
        <v>222</v>
      </c>
      <c r="B117" s="81" t="s">
        <v>97</v>
      </c>
      <c r="C117" s="86" t="s">
        <v>183</v>
      </c>
      <c r="D117" s="81"/>
      <c r="E117" s="81">
        <f t="shared" si="18"/>
        <v>86</v>
      </c>
      <c r="F117" s="19">
        <f t="shared" si="19"/>
        <v>86</v>
      </c>
      <c r="G117" s="20">
        <f t="shared" si="20"/>
        <v>100</v>
      </c>
      <c r="H117" s="126">
        <v>0</v>
      </c>
      <c r="I117" s="126">
        <v>0</v>
      </c>
      <c r="J117" s="19">
        <f t="shared" si="21"/>
        <v>100</v>
      </c>
      <c r="K117" s="21"/>
      <c r="L117" s="22" t="str">
        <f>IF(ISNA(VLOOKUP($C117,'Mt. Sima Canada Cup SS'!$A$17:$H$100,8,FALSE))=TRUE,"0",VLOOKUP($C117,'Mt. Sima Canada Cup SS'!$A$17:$H$100,8,FALSE))</f>
        <v>0</v>
      </c>
      <c r="M117" s="22" t="str">
        <f>IF(ISNA(VLOOKUP($C117,'Mt. Sima Canada Cup BA'!$A$17:$H$100,8,FALSE))=TRUE,"0",VLOOKUP($C117,'Mt. Sima Canada Cup BA'!$A$17:$H$100,8,FALSE))</f>
        <v>0</v>
      </c>
      <c r="N117" s="22" t="str">
        <f>IF(ISNA(VLOOKUP($C117,'Waterville Rev Tour NorAm Day 1'!$A$17:$H$100,8,FALSE))=TRUE,"0",VLOOKUP($C117,'Waterville Rev Tour NorAm Day 1'!$A$17:$H$100,8,FALSE))</f>
        <v>0</v>
      </c>
      <c r="O117" s="22" t="str">
        <f>IF(ISNA(VLOOKUP($C117,'Waterville Rev Tour NorAm Day 2'!$A$17:$H$100,8,FALSE))=TRUE,"0",VLOOKUP($C117,'Waterville Rev Tour NorAm Day 2'!$A$17:$H$100,8,FALSE))</f>
        <v>0</v>
      </c>
      <c r="P117" s="22" t="str">
        <f>IF(ISNA(VLOOKUP($C117,'MSLM TT DAY 1'!$A$17:$H$100,8,FALSE))=TRUE,"0",VLOOKUP($C117,'MSLM TT DAY 1'!$A$17:$H$100,8,FALSE))</f>
        <v>0</v>
      </c>
      <c r="Q117" s="22" t="str">
        <f>IF(ISNA(VLOOKUP($C117,'MSLM TT DAY 2'!$A$17:$H$100,8,FALSE))=TRUE,"0",VLOOKUP($C117,'MSLM TT DAY 2'!$A$17:$H$100,8,FALSE))</f>
        <v>0</v>
      </c>
      <c r="R117" s="22" t="str">
        <f>IF(ISNA(VLOOKUP($C117,'Silverstar Canada Cup'!$A$17:$H$65,8,FALSE))=TRUE,"0",VLOOKUP($C117,'Silverstar Canada Cup'!$A$17:$H$65,8,FALSE))</f>
        <v>0</v>
      </c>
      <c r="S117" s="99" t="str">
        <f>IF(ISNA(VLOOKUP($C117,'Craigleith Groms'!$A$17:$H$63,8,FALSE))=TRUE,"0",VLOOKUP($C117,'Craigleith Groms'!$A$17:$H$63,8,FALSE))</f>
        <v>0</v>
      </c>
      <c r="T117" s="22" t="str">
        <f>IF(ISNA(VLOOKUP($C117,'Beaver Valley TT'!$A$17:$H$69,8,FALSE))=TRUE,"0",VLOOKUP($C117,'Beaver Valley TT'!$A$17:$H$69,8,FALSE))</f>
        <v>0</v>
      </c>
      <c r="U117" s="22" t="str">
        <f>IF(ISNA(VLOOKUP($C117,'Calgary Nor AM SS'!$A$17:$H$66,8,FALSE))=TRUE,"0",VLOOKUP($C117,'Calgary Nor AM SS'!$A$17:$H$66,8,FALSE))</f>
        <v>0</v>
      </c>
      <c r="V117" s="22">
        <f>IF(ISNA(VLOOKUP($C117,'Fortune Fz'!$A$17:$H$66,8,FALSE))=TRUE,"0",VLOOKUP($C117,'Fortune Fz'!$A$17:$H$66,8,FALSE))</f>
        <v>100</v>
      </c>
      <c r="W117" s="99" t="str">
        <f>IF(ISNA(VLOOKUP($C117,'GEORGIAN PEAKS Groms'!$A$17:$H$63,8,FALSE))=TRUE,"0",VLOOKUP($C117,'GEORGIAN PEAKS Groms'!$A$17:$H$63,8,FALSE))</f>
        <v>0</v>
      </c>
      <c r="X117" s="99" t="str">
        <f>IF(ISNA(VLOOKUP($C117,'Aspen Open SS'!$A$17:$H$63,8,FALSE))=TRUE,"0",VLOOKUP($C117,'Aspen Open SS'!$A$17:$H$63,8,FALSE))</f>
        <v>0</v>
      </c>
      <c r="Y117" s="99" t="str">
        <f>IF(ISNA(VLOOKUP($C117,'Aspen Open BA'!$A$17:$H$63,8,FALSE))=TRUE,"0",VLOOKUP($C117,'Aspen Open BA'!$A$17:$H$63,8,FALSE))</f>
        <v>0</v>
      </c>
      <c r="Z117" s="99" t="str">
        <f>IF(ISNA(VLOOKUP($C117,'CWG SS'!$A$17:$H$63,8,FALSE))=TRUE,"0",VLOOKUP($C117,'CWG SS'!$A$17:$H$63,8,FALSE))</f>
        <v>0</v>
      </c>
      <c r="AA117" s="99" t="str">
        <f>IF(ISNA(VLOOKUP($C117,'CWG BA'!$A$17:$H$63,8,FALSE))=TRUE,"0",VLOOKUP($C117,'CWG BA'!$A$17:$H$63,8,FALSE))</f>
        <v>0</v>
      </c>
      <c r="AB117" s="99" t="str">
        <f>IF(ISNA(VLOOKUP($C117,'CWG HP'!$A$17:$H$63,8,FALSE))=TRUE,"0",VLOOKUP($C117,'CWG HP'!$A$17:$H$63,8,FALSE))</f>
        <v>0</v>
      </c>
      <c r="AC117" s="99" t="str">
        <f>IF(ISNA(VLOOKUP($C117,'Camp Fortune Provincials'!$A$17:$H$63,8,FALSE))=TRUE,"0",VLOOKUP($C117,'Camp Fortune Provincials'!$A$17:$H$63,8,FALSE))</f>
        <v>0</v>
      </c>
      <c r="AD117" s="99" t="str">
        <f>IF(ISNA(VLOOKUP($C117,'Jr Nats SS'!$A$17:$H$63,8,FALSE))=TRUE,"0",VLOOKUP($C117,'Jr Nats SS'!$A$17:$H$63,8,FALSE))</f>
        <v>0</v>
      </c>
      <c r="AE117" s="99" t="str">
        <f>IF(ISNA(VLOOKUP($C117,'Jr Nats HP'!$A$17:$H$63,8,FALSE))=TRUE,"0",VLOOKUP($C117,'Jr Nats HP'!$A$17:$H$63,8,FALSE))</f>
        <v>0</v>
      </c>
      <c r="AF117" s="99" t="str">
        <f>IF(ISNA(VLOOKUP($C117,'Jr Nats BA'!$A$17:$H$63,8,FALSE))=TRUE,"0",VLOOKUP($C117,'Jr Nats BA'!$A$17:$H$63,8,FALSE))</f>
        <v>0</v>
      </c>
      <c r="AG117" s="99" t="str">
        <f>IF(ISNA(VLOOKUP($C117,'Mammoth World Cup'!$A$17:$H$63,8,FALSE))=TRUE,"0",VLOOKUP($C117,'Mammoth World Cup'!$A$17:$H$63,8,FALSE))</f>
        <v>0</v>
      </c>
      <c r="AH117" s="99" t="str">
        <f>IF(ISNA(VLOOKUP($C117,'MSLM CC SS'!$A$17:$H$61,8,FALSE))=TRUE,"0",VLOOKUP($C117,'MSLM CC SS'!$A$17:$H$61,8,FALSE))</f>
        <v>0</v>
      </c>
      <c r="AI117" s="99" t="str">
        <f>IF(ISNA(VLOOKUP($C117,'MSLM CC HP'!$A$17:$H$59,8,FALSE))=TRUE,"0",VLOOKUP($C117,'MSLM CC HP'!$A$17:$H$59,8,FALSE))</f>
        <v>0</v>
      </c>
      <c r="AJ117" s="99" t="str">
        <f>IF(ISNA(VLOOKUP($C117,'Mammoth NorAM SS'!$A$17:$H$63,8,FALSE))=TRUE,"0",VLOOKUP($C117,'Mammoth NorAM SS'!$A$17:$H$63,8,FALSE))</f>
        <v>0</v>
      </c>
      <c r="AK117" s="99" t="str">
        <f>IF(ISNA(VLOOKUP($C117,'Le Relais NorAM SS'!$A$17:$H$63,8,FALSE))=TRUE,"0",VLOOKUP($C117,'Le Relais NorAM SS'!$A$17:$H$63,8,FALSE))</f>
        <v>0</v>
      </c>
      <c r="AL117" s="99" t="str">
        <f>IF(ISNA(VLOOKUP($C117,'Step Up Tour Pro SS'!$A$17:$H$63,8,FALSE))=TRUE,"0",VLOOKUP($C117,'Step Up Tour Pro SS'!$A$17:$H$63,8,FALSE))</f>
        <v>0</v>
      </c>
    </row>
    <row r="118" spans="1:38" ht="15" customHeight="1">
      <c r="A118" s="81" t="s">
        <v>222</v>
      </c>
      <c r="B118" s="81" t="s">
        <v>75</v>
      </c>
      <c r="C118" s="86" t="s">
        <v>216</v>
      </c>
      <c r="D118" s="81"/>
      <c r="E118" s="81">
        <f t="shared" si="18"/>
        <v>86</v>
      </c>
      <c r="F118" s="19">
        <f t="shared" si="19"/>
        <v>86</v>
      </c>
      <c r="G118" s="20">
        <f t="shared" si="20"/>
        <v>100</v>
      </c>
      <c r="H118" s="126">
        <v>0</v>
      </c>
      <c r="I118" s="126">
        <v>0</v>
      </c>
      <c r="J118" s="19">
        <f t="shared" si="21"/>
        <v>100</v>
      </c>
      <c r="K118" s="21"/>
      <c r="L118" s="22" t="str">
        <f>IF(ISNA(VLOOKUP($C118,'Mt. Sima Canada Cup SS'!$A$17:$H$100,8,FALSE))=TRUE,"0",VLOOKUP($C118,'Mt. Sima Canada Cup SS'!$A$17:$H$100,8,FALSE))</f>
        <v>0</v>
      </c>
      <c r="M118" s="22" t="str">
        <f>IF(ISNA(VLOOKUP($C118,'Mt. Sima Canada Cup BA'!$A$17:$H$100,8,FALSE))=TRUE,"0",VLOOKUP($C118,'Mt. Sima Canada Cup BA'!$A$17:$H$100,8,FALSE))</f>
        <v>0</v>
      </c>
      <c r="N118" s="22" t="str">
        <f>IF(ISNA(VLOOKUP($C118,'Waterville Rev Tour NorAm Day 1'!$A$17:$H$100,8,FALSE))=TRUE,"0",VLOOKUP($C118,'Waterville Rev Tour NorAm Day 1'!$A$17:$H$100,8,FALSE))</f>
        <v>0</v>
      </c>
      <c r="O118" s="22" t="str">
        <f>IF(ISNA(VLOOKUP($C118,'Waterville Rev Tour NorAm Day 2'!$A$17:$H$100,8,FALSE))=TRUE,"0",VLOOKUP($C118,'Waterville Rev Tour NorAm Day 2'!$A$17:$H$100,8,FALSE))</f>
        <v>0</v>
      </c>
      <c r="P118" s="22" t="str">
        <f>IF(ISNA(VLOOKUP($C118,'MSLM TT DAY 1'!$A$17:$H$100,8,FALSE))=TRUE,"0",VLOOKUP($C118,'MSLM TT DAY 1'!$A$17:$H$100,8,FALSE))</f>
        <v>0</v>
      </c>
      <c r="Q118" s="22" t="str">
        <f>IF(ISNA(VLOOKUP($C118,'MSLM TT DAY 2'!$A$17:$H$100,8,FALSE))=TRUE,"0",VLOOKUP($C118,'MSLM TT DAY 2'!$A$17:$H$100,8,FALSE))</f>
        <v>0</v>
      </c>
      <c r="R118" s="22" t="str">
        <f>IF(ISNA(VLOOKUP($C118,'Silverstar Canada Cup'!$A$17:$H$65,8,FALSE))=TRUE,"0",VLOOKUP($C118,'Silverstar Canada Cup'!$A$17:$H$65,8,FALSE))</f>
        <v>0</v>
      </c>
      <c r="S118" s="99" t="str">
        <f>IF(ISNA(VLOOKUP($C118,'Craigleith Groms'!$A$17:$H$63,8,FALSE))=TRUE,"0",VLOOKUP($C118,'Craigleith Groms'!$A$17:$H$63,8,FALSE))</f>
        <v>0</v>
      </c>
      <c r="T118" s="22" t="str">
        <f>IF(ISNA(VLOOKUP($C118,'Beaver Valley TT'!$A$17:$H$69,8,FALSE))=TRUE,"0",VLOOKUP($C118,'Beaver Valley TT'!$A$17:$H$69,8,FALSE))</f>
        <v>0</v>
      </c>
      <c r="U118" s="22" t="str">
        <f>IF(ISNA(VLOOKUP($C118,'Calgary Nor AM SS'!$A$17:$H$66,8,FALSE))=TRUE,"0",VLOOKUP($C118,'Calgary Nor AM SS'!$A$17:$H$66,8,FALSE))</f>
        <v>0</v>
      </c>
      <c r="V118" s="22">
        <f>IF(ISNA(VLOOKUP($C118,'Fortune Fz'!$A$17:$H$66,8,FALSE))=TRUE,"0",VLOOKUP($C118,'Fortune Fz'!$A$17:$H$66,8,FALSE))</f>
        <v>100</v>
      </c>
      <c r="W118" s="99" t="str">
        <f>IF(ISNA(VLOOKUP($C118,'GEORGIAN PEAKS Groms'!$A$17:$H$63,8,FALSE))=TRUE,"0",VLOOKUP($C118,'GEORGIAN PEAKS Groms'!$A$17:$H$63,8,FALSE))</f>
        <v>0</v>
      </c>
      <c r="X118" s="99" t="str">
        <f>IF(ISNA(VLOOKUP($C118,'Aspen Open SS'!$A$17:$H$63,8,FALSE))=TRUE,"0",VLOOKUP($C118,'Aspen Open SS'!$A$17:$H$63,8,FALSE))</f>
        <v>0</v>
      </c>
      <c r="Y118" s="99" t="str">
        <f>IF(ISNA(VLOOKUP($C118,'Aspen Open BA'!$A$17:$H$63,8,FALSE))=TRUE,"0",VLOOKUP($C118,'Aspen Open BA'!$A$17:$H$63,8,FALSE))</f>
        <v>0</v>
      </c>
      <c r="Z118" s="99" t="str">
        <f>IF(ISNA(VLOOKUP($C118,'CWG SS'!$A$17:$H$63,8,FALSE))=TRUE,"0",VLOOKUP($C118,'CWG SS'!$A$17:$H$63,8,FALSE))</f>
        <v>0</v>
      </c>
      <c r="AA118" s="99" t="str">
        <f>IF(ISNA(VLOOKUP($C118,'CWG BA'!$A$17:$H$63,8,FALSE))=TRUE,"0",VLOOKUP($C118,'CWG BA'!$A$17:$H$63,8,FALSE))</f>
        <v>0</v>
      </c>
      <c r="AB118" s="99" t="str">
        <f>IF(ISNA(VLOOKUP($C118,'CWG HP'!$A$17:$H$63,8,FALSE))=TRUE,"0",VLOOKUP($C118,'CWG HP'!$A$17:$H$63,8,FALSE))</f>
        <v>0</v>
      </c>
      <c r="AC118" s="99" t="str">
        <f>IF(ISNA(VLOOKUP($C118,'Camp Fortune Provincials'!$A$17:$H$63,8,FALSE))=TRUE,"0",VLOOKUP($C118,'Camp Fortune Provincials'!$A$17:$H$63,8,FALSE))</f>
        <v>0</v>
      </c>
      <c r="AD118" s="99" t="str">
        <f>IF(ISNA(VLOOKUP($C118,'Jr Nats SS'!$A$17:$H$63,8,FALSE))=TRUE,"0",VLOOKUP($C118,'Jr Nats SS'!$A$17:$H$63,8,FALSE))</f>
        <v>0</v>
      </c>
      <c r="AE118" s="99" t="str">
        <f>IF(ISNA(VLOOKUP($C118,'Jr Nats HP'!$A$17:$H$63,8,FALSE))=TRUE,"0",VLOOKUP($C118,'Jr Nats HP'!$A$17:$H$63,8,FALSE))</f>
        <v>0</v>
      </c>
      <c r="AF118" s="99" t="str">
        <f>IF(ISNA(VLOOKUP($C118,'Jr Nats BA'!$A$17:$H$63,8,FALSE))=TRUE,"0",VLOOKUP($C118,'Jr Nats BA'!$A$17:$H$63,8,FALSE))</f>
        <v>0</v>
      </c>
      <c r="AG118" s="99" t="str">
        <f>IF(ISNA(VLOOKUP($C118,'Mammoth World Cup'!$A$17:$H$63,8,FALSE))=TRUE,"0",VLOOKUP($C118,'Mammoth World Cup'!$A$17:$H$63,8,FALSE))</f>
        <v>0</v>
      </c>
      <c r="AH118" s="99" t="str">
        <f>IF(ISNA(VLOOKUP($C118,'MSLM CC SS'!$A$17:$H$61,8,FALSE))=TRUE,"0",VLOOKUP($C118,'MSLM CC SS'!$A$17:$H$61,8,FALSE))</f>
        <v>0</v>
      </c>
      <c r="AI118" s="99" t="str">
        <f>IF(ISNA(VLOOKUP($C118,'MSLM CC HP'!$A$17:$H$59,8,FALSE))=TRUE,"0",VLOOKUP($C118,'MSLM CC HP'!$A$17:$H$59,8,FALSE))</f>
        <v>0</v>
      </c>
      <c r="AJ118" s="99" t="str">
        <f>IF(ISNA(VLOOKUP($C118,'Mammoth NorAM SS'!$A$17:$H$63,8,FALSE))=TRUE,"0",VLOOKUP($C118,'Mammoth NorAM SS'!$A$17:$H$63,8,FALSE))</f>
        <v>0</v>
      </c>
      <c r="AK118" s="99" t="str">
        <f>IF(ISNA(VLOOKUP($C118,'Le Relais NorAM SS'!$A$17:$H$63,8,FALSE))=TRUE,"0",VLOOKUP($C118,'Le Relais NorAM SS'!$A$17:$H$63,8,FALSE))</f>
        <v>0</v>
      </c>
      <c r="AL118" s="99" t="str">
        <f>IF(ISNA(VLOOKUP($C118,'Step Up Tour Pro SS'!$A$17:$H$63,8,FALSE))=TRUE,"0",VLOOKUP($C118,'Step Up Tour Pro SS'!$A$17:$H$63,8,FALSE))</f>
        <v>0</v>
      </c>
    </row>
    <row r="119" spans="1:38" ht="15" customHeight="1">
      <c r="A119" s="81" t="s">
        <v>222</v>
      </c>
      <c r="B119" s="81" t="s">
        <v>75</v>
      </c>
      <c r="C119" s="86" t="s">
        <v>213</v>
      </c>
      <c r="D119" s="81"/>
      <c r="E119" s="81">
        <f t="shared" si="18"/>
        <v>86</v>
      </c>
      <c r="F119" s="19">
        <f t="shared" si="19"/>
        <v>86</v>
      </c>
      <c r="G119" s="20">
        <f t="shared" si="20"/>
        <v>100</v>
      </c>
      <c r="H119" s="126">
        <v>0</v>
      </c>
      <c r="I119" s="126">
        <v>0</v>
      </c>
      <c r="J119" s="19">
        <f t="shared" si="21"/>
        <v>100</v>
      </c>
      <c r="K119" s="21"/>
      <c r="L119" s="22" t="str">
        <f>IF(ISNA(VLOOKUP($C119,'Mt. Sima Canada Cup SS'!$A$17:$H$100,8,FALSE))=TRUE,"0",VLOOKUP($C119,'Mt. Sima Canada Cup SS'!$A$17:$H$100,8,FALSE))</f>
        <v>0</v>
      </c>
      <c r="M119" s="22" t="str">
        <f>IF(ISNA(VLOOKUP($C119,'Mt. Sima Canada Cup BA'!$A$17:$H$100,8,FALSE))=TRUE,"0",VLOOKUP($C119,'Mt. Sima Canada Cup BA'!$A$17:$H$100,8,FALSE))</f>
        <v>0</v>
      </c>
      <c r="N119" s="22" t="str">
        <f>IF(ISNA(VLOOKUP($C119,'Waterville Rev Tour NorAm Day 1'!$A$17:$H$100,8,FALSE))=TRUE,"0",VLOOKUP($C119,'Waterville Rev Tour NorAm Day 1'!$A$17:$H$100,8,FALSE))</f>
        <v>0</v>
      </c>
      <c r="O119" s="22" t="str">
        <f>IF(ISNA(VLOOKUP($C119,'Waterville Rev Tour NorAm Day 2'!$A$17:$H$100,8,FALSE))=TRUE,"0",VLOOKUP($C119,'Waterville Rev Tour NorAm Day 2'!$A$17:$H$100,8,FALSE))</f>
        <v>0</v>
      </c>
      <c r="P119" s="22" t="str">
        <f>IF(ISNA(VLOOKUP($C119,'MSLM TT DAY 1'!$A$17:$H$100,8,FALSE))=TRUE,"0",VLOOKUP($C119,'MSLM TT DAY 1'!$A$17:$H$100,8,FALSE))</f>
        <v>0</v>
      </c>
      <c r="Q119" s="22" t="str">
        <f>IF(ISNA(VLOOKUP($C119,'MSLM TT DAY 2'!$A$17:$H$100,8,FALSE))=TRUE,"0",VLOOKUP($C119,'MSLM TT DAY 2'!$A$17:$H$100,8,FALSE))</f>
        <v>0</v>
      </c>
      <c r="R119" s="22" t="str">
        <f>IF(ISNA(VLOOKUP($C119,'Silverstar Canada Cup'!$A$17:$H$65,8,FALSE))=TRUE,"0",VLOOKUP($C119,'Silverstar Canada Cup'!$A$17:$H$65,8,FALSE))</f>
        <v>0</v>
      </c>
      <c r="S119" s="99" t="str">
        <f>IF(ISNA(VLOOKUP($C119,'Craigleith Groms'!$A$17:$H$63,8,FALSE))=TRUE,"0",VLOOKUP($C119,'Craigleith Groms'!$A$17:$H$63,8,FALSE))</f>
        <v>0</v>
      </c>
      <c r="T119" s="22" t="str">
        <f>IF(ISNA(VLOOKUP($C119,'Beaver Valley TT'!$A$17:$H$69,8,FALSE))=TRUE,"0",VLOOKUP($C119,'Beaver Valley TT'!$A$17:$H$69,8,FALSE))</f>
        <v>0</v>
      </c>
      <c r="U119" s="22" t="str">
        <f>IF(ISNA(VLOOKUP($C119,'Calgary Nor AM SS'!$A$17:$H$66,8,FALSE))=TRUE,"0",VLOOKUP($C119,'Calgary Nor AM SS'!$A$17:$H$66,8,FALSE))</f>
        <v>0</v>
      </c>
      <c r="V119" s="22">
        <f>IF(ISNA(VLOOKUP($C119,'Fortune Fz'!$A$17:$H$66,8,FALSE))=TRUE,"0",VLOOKUP($C119,'Fortune Fz'!$A$17:$H$66,8,FALSE))</f>
        <v>100</v>
      </c>
      <c r="W119" s="99" t="str">
        <f>IF(ISNA(VLOOKUP($C119,'GEORGIAN PEAKS Groms'!$A$17:$H$63,8,FALSE))=TRUE,"0",VLOOKUP($C119,'GEORGIAN PEAKS Groms'!$A$17:$H$63,8,FALSE))</f>
        <v>0</v>
      </c>
      <c r="X119" s="99" t="str">
        <f>IF(ISNA(VLOOKUP($C119,'Aspen Open SS'!$A$17:$H$63,8,FALSE))=TRUE,"0",VLOOKUP($C119,'Aspen Open SS'!$A$17:$H$63,8,FALSE))</f>
        <v>0</v>
      </c>
      <c r="Y119" s="99" t="str">
        <f>IF(ISNA(VLOOKUP($C119,'Aspen Open BA'!$A$17:$H$63,8,FALSE))=TRUE,"0",VLOOKUP($C119,'Aspen Open BA'!$A$17:$H$63,8,FALSE))</f>
        <v>0</v>
      </c>
      <c r="Z119" s="99" t="str">
        <f>IF(ISNA(VLOOKUP($C119,'CWG SS'!$A$17:$H$63,8,FALSE))=TRUE,"0",VLOOKUP($C119,'CWG SS'!$A$17:$H$63,8,FALSE))</f>
        <v>0</v>
      </c>
      <c r="AA119" s="99" t="str">
        <f>IF(ISNA(VLOOKUP($C119,'CWG BA'!$A$17:$H$63,8,FALSE))=TRUE,"0",VLOOKUP($C119,'CWG BA'!$A$17:$H$63,8,FALSE))</f>
        <v>0</v>
      </c>
      <c r="AB119" s="99" t="str">
        <f>IF(ISNA(VLOOKUP($C119,'CWG HP'!$A$17:$H$63,8,FALSE))=TRUE,"0",VLOOKUP($C119,'CWG HP'!$A$17:$H$63,8,FALSE))</f>
        <v>0</v>
      </c>
      <c r="AC119" s="99" t="str">
        <f>IF(ISNA(VLOOKUP($C119,'Camp Fortune Provincials'!$A$17:$H$63,8,FALSE))=TRUE,"0",VLOOKUP($C119,'Camp Fortune Provincials'!$A$17:$H$63,8,FALSE))</f>
        <v>0</v>
      </c>
      <c r="AD119" s="99" t="str">
        <f>IF(ISNA(VLOOKUP($C119,'Jr Nats SS'!$A$17:$H$63,8,FALSE))=TRUE,"0",VLOOKUP($C119,'Jr Nats SS'!$A$17:$H$63,8,FALSE))</f>
        <v>0</v>
      </c>
      <c r="AE119" s="99" t="str">
        <f>IF(ISNA(VLOOKUP($C119,'Jr Nats HP'!$A$17:$H$63,8,FALSE))=TRUE,"0",VLOOKUP($C119,'Jr Nats HP'!$A$17:$H$63,8,FALSE))</f>
        <v>0</v>
      </c>
      <c r="AF119" s="99" t="str">
        <f>IF(ISNA(VLOOKUP($C119,'Jr Nats BA'!$A$17:$H$63,8,FALSE))=TRUE,"0",VLOOKUP($C119,'Jr Nats BA'!$A$17:$H$63,8,FALSE))</f>
        <v>0</v>
      </c>
      <c r="AG119" s="99" t="str">
        <f>IF(ISNA(VLOOKUP($C119,'Mammoth World Cup'!$A$17:$H$63,8,FALSE))=TRUE,"0",VLOOKUP($C119,'Mammoth World Cup'!$A$17:$H$63,8,FALSE))</f>
        <v>0</v>
      </c>
      <c r="AH119" s="99" t="str">
        <f>IF(ISNA(VLOOKUP($C119,'MSLM CC SS'!$A$17:$H$61,8,FALSE))=TRUE,"0",VLOOKUP($C119,'MSLM CC SS'!$A$17:$H$61,8,FALSE))</f>
        <v>0</v>
      </c>
      <c r="AI119" s="99" t="str">
        <f>IF(ISNA(VLOOKUP($C119,'MSLM CC HP'!$A$17:$H$59,8,FALSE))=TRUE,"0",VLOOKUP($C119,'MSLM CC HP'!$A$17:$H$59,8,FALSE))</f>
        <v>0</v>
      </c>
      <c r="AJ119" s="99" t="str">
        <f>IF(ISNA(VLOOKUP($C119,'Mammoth NorAM SS'!$A$17:$H$63,8,FALSE))=TRUE,"0",VLOOKUP($C119,'Mammoth NorAM SS'!$A$17:$H$63,8,FALSE))</f>
        <v>0</v>
      </c>
      <c r="AK119" s="99" t="str">
        <f>IF(ISNA(VLOOKUP($C119,'Le Relais NorAM SS'!$A$17:$H$63,8,FALSE))=TRUE,"0",VLOOKUP($C119,'Le Relais NorAM SS'!$A$17:$H$63,8,FALSE))</f>
        <v>0</v>
      </c>
      <c r="AL119" s="99" t="str">
        <f>IF(ISNA(VLOOKUP($C119,'Step Up Tour Pro SS'!$A$17:$H$63,8,FALSE))=TRUE,"0",VLOOKUP($C119,'Step Up Tour Pro SS'!$A$17:$H$63,8,FALSE))</f>
        <v>0</v>
      </c>
    </row>
    <row r="120" spans="1:38" ht="15" customHeight="1">
      <c r="A120" s="81" t="s">
        <v>222</v>
      </c>
      <c r="B120" s="81" t="s">
        <v>74</v>
      </c>
      <c r="C120" s="86" t="s">
        <v>211</v>
      </c>
      <c r="D120" s="81"/>
      <c r="E120" s="81">
        <f t="shared" si="18"/>
        <v>86</v>
      </c>
      <c r="F120" s="19">
        <f t="shared" si="19"/>
        <v>86</v>
      </c>
      <c r="G120" s="20">
        <f t="shared" si="20"/>
        <v>100</v>
      </c>
      <c r="H120" s="126">
        <v>0</v>
      </c>
      <c r="I120" s="126">
        <v>0</v>
      </c>
      <c r="J120" s="19">
        <f t="shared" si="21"/>
        <v>100</v>
      </c>
      <c r="K120" s="21"/>
      <c r="L120" s="22" t="str">
        <f>IF(ISNA(VLOOKUP($C120,'Mt. Sima Canada Cup SS'!$A$17:$H$100,8,FALSE))=TRUE,"0",VLOOKUP($C120,'Mt. Sima Canada Cup SS'!$A$17:$H$100,8,FALSE))</f>
        <v>0</v>
      </c>
      <c r="M120" s="22" t="str">
        <f>IF(ISNA(VLOOKUP($C120,'Mt. Sima Canada Cup BA'!$A$17:$H$100,8,FALSE))=TRUE,"0",VLOOKUP($C120,'Mt. Sima Canada Cup BA'!$A$17:$H$100,8,FALSE))</f>
        <v>0</v>
      </c>
      <c r="N120" s="22" t="str">
        <f>IF(ISNA(VLOOKUP($C120,'Waterville Rev Tour NorAm Day 1'!$A$17:$H$100,8,FALSE))=TRUE,"0",VLOOKUP($C120,'Waterville Rev Tour NorAm Day 1'!$A$17:$H$100,8,FALSE))</f>
        <v>0</v>
      </c>
      <c r="O120" s="22" t="str">
        <f>IF(ISNA(VLOOKUP($C120,'Waterville Rev Tour NorAm Day 2'!$A$17:$H$100,8,FALSE))=TRUE,"0",VLOOKUP($C120,'Waterville Rev Tour NorAm Day 2'!$A$17:$H$100,8,FALSE))</f>
        <v>0</v>
      </c>
      <c r="P120" s="22" t="str">
        <f>IF(ISNA(VLOOKUP($C120,'MSLM TT DAY 1'!$A$17:$H$100,8,FALSE))=TRUE,"0",VLOOKUP($C120,'MSLM TT DAY 1'!$A$17:$H$100,8,FALSE))</f>
        <v>0</v>
      </c>
      <c r="Q120" s="22" t="str">
        <f>IF(ISNA(VLOOKUP($C120,'MSLM TT DAY 2'!$A$17:$H$100,8,FALSE))=TRUE,"0",VLOOKUP($C120,'MSLM TT DAY 2'!$A$17:$H$100,8,FALSE))</f>
        <v>0</v>
      </c>
      <c r="R120" s="22" t="str">
        <f>IF(ISNA(VLOOKUP($C120,'Silverstar Canada Cup'!$A$17:$H$65,8,FALSE))=TRUE,"0",VLOOKUP($C120,'Silverstar Canada Cup'!$A$17:$H$65,8,FALSE))</f>
        <v>0</v>
      </c>
      <c r="S120" s="99" t="str">
        <f>IF(ISNA(VLOOKUP($C120,'Craigleith Groms'!$A$17:$H$63,8,FALSE))=TRUE,"0",VLOOKUP($C120,'Craigleith Groms'!$A$17:$H$63,8,FALSE))</f>
        <v>0</v>
      </c>
      <c r="T120" s="22" t="str">
        <f>IF(ISNA(VLOOKUP($C120,'Beaver Valley TT'!$A$17:$H$69,8,FALSE))=TRUE,"0",VLOOKUP($C120,'Beaver Valley TT'!$A$17:$H$69,8,FALSE))</f>
        <v>0</v>
      </c>
      <c r="U120" s="22" t="str">
        <f>IF(ISNA(VLOOKUP($C120,'Calgary Nor AM SS'!$A$17:$H$66,8,FALSE))=TRUE,"0",VLOOKUP($C120,'Calgary Nor AM SS'!$A$17:$H$66,8,FALSE))</f>
        <v>0</v>
      </c>
      <c r="V120" s="22">
        <f>IF(ISNA(VLOOKUP($C120,'Fortune Fz'!$A$17:$H$66,8,FALSE))=TRUE,"0",VLOOKUP($C120,'Fortune Fz'!$A$17:$H$66,8,FALSE))</f>
        <v>100</v>
      </c>
      <c r="W120" s="99" t="str">
        <f>IF(ISNA(VLOOKUP($C120,'GEORGIAN PEAKS Groms'!$A$17:$H$63,8,FALSE))=TRUE,"0",VLOOKUP($C120,'GEORGIAN PEAKS Groms'!$A$17:$H$63,8,FALSE))</f>
        <v>0</v>
      </c>
      <c r="X120" s="99" t="str">
        <f>IF(ISNA(VLOOKUP($C120,'Aspen Open SS'!$A$17:$H$63,8,FALSE))=TRUE,"0",VLOOKUP($C120,'Aspen Open SS'!$A$17:$H$63,8,FALSE))</f>
        <v>0</v>
      </c>
      <c r="Y120" s="99" t="str">
        <f>IF(ISNA(VLOOKUP($C120,'Aspen Open BA'!$A$17:$H$63,8,FALSE))=TRUE,"0",VLOOKUP($C120,'Aspen Open BA'!$A$17:$H$63,8,FALSE))</f>
        <v>0</v>
      </c>
      <c r="Z120" s="99" t="str">
        <f>IF(ISNA(VLOOKUP($C120,'CWG SS'!$A$17:$H$63,8,FALSE))=TRUE,"0",VLOOKUP($C120,'CWG SS'!$A$17:$H$63,8,FALSE))</f>
        <v>0</v>
      </c>
      <c r="AA120" s="99" t="str">
        <f>IF(ISNA(VLOOKUP($C120,'CWG BA'!$A$17:$H$63,8,FALSE))=TRUE,"0",VLOOKUP($C120,'CWG BA'!$A$17:$H$63,8,FALSE))</f>
        <v>0</v>
      </c>
      <c r="AB120" s="99" t="str">
        <f>IF(ISNA(VLOOKUP($C120,'CWG HP'!$A$17:$H$63,8,FALSE))=TRUE,"0",VLOOKUP($C120,'CWG HP'!$A$17:$H$63,8,FALSE))</f>
        <v>0</v>
      </c>
      <c r="AC120" s="99" t="str">
        <f>IF(ISNA(VLOOKUP($C120,'Camp Fortune Provincials'!$A$17:$H$63,8,FALSE))=TRUE,"0",VLOOKUP($C120,'Camp Fortune Provincials'!$A$17:$H$63,8,FALSE))</f>
        <v>0</v>
      </c>
      <c r="AD120" s="99" t="str">
        <f>IF(ISNA(VLOOKUP($C120,'Jr Nats SS'!$A$17:$H$63,8,FALSE))=TRUE,"0",VLOOKUP($C120,'Jr Nats SS'!$A$17:$H$63,8,FALSE))</f>
        <v>0</v>
      </c>
      <c r="AE120" s="99" t="str">
        <f>IF(ISNA(VLOOKUP($C120,'Jr Nats HP'!$A$17:$H$63,8,FALSE))=TRUE,"0",VLOOKUP($C120,'Jr Nats HP'!$A$17:$H$63,8,FALSE))</f>
        <v>0</v>
      </c>
      <c r="AF120" s="99" t="str">
        <f>IF(ISNA(VLOOKUP($C120,'Jr Nats BA'!$A$17:$H$63,8,FALSE))=TRUE,"0",VLOOKUP($C120,'Jr Nats BA'!$A$17:$H$63,8,FALSE))</f>
        <v>0</v>
      </c>
      <c r="AG120" s="99" t="str">
        <f>IF(ISNA(VLOOKUP($C120,'Mammoth World Cup'!$A$17:$H$63,8,FALSE))=TRUE,"0",VLOOKUP($C120,'Mammoth World Cup'!$A$17:$H$63,8,FALSE))</f>
        <v>0</v>
      </c>
      <c r="AH120" s="99" t="str">
        <f>IF(ISNA(VLOOKUP($C120,'MSLM CC SS'!$A$17:$H$61,8,FALSE))=TRUE,"0",VLOOKUP($C120,'MSLM CC SS'!$A$17:$H$61,8,FALSE))</f>
        <v>0</v>
      </c>
      <c r="AI120" s="99" t="str">
        <f>IF(ISNA(VLOOKUP($C120,'MSLM CC HP'!$A$17:$H$59,8,FALSE))=TRUE,"0",VLOOKUP($C120,'MSLM CC HP'!$A$17:$H$59,8,FALSE))</f>
        <v>0</v>
      </c>
      <c r="AJ120" s="99" t="str">
        <f>IF(ISNA(VLOOKUP($C120,'Mammoth NorAM SS'!$A$17:$H$63,8,FALSE))=TRUE,"0",VLOOKUP($C120,'Mammoth NorAM SS'!$A$17:$H$63,8,FALSE))</f>
        <v>0</v>
      </c>
      <c r="AK120" s="99" t="str">
        <f>IF(ISNA(VLOOKUP($C120,'Le Relais NorAM SS'!$A$17:$H$63,8,FALSE))=TRUE,"0",VLOOKUP($C120,'Le Relais NorAM SS'!$A$17:$H$63,8,FALSE))</f>
        <v>0</v>
      </c>
      <c r="AL120" s="99" t="str">
        <f>IF(ISNA(VLOOKUP($C120,'Step Up Tour Pro SS'!$A$17:$H$63,8,FALSE))=TRUE,"0",VLOOKUP($C120,'Step Up Tour Pro SS'!$A$17:$H$63,8,FALSE))</f>
        <v>0</v>
      </c>
    </row>
    <row r="121" spans="1:38" ht="15" customHeight="1">
      <c r="A121" s="81" t="s">
        <v>222</v>
      </c>
      <c r="B121" s="81" t="s">
        <v>74</v>
      </c>
      <c r="C121" s="86" t="s">
        <v>207</v>
      </c>
      <c r="D121" s="81"/>
      <c r="E121" s="81">
        <f t="shared" si="18"/>
        <v>86</v>
      </c>
      <c r="F121" s="19">
        <f t="shared" si="19"/>
        <v>86</v>
      </c>
      <c r="G121" s="20">
        <f t="shared" si="20"/>
        <v>100</v>
      </c>
      <c r="H121" s="126">
        <v>0</v>
      </c>
      <c r="I121" s="126">
        <v>0</v>
      </c>
      <c r="J121" s="19">
        <f t="shared" si="21"/>
        <v>100</v>
      </c>
      <c r="K121" s="21"/>
      <c r="L121" s="22" t="str">
        <f>IF(ISNA(VLOOKUP($C121,'Mt. Sima Canada Cup SS'!$A$17:$H$100,8,FALSE))=TRUE,"0",VLOOKUP($C121,'Mt. Sima Canada Cup SS'!$A$17:$H$100,8,FALSE))</f>
        <v>0</v>
      </c>
      <c r="M121" s="22" t="str">
        <f>IF(ISNA(VLOOKUP($C121,'Mt. Sima Canada Cup BA'!$A$17:$H$100,8,FALSE))=TRUE,"0",VLOOKUP($C121,'Mt. Sima Canada Cup BA'!$A$17:$H$100,8,FALSE))</f>
        <v>0</v>
      </c>
      <c r="N121" s="22" t="str">
        <f>IF(ISNA(VLOOKUP($C121,'Waterville Rev Tour NorAm Day 1'!$A$17:$H$100,8,FALSE))=TRUE,"0",VLOOKUP($C121,'Waterville Rev Tour NorAm Day 1'!$A$17:$H$100,8,FALSE))</f>
        <v>0</v>
      </c>
      <c r="O121" s="22" t="str">
        <f>IF(ISNA(VLOOKUP($C121,'Waterville Rev Tour NorAm Day 2'!$A$17:$H$100,8,FALSE))=TRUE,"0",VLOOKUP($C121,'Waterville Rev Tour NorAm Day 2'!$A$17:$H$100,8,FALSE))</f>
        <v>0</v>
      </c>
      <c r="P121" s="22" t="str">
        <f>IF(ISNA(VLOOKUP($C121,'MSLM TT DAY 1'!$A$17:$H$100,8,FALSE))=TRUE,"0",VLOOKUP($C121,'MSLM TT DAY 1'!$A$17:$H$100,8,FALSE))</f>
        <v>0</v>
      </c>
      <c r="Q121" s="22" t="str">
        <f>IF(ISNA(VLOOKUP($C121,'MSLM TT DAY 2'!$A$17:$H$100,8,FALSE))=TRUE,"0",VLOOKUP($C121,'MSLM TT DAY 2'!$A$17:$H$100,8,FALSE))</f>
        <v>0</v>
      </c>
      <c r="R121" s="22" t="str">
        <f>IF(ISNA(VLOOKUP($C121,'Silverstar Canada Cup'!$A$17:$H$65,8,FALSE))=TRUE,"0",VLOOKUP($C121,'Silverstar Canada Cup'!$A$17:$H$65,8,FALSE))</f>
        <v>0</v>
      </c>
      <c r="S121" s="99" t="str">
        <f>IF(ISNA(VLOOKUP($C121,'Craigleith Groms'!$A$17:$H$63,8,FALSE))=TRUE,"0",VLOOKUP($C121,'Craigleith Groms'!$A$17:$H$63,8,FALSE))</f>
        <v>0</v>
      </c>
      <c r="T121" s="22" t="str">
        <f>IF(ISNA(VLOOKUP($C121,'Beaver Valley TT'!$A$17:$H$69,8,FALSE))=TRUE,"0",VLOOKUP($C121,'Beaver Valley TT'!$A$17:$H$69,8,FALSE))</f>
        <v>0</v>
      </c>
      <c r="U121" s="22" t="str">
        <f>IF(ISNA(VLOOKUP($C121,'Calgary Nor AM SS'!$A$17:$H$66,8,FALSE))=TRUE,"0",VLOOKUP($C121,'Calgary Nor AM SS'!$A$17:$H$66,8,FALSE))</f>
        <v>0</v>
      </c>
      <c r="V121" s="22">
        <f>IF(ISNA(VLOOKUP($C121,'Fortune Fz'!$A$17:$H$66,8,FALSE))=TRUE,"0",VLOOKUP($C121,'Fortune Fz'!$A$17:$H$66,8,FALSE))</f>
        <v>100</v>
      </c>
      <c r="W121" s="99" t="str">
        <f>IF(ISNA(VLOOKUP($C121,'GEORGIAN PEAKS Groms'!$A$17:$H$63,8,FALSE))=TRUE,"0",VLOOKUP($C121,'GEORGIAN PEAKS Groms'!$A$17:$H$63,8,FALSE))</f>
        <v>0</v>
      </c>
      <c r="X121" s="99" t="str">
        <f>IF(ISNA(VLOOKUP($C121,'Aspen Open SS'!$A$17:$H$63,8,FALSE))=TRUE,"0",VLOOKUP($C121,'Aspen Open SS'!$A$17:$H$63,8,FALSE))</f>
        <v>0</v>
      </c>
      <c r="Y121" s="99" t="str">
        <f>IF(ISNA(VLOOKUP($C121,'Aspen Open BA'!$A$17:$H$63,8,FALSE))=TRUE,"0",VLOOKUP($C121,'Aspen Open BA'!$A$17:$H$63,8,FALSE))</f>
        <v>0</v>
      </c>
      <c r="Z121" s="99" t="str">
        <f>IF(ISNA(VLOOKUP($C121,'CWG SS'!$A$17:$H$63,8,FALSE))=TRUE,"0",VLOOKUP($C121,'CWG SS'!$A$17:$H$63,8,FALSE))</f>
        <v>0</v>
      </c>
      <c r="AA121" s="99" t="str">
        <f>IF(ISNA(VLOOKUP($C121,'CWG BA'!$A$17:$H$63,8,FALSE))=TRUE,"0",VLOOKUP($C121,'CWG BA'!$A$17:$H$63,8,FALSE))</f>
        <v>0</v>
      </c>
      <c r="AB121" s="99" t="str">
        <f>IF(ISNA(VLOOKUP($C121,'CWG HP'!$A$17:$H$63,8,FALSE))=TRUE,"0",VLOOKUP($C121,'CWG HP'!$A$17:$H$63,8,FALSE))</f>
        <v>0</v>
      </c>
      <c r="AC121" s="99" t="str">
        <f>IF(ISNA(VLOOKUP($C121,'Camp Fortune Provincials'!$A$17:$H$63,8,FALSE))=TRUE,"0",VLOOKUP($C121,'Camp Fortune Provincials'!$A$17:$H$63,8,FALSE))</f>
        <v>0</v>
      </c>
      <c r="AD121" s="99" t="str">
        <f>IF(ISNA(VLOOKUP($C121,'Jr Nats SS'!$A$17:$H$63,8,FALSE))=TRUE,"0",VLOOKUP($C121,'Jr Nats SS'!$A$17:$H$63,8,FALSE))</f>
        <v>0</v>
      </c>
      <c r="AE121" s="99" t="str">
        <f>IF(ISNA(VLOOKUP($C121,'Jr Nats HP'!$A$17:$H$63,8,FALSE))=TRUE,"0",VLOOKUP($C121,'Jr Nats HP'!$A$17:$H$63,8,FALSE))</f>
        <v>0</v>
      </c>
      <c r="AF121" s="99" t="str">
        <f>IF(ISNA(VLOOKUP($C121,'Jr Nats BA'!$A$17:$H$63,8,FALSE))=TRUE,"0",VLOOKUP($C121,'Jr Nats BA'!$A$17:$H$63,8,FALSE))</f>
        <v>0</v>
      </c>
      <c r="AG121" s="99" t="str">
        <f>IF(ISNA(VLOOKUP($C121,'Mammoth World Cup'!$A$17:$H$63,8,FALSE))=TRUE,"0",VLOOKUP($C121,'Mammoth World Cup'!$A$17:$H$63,8,FALSE))</f>
        <v>0</v>
      </c>
      <c r="AH121" s="99" t="str">
        <f>IF(ISNA(VLOOKUP($C121,'MSLM CC SS'!$A$17:$H$61,8,FALSE))=TRUE,"0",VLOOKUP($C121,'MSLM CC SS'!$A$17:$H$61,8,FALSE))</f>
        <v>0</v>
      </c>
      <c r="AI121" s="99" t="str">
        <f>IF(ISNA(VLOOKUP($C121,'MSLM CC HP'!$A$17:$H$59,8,FALSE))=TRUE,"0",VLOOKUP($C121,'MSLM CC HP'!$A$17:$H$59,8,FALSE))</f>
        <v>0</v>
      </c>
      <c r="AJ121" s="99" t="str">
        <f>IF(ISNA(VLOOKUP($C121,'Mammoth NorAM SS'!$A$17:$H$63,8,FALSE))=TRUE,"0",VLOOKUP($C121,'Mammoth NorAM SS'!$A$17:$H$63,8,FALSE))</f>
        <v>0</v>
      </c>
      <c r="AK121" s="99" t="str">
        <f>IF(ISNA(VLOOKUP($C121,'Le Relais NorAM SS'!$A$17:$H$63,8,FALSE))=TRUE,"0",VLOOKUP($C121,'Le Relais NorAM SS'!$A$17:$H$63,8,FALSE))</f>
        <v>0</v>
      </c>
      <c r="AL121" s="99" t="str">
        <f>IF(ISNA(VLOOKUP($C121,'Step Up Tour Pro SS'!$A$17:$H$63,8,FALSE))=TRUE,"0",VLOOKUP($C121,'Step Up Tour Pro SS'!$A$17:$H$63,8,FALSE))</f>
        <v>0</v>
      </c>
    </row>
    <row r="122" spans="1:38" ht="15" customHeight="1">
      <c r="A122" s="81" t="s">
        <v>222</v>
      </c>
      <c r="B122" s="81" t="s">
        <v>75</v>
      </c>
      <c r="C122" s="86" t="s">
        <v>217</v>
      </c>
      <c r="D122" s="81"/>
      <c r="E122" s="81">
        <f t="shared" si="18"/>
        <v>86</v>
      </c>
      <c r="F122" s="19">
        <f t="shared" si="19"/>
        <v>86</v>
      </c>
      <c r="G122" s="20">
        <f t="shared" si="20"/>
        <v>100</v>
      </c>
      <c r="H122" s="126">
        <v>0</v>
      </c>
      <c r="I122" s="126">
        <v>0</v>
      </c>
      <c r="J122" s="19">
        <f t="shared" si="21"/>
        <v>100</v>
      </c>
      <c r="K122" s="21"/>
      <c r="L122" s="22" t="str">
        <f>IF(ISNA(VLOOKUP($C122,'Mt. Sima Canada Cup SS'!$A$17:$H$100,8,FALSE))=TRUE,"0",VLOOKUP($C122,'Mt. Sima Canada Cup SS'!$A$17:$H$100,8,FALSE))</f>
        <v>0</v>
      </c>
      <c r="M122" s="22" t="str">
        <f>IF(ISNA(VLOOKUP($C122,'Mt. Sima Canada Cup BA'!$A$17:$H$100,8,FALSE))=TRUE,"0",VLOOKUP($C122,'Mt. Sima Canada Cup BA'!$A$17:$H$100,8,FALSE))</f>
        <v>0</v>
      </c>
      <c r="N122" s="22" t="str">
        <f>IF(ISNA(VLOOKUP($C122,'Waterville Rev Tour NorAm Day 1'!$A$17:$H$100,8,FALSE))=TRUE,"0",VLOOKUP($C122,'Waterville Rev Tour NorAm Day 1'!$A$17:$H$100,8,FALSE))</f>
        <v>0</v>
      </c>
      <c r="O122" s="22" t="str">
        <f>IF(ISNA(VLOOKUP($C122,'Waterville Rev Tour NorAm Day 2'!$A$17:$H$100,8,FALSE))=TRUE,"0",VLOOKUP($C122,'Waterville Rev Tour NorAm Day 2'!$A$17:$H$100,8,FALSE))</f>
        <v>0</v>
      </c>
      <c r="P122" s="22" t="str">
        <f>IF(ISNA(VLOOKUP($C122,'MSLM TT DAY 1'!$A$17:$H$100,8,FALSE))=TRUE,"0",VLOOKUP($C122,'MSLM TT DAY 1'!$A$17:$H$100,8,FALSE))</f>
        <v>0</v>
      </c>
      <c r="Q122" s="22" t="str">
        <f>IF(ISNA(VLOOKUP($C122,'MSLM TT DAY 2'!$A$17:$H$100,8,FALSE))=TRUE,"0",VLOOKUP($C122,'MSLM TT DAY 2'!$A$17:$H$100,8,FALSE))</f>
        <v>0</v>
      </c>
      <c r="R122" s="22" t="str">
        <f>IF(ISNA(VLOOKUP($C122,'Silverstar Canada Cup'!$A$17:$H$65,8,FALSE))=TRUE,"0",VLOOKUP($C122,'Silverstar Canada Cup'!$A$17:$H$65,8,FALSE))</f>
        <v>0</v>
      </c>
      <c r="S122" s="99" t="str">
        <f>IF(ISNA(VLOOKUP($C122,'Craigleith Groms'!$A$17:$H$63,8,FALSE))=TRUE,"0",VLOOKUP($C122,'Craigleith Groms'!$A$17:$H$63,8,FALSE))</f>
        <v>0</v>
      </c>
      <c r="T122" s="22" t="str">
        <f>IF(ISNA(VLOOKUP($C122,'Beaver Valley TT'!$A$17:$H$69,8,FALSE))=TRUE,"0",VLOOKUP($C122,'Beaver Valley TT'!$A$17:$H$69,8,FALSE))</f>
        <v>0</v>
      </c>
      <c r="U122" s="22" t="str">
        <f>IF(ISNA(VLOOKUP($C122,'Calgary Nor AM SS'!$A$17:$H$66,8,FALSE))=TRUE,"0",VLOOKUP($C122,'Calgary Nor AM SS'!$A$17:$H$66,8,FALSE))</f>
        <v>0</v>
      </c>
      <c r="V122" s="22">
        <f>IF(ISNA(VLOOKUP($C122,'Fortune Fz'!$A$17:$H$66,8,FALSE))=TRUE,"0",VLOOKUP($C122,'Fortune Fz'!$A$17:$H$66,8,FALSE))</f>
        <v>100</v>
      </c>
      <c r="W122" s="99" t="str">
        <f>IF(ISNA(VLOOKUP($C122,'GEORGIAN PEAKS Groms'!$A$17:$H$63,8,FALSE))=TRUE,"0",VLOOKUP($C122,'GEORGIAN PEAKS Groms'!$A$17:$H$63,8,FALSE))</f>
        <v>0</v>
      </c>
      <c r="X122" s="99" t="str">
        <f>IF(ISNA(VLOOKUP($C122,'Aspen Open SS'!$A$17:$H$63,8,FALSE))=TRUE,"0",VLOOKUP($C122,'Aspen Open SS'!$A$17:$H$63,8,FALSE))</f>
        <v>0</v>
      </c>
      <c r="Y122" s="99" t="str">
        <f>IF(ISNA(VLOOKUP($C122,'Aspen Open BA'!$A$17:$H$63,8,FALSE))=TRUE,"0",VLOOKUP($C122,'Aspen Open BA'!$A$17:$H$63,8,FALSE))</f>
        <v>0</v>
      </c>
      <c r="Z122" s="99" t="str">
        <f>IF(ISNA(VLOOKUP($C122,'CWG SS'!$A$17:$H$63,8,FALSE))=TRUE,"0",VLOOKUP($C122,'CWG SS'!$A$17:$H$63,8,FALSE))</f>
        <v>0</v>
      </c>
      <c r="AA122" s="99" t="str">
        <f>IF(ISNA(VLOOKUP($C122,'CWG BA'!$A$17:$H$63,8,FALSE))=TRUE,"0",VLOOKUP($C122,'CWG BA'!$A$17:$H$63,8,FALSE))</f>
        <v>0</v>
      </c>
      <c r="AB122" s="99" t="str">
        <f>IF(ISNA(VLOOKUP($C122,'CWG HP'!$A$17:$H$63,8,FALSE))=TRUE,"0",VLOOKUP($C122,'CWG HP'!$A$17:$H$63,8,FALSE))</f>
        <v>0</v>
      </c>
      <c r="AC122" s="99" t="str">
        <f>IF(ISNA(VLOOKUP($C122,'Camp Fortune Provincials'!$A$17:$H$63,8,FALSE))=TRUE,"0",VLOOKUP($C122,'Camp Fortune Provincials'!$A$17:$H$63,8,FALSE))</f>
        <v>0</v>
      </c>
      <c r="AD122" s="99" t="str">
        <f>IF(ISNA(VLOOKUP($C122,'Jr Nats SS'!$A$17:$H$63,8,FALSE))=TRUE,"0",VLOOKUP($C122,'Jr Nats SS'!$A$17:$H$63,8,FALSE))</f>
        <v>0</v>
      </c>
      <c r="AE122" s="99" t="str">
        <f>IF(ISNA(VLOOKUP($C122,'Jr Nats HP'!$A$17:$H$63,8,FALSE))=TRUE,"0",VLOOKUP($C122,'Jr Nats HP'!$A$17:$H$63,8,FALSE))</f>
        <v>0</v>
      </c>
      <c r="AF122" s="99" t="str">
        <f>IF(ISNA(VLOOKUP($C122,'Jr Nats BA'!$A$17:$H$63,8,FALSE))=TRUE,"0",VLOOKUP($C122,'Jr Nats BA'!$A$17:$H$63,8,FALSE))</f>
        <v>0</v>
      </c>
      <c r="AG122" s="99" t="str">
        <f>IF(ISNA(VLOOKUP($C122,'Mammoth World Cup'!$A$17:$H$63,8,FALSE))=TRUE,"0",VLOOKUP($C122,'Mammoth World Cup'!$A$17:$H$63,8,FALSE))</f>
        <v>0</v>
      </c>
      <c r="AH122" s="99" t="str">
        <f>IF(ISNA(VLOOKUP($C122,'MSLM CC SS'!$A$17:$H$61,8,FALSE))=TRUE,"0",VLOOKUP($C122,'MSLM CC SS'!$A$17:$H$61,8,FALSE))</f>
        <v>0</v>
      </c>
      <c r="AI122" s="99" t="str">
        <f>IF(ISNA(VLOOKUP($C122,'MSLM CC HP'!$A$17:$H$59,8,FALSE))=TRUE,"0",VLOOKUP($C122,'MSLM CC HP'!$A$17:$H$59,8,FALSE))</f>
        <v>0</v>
      </c>
      <c r="AJ122" s="99" t="str">
        <f>IF(ISNA(VLOOKUP($C122,'Mammoth NorAM SS'!$A$17:$H$63,8,FALSE))=TRUE,"0",VLOOKUP($C122,'Mammoth NorAM SS'!$A$17:$H$63,8,FALSE))</f>
        <v>0</v>
      </c>
      <c r="AK122" s="99" t="str">
        <f>IF(ISNA(VLOOKUP($C122,'Le Relais NorAM SS'!$A$17:$H$63,8,FALSE))=TRUE,"0",VLOOKUP($C122,'Le Relais NorAM SS'!$A$17:$H$63,8,FALSE))</f>
        <v>0</v>
      </c>
      <c r="AL122" s="99" t="str">
        <f>IF(ISNA(VLOOKUP($C122,'Step Up Tour Pro SS'!$A$17:$H$63,8,FALSE))=TRUE,"0",VLOOKUP($C122,'Step Up Tour Pro SS'!$A$17:$H$63,8,FALSE))</f>
        <v>0</v>
      </c>
    </row>
    <row r="123" spans="1:38" ht="15" customHeight="1">
      <c r="A123" s="81" t="s">
        <v>222</v>
      </c>
      <c r="B123" s="81" t="s">
        <v>74</v>
      </c>
      <c r="C123" s="86" t="s">
        <v>208</v>
      </c>
      <c r="D123" s="81"/>
      <c r="E123" s="81">
        <f t="shared" si="18"/>
        <v>86</v>
      </c>
      <c r="F123" s="19">
        <f t="shared" si="19"/>
        <v>86</v>
      </c>
      <c r="G123" s="20">
        <f t="shared" si="20"/>
        <v>100</v>
      </c>
      <c r="H123" s="126">
        <v>0</v>
      </c>
      <c r="I123" s="126">
        <v>0</v>
      </c>
      <c r="J123" s="19">
        <f t="shared" si="21"/>
        <v>100</v>
      </c>
      <c r="K123" s="21"/>
      <c r="L123" s="22" t="str">
        <f>IF(ISNA(VLOOKUP($C123,'Mt. Sima Canada Cup SS'!$A$17:$H$100,8,FALSE))=TRUE,"0",VLOOKUP($C123,'Mt. Sima Canada Cup SS'!$A$17:$H$100,8,FALSE))</f>
        <v>0</v>
      </c>
      <c r="M123" s="22" t="str">
        <f>IF(ISNA(VLOOKUP($C123,'Mt. Sima Canada Cup BA'!$A$17:$H$100,8,FALSE))=TRUE,"0",VLOOKUP($C123,'Mt. Sima Canada Cup BA'!$A$17:$H$100,8,FALSE))</f>
        <v>0</v>
      </c>
      <c r="N123" s="22" t="str">
        <f>IF(ISNA(VLOOKUP($C123,'Waterville Rev Tour NorAm Day 1'!$A$17:$H$100,8,FALSE))=TRUE,"0",VLOOKUP($C123,'Waterville Rev Tour NorAm Day 1'!$A$17:$H$100,8,FALSE))</f>
        <v>0</v>
      </c>
      <c r="O123" s="22" t="str">
        <f>IF(ISNA(VLOOKUP($C123,'Waterville Rev Tour NorAm Day 2'!$A$17:$H$100,8,FALSE))=TRUE,"0",VLOOKUP($C123,'Waterville Rev Tour NorAm Day 2'!$A$17:$H$100,8,FALSE))</f>
        <v>0</v>
      </c>
      <c r="P123" s="22" t="str">
        <f>IF(ISNA(VLOOKUP($C123,'MSLM TT DAY 1'!$A$17:$H$100,8,FALSE))=TRUE,"0",VLOOKUP($C123,'MSLM TT DAY 1'!$A$17:$H$100,8,FALSE))</f>
        <v>0</v>
      </c>
      <c r="Q123" s="22" t="str">
        <f>IF(ISNA(VLOOKUP($C123,'MSLM TT DAY 2'!$A$17:$H$100,8,FALSE))=TRUE,"0",VLOOKUP($C123,'MSLM TT DAY 2'!$A$17:$H$100,8,FALSE))</f>
        <v>0</v>
      </c>
      <c r="R123" s="22" t="str">
        <f>IF(ISNA(VLOOKUP($C123,'Silverstar Canada Cup'!$A$17:$H$65,8,FALSE))=TRUE,"0",VLOOKUP($C123,'Silverstar Canada Cup'!$A$17:$H$65,8,FALSE))</f>
        <v>0</v>
      </c>
      <c r="S123" s="99" t="str">
        <f>IF(ISNA(VLOOKUP($C123,'Craigleith Groms'!$A$17:$H$63,8,FALSE))=TRUE,"0",VLOOKUP($C123,'Craigleith Groms'!$A$17:$H$63,8,FALSE))</f>
        <v>0</v>
      </c>
      <c r="T123" s="22" t="str">
        <f>IF(ISNA(VLOOKUP($C123,'Beaver Valley TT'!$A$17:$H$69,8,FALSE))=TRUE,"0",VLOOKUP($C123,'Beaver Valley TT'!$A$17:$H$69,8,FALSE))</f>
        <v>0</v>
      </c>
      <c r="U123" s="22" t="str">
        <f>IF(ISNA(VLOOKUP($C123,'Calgary Nor AM SS'!$A$17:$H$66,8,FALSE))=TRUE,"0",VLOOKUP($C123,'Calgary Nor AM SS'!$A$17:$H$66,8,FALSE))</f>
        <v>0</v>
      </c>
      <c r="V123" s="22">
        <f>IF(ISNA(VLOOKUP($C123,'Fortune Fz'!$A$17:$H$66,8,FALSE))=TRUE,"0",VLOOKUP($C123,'Fortune Fz'!$A$17:$H$66,8,FALSE))</f>
        <v>100</v>
      </c>
      <c r="W123" s="99" t="str">
        <f>IF(ISNA(VLOOKUP($C123,'GEORGIAN PEAKS Groms'!$A$17:$H$63,8,FALSE))=TRUE,"0",VLOOKUP($C123,'GEORGIAN PEAKS Groms'!$A$17:$H$63,8,FALSE))</f>
        <v>0</v>
      </c>
      <c r="X123" s="99" t="str">
        <f>IF(ISNA(VLOOKUP($C123,'Aspen Open SS'!$A$17:$H$63,8,FALSE))=TRUE,"0",VLOOKUP($C123,'Aspen Open SS'!$A$17:$H$63,8,FALSE))</f>
        <v>0</v>
      </c>
      <c r="Y123" s="99" t="str">
        <f>IF(ISNA(VLOOKUP($C123,'Aspen Open BA'!$A$17:$H$63,8,FALSE))=TRUE,"0",VLOOKUP($C123,'Aspen Open BA'!$A$17:$H$63,8,FALSE))</f>
        <v>0</v>
      </c>
      <c r="Z123" s="99" t="str">
        <f>IF(ISNA(VLOOKUP($C123,'CWG SS'!$A$17:$H$63,8,FALSE))=TRUE,"0",VLOOKUP($C123,'CWG SS'!$A$17:$H$63,8,FALSE))</f>
        <v>0</v>
      </c>
      <c r="AA123" s="99" t="str">
        <f>IF(ISNA(VLOOKUP($C123,'CWG BA'!$A$17:$H$63,8,FALSE))=TRUE,"0",VLOOKUP($C123,'CWG BA'!$A$17:$H$63,8,FALSE))</f>
        <v>0</v>
      </c>
      <c r="AB123" s="99" t="str">
        <f>IF(ISNA(VLOOKUP($C123,'CWG HP'!$A$17:$H$63,8,FALSE))=TRUE,"0",VLOOKUP($C123,'CWG HP'!$A$17:$H$63,8,FALSE))</f>
        <v>0</v>
      </c>
      <c r="AC123" s="99" t="str">
        <f>IF(ISNA(VLOOKUP($C123,'Camp Fortune Provincials'!$A$17:$H$63,8,FALSE))=TRUE,"0",VLOOKUP($C123,'Camp Fortune Provincials'!$A$17:$H$63,8,FALSE))</f>
        <v>0</v>
      </c>
      <c r="AD123" s="99" t="str">
        <f>IF(ISNA(VLOOKUP($C123,'Jr Nats SS'!$A$17:$H$63,8,FALSE))=TRUE,"0",VLOOKUP($C123,'Jr Nats SS'!$A$17:$H$63,8,FALSE))</f>
        <v>0</v>
      </c>
      <c r="AE123" s="99" t="str">
        <f>IF(ISNA(VLOOKUP($C123,'Jr Nats HP'!$A$17:$H$63,8,FALSE))=TRUE,"0",VLOOKUP($C123,'Jr Nats HP'!$A$17:$H$63,8,FALSE))</f>
        <v>0</v>
      </c>
      <c r="AF123" s="99" t="str">
        <f>IF(ISNA(VLOOKUP($C123,'Jr Nats BA'!$A$17:$H$63,8,FALSE))=TRUE,"0",VLOOKUP($C123,'Jr Nats BA'!$A$17:$H$63,8,FALSE))</f>
        <v>0</v>
      </c>
      <c r="AG123" s="99" t="str">
        <f>IF(ISNA(VLOOKUP($C123,'Mammoth World Cup'!$A$17:$H$63,8,FALSE))=TRUE,"0",VLOOKUP($C123,'Mammoth World Cup'!$A$17:$H$63,8,FALSE))</f>
        <v>0</v>
      </c>
      <c r="AH123" s="99" t="str">
        <f>IF(ISNA(VLOOKUP($C123,'MSLM CC SS'!$A$17:$H$61,8,FALSE))=TRUE,"0",VLOOKUP($C123,'MSLM CC SS'!$A$17:$H$61,8,FALSE))</f>
        <v>0</v>
      </c>
      <c r="AI123" s="99" t="str">
        <f>IF(ISNA(VLOOKUP($C123,'MSLM CC HP'!$A$17:$H$59,8,FALSE))=TRUE,"0",VLOOKUP($C123,'MSLM CC HP'!$A$17:$H$59,8,FALSE))</f>
        <v>0</v>
      </c>
      <c r="AJ123" s="99" t="str">
        <f>IF(ISNA(VLOOKUP($C123,'Mammoth NorAM SS'!$A$17:$H$63,8,FALSE))=TRUE,"0",VLOOKUP($C123,'Mammoth NorAM SS'!$A$17:$H$63,8,FALSE))</f>
        <v>0</v>
      </c>
      <c r="AK123" s="99" t="str">
        <f>IF(ISNA(VLOOKUP($C123,'Le Relais NorAM SS'!$A$17:$H$63,8,FALSE))=TRUE,"0",VLOOKUP($C123,'Le Relais NorAM SS'!$A$17:$H$63,8,FALSE))</f>
        <v>0</v>
      </c>
      <c r="AL123" s="99" t="str">
        <f>IF(ISNA(VLOOKUP($C123,'Step Up Tour Pro SS'!$A$17:$H$63,8,FALSE))=TRUE,"0",VLOOKUP($C123,'Step Up Tour Pro SS'!$A$17:$H$63,8,FALSE))</f>
        <v>0</v>
      </c>
    </row>
    <row r="124" spans="1:38" ht="15" customHeight="1">
      <c r="A124" s="81" t="s">
        <v>222</v>
      </c>
      <c r="B124" s="81" t="s">
        <v>74</v>
      </c>
      <c r="C124" s="86" t="s">
        <v>201</v>
      </c>
      <c r="D124" s="81"/>
      <c r="E124" s="81">
        <f t="shared" si="18"/>
        <v>86</v>
      </c>
      <c r="F124" s="19">
        <f t="shared" si="19"/>
        <v>86</v>
      </c>
      <c r="G124" s="20">
        <f t="shared" si="20"/>
        <v>100</v>
      </c>
      <c r="H124" s="126">
        <v>0</v>
      </c>
      <c r="I124" s="126">
        <v>0</v>
      </c>
      <c r="J124" s="19">
        <f t="shared" si="21"/>
        <v>100</v>
      </c>
      <c r="K124" s="21"/>
      <c r="L124" s="22" t="str">
        <f>IF(ISNA(VLOOKUP($C124,'Mt. Sima Canada Cup SS'!$A$17:$H$100,8,FALSE))=TRUE,"0",VLOOKUP($C124,'Mt. Sima Canada Cup SS'!$A$17:$H$100,8,FALSE))</f>
        <v>0</v>
      </c>
      <c r="M124" s="22" t="str">
        <f>IF(ISNA(VLOOKUP($C124,'Mt. Sima Canada Cup BA'!$A$17:$H$100,8,FALSE))=TRUE,"0",VLOOKUP($C124,'Mt. Sima Canada Cup BA'!$A$17:$H$100,8,FALSE))</f>
        <v>0</v>
      </c>
      <c r="N124" s="22" t="str">
        <f>IF(ISNA(VLOOKUP($C124,'Waterville Rev Tour NorAm Day 1'!$A$17:$H$100,8,FALSE))=TRUE,"0",VLOOKUP($C124,'Waterville Rev Tour NorAm Day 1'!$A$17:$H$100,8,FALSE))</f>
        <v>0</v>
      </c>
      <c r="O124" s="22" t="str">
        <f>IF(ISNA(VLOOKUP($C124,'Waterville Rev Tour NorAm Day 2'!$A$17:$H$100,8,FALSE))=TRUE,"0",VLOOKUP($C124,'Waterville Rev Tour NorAm Day 2'!$A$17:$H$100,8,FALSE))</f>
        <v>0</v>
      </c>
      <c r="P124" s="22" t="str">
        <f>IF(ISNA(VLOOKUP($C124,'MSLM TT DAY 1'!$A$17:$H$100,8,FALSE))=TRUE,"0",VLOOKUP($C124,'MSLM TT DAY 1'!$A$17:$H$100,8,FALSE))</f>
        <v>0</v>
      </c>
      <c r="Q124" s="22" t="str">
        <f>IF(ISNA(VLOOKUP($C124,'MSLM TT DAY 2'!$A$17:$H$100,8,FALSE))=TRUE,"0",VLOOKUP($C124,'MSLM TT DAY 2'!$A$17:$H$100,8,FALSE))</f>
        <v>0</v>
      </c>
      <c r="R124" s="22" t="str">
        <f>IF(ISNA(VLOOKUP($C124,'Silverstar Canada Cup'!$A$17:$H$65,8,FALSE))=TRUE,"0",VLOOKUP($C124,'Silverstar Canada Cup'!$A$17:$H$65,8,FALSE))</f>
        <v>0</v>
      </c>
      <c r="S124" s="99" t="str">
        <f>IF(ISNA(VLOOKUP($C124,'Craigleith Groms'!$A$17:$H$63,8,FALSE))=TRUE,"0",VLOOKUP($C124,'Craigleith Groms'!$A$17:$H$63,8,FALSE))</f>
        <v>0</v>
      </c>
      <c r="T124" s="22" t="str">
        <f>IF(ISNA(VLOOKUP($C124,'Beaver Valley TT'!$A$17:$H$69,8,FALSE))=TRUE,"0",VLOOKUP($C124,'Beaver Valley TT'!$A$17:$H$69,8,FALSE))</f>
        <v>0</v>
      </c>
      <c r="U124" s="22" t="str">
        <f>IF(ISNA(VLOOKUP($C124,'Calgary Nor AM SS'!$A$17:$H$66,8,FALSE))=TRUE,"0",VLOOKUP($C124,'Calgary Nor AM SS'!$A$17:$H$66,8,FALSE))</f>
        <v>0</v>
      </c>
      <c r="V124" s="22">
        <f>IF(ISNA(VLOOKUP($C124,'Fortune Fz'!$A$17:$H$66,8,FALSE))=TRUE,"0",VLOOKUP($C124,'Fortune Fz'!$A$17:$H$66,8,FALSE))</f>
        <v>100</v>
      </c>
      <c r="W124" s="99" t="str">
        <f>IF(ISNA(VLOOKUP($C124,'GEORGIAN PEAKS Groms'!$A$17:$H$63,8,FALSE))=TRUE,"0",VLOOKUP($C124,'GEORGIAN PEAKS Groms'!$A$17:$H$63,8,FALSE))</f>
        <v>0</v>
      </c>
      <c r="X124" s="99" t="str">
        <f>IF(ISNA(VLOOKUP($C124,'Aspen Open SS'!$A$17:$H$63,8,FALSE))=TRUE,"0",VLOOKUP($C124,'Aspen Open SS'!$A$17:$H$63,8,FALSE))</f>
        <v>0</v>
      </c>
      <c r="Y124" s="99" t="str">
        <f>IF(ISNA(VLOOKUP($C124,'Aspen Open BA'!$A$17:$H$63,8,FALSE))=TRUE,"0",VLOOKUP($C124,'Aspen Open BA'!$A$17:$H$63,8,FALSE))</f>
        <v>0</v>
      </c>
      <c r="Z124" s="99" t="str">
        <f>IF(ISNA(VLOOKUP($C124,'CWG SS'!$A$17:$H$63,8,FALSE))=TRUE,"0",VLOOKUP($C124,'CWG SS'!$A$17:$H$63,8,FALSE))</f>
        <v>0</v>
      </c>
      <c r="AA124" s="99" t="str">
        <f>IF(ISNA(VLOOKUP($C124,'CWG BA'!$A$17:$H$63,8,FALSE))=TRUE,"0",VLOOKUP($C124,'CWG BA'!$A$17:$H$63,8,FALSE))</f>
        <v>0</v>
      </c>
      <c r="AB124" s="99" t="str">
        <f>IF(ISNA(VLOOKUP($C124,'CWG HP'!$A$17:$H$63,8,FALSE))=TRUE,"0",VLOOKUP($C124,'CWG HP'!$A$17:$H$63,8,FALSE))</f>
        <v>0</v>
      </c>
      <c r="AC124" s="99" t="str">
        <f>IF(ISNA(VLOOKUP($C124,'Camp Fortune Provincials'!$A$17:$H$63,8,FALSE))=TRUE,"0",VLOOKUP($C124,'Camp Fortune Provincials'!$A$17:$H$63,8,FALSE))</f>
        <v>0</v>
      </c>
      <c r="AD124" s="99" t="str">
        <f>IF(ISNA(VLOOKUP($C124,'Jr Nats SS'!$A$17:$H$63,8,FALSE))=TRUE,"0",VLOOKUP($C124,'Jr Nats SS'!$A$17:$H$63,8,FALSE))</f>
        <v>0</v>
      </c>
      <c r="AE124" s="99" t="str">
        <f>IF(ISNA(VLOOKUP($C124,'Jr Nats HP'!$A$17:$H$63,8,FALSE))=TRUE,"0",VLOOKUP($C124,'Jr Nats HP'!$A$17:$H$63,8,FALSE))</f>
        <v>0</v>
      </c>
      <c r="AF124" s="99" t="str">
        <f>IF(ISNA(VLOOKUP($C124,'Jr Nats BA'!$A$17:$H$63,8,FALSE))=TRUE,"0",VLOOKUP($C124,'Jr Nats BA'!$A$17:$H$63,8,FALSE))</f>
        <v>0</v>
      </c>
      <c r="AG124" s="99" t="str">
        <f>IF(ISNA(VLOOKUP($C124,'Mammoth World Cup'!$A$17:$H$63,8,FALSE))=TRUE,"0",VLOOKUP($C124,'Mammoth World Cup'!$A$17:$H$63,8,FALSE))</f>
        <v>0</v>
      </c>
      <c r="AH124" s="99" t="str">
        <f>IF(ISNA(VLOOKUP($C124,'MSLM CC SS'!$A$17:$H$61,8,FALSE))=TRUE,"0",VLOOKUP($C124,'MSLM CC SS'!$A$17:$H$61,8,FALSE))</f>
        <v>0</v>
      </c>
      <c r="AI124" s="99" t="str">
        <f>IF(ISNA(VLOOKUP($C124,'MSLM CC HP'!$A$17:$H$59,8,FALSE))=TRUE,"0",VLOOKUP($C124,'MSLM CC HP'!$A$17:$H$59,8,FALSE))</f>
        <v>0</v>
      </c>
      <c r="AJ124" s="99" t="str">
        <f>IF(ISNA(VLOOKUP($C124,'Mammoth NorAM SS'!$A$17:$H$63,8,FALSE))=TRUE,"0",VLOOKUP($C124,'Mammoth NorAM SS'!$A$17:$H$63,8,FALSE))</f>
        <v>0</v>
      </c>
      <c r="AK124" s="99" t="str">
        <f>IF(ISNA(VLOOKUP($C124,'Le Relais NorAM SS'!$A$17:$H$63,8,FALSE))=TRUE,"0",VLOOKUP($C124,'Le Relais NorAM SS'!$A$17:$H$63,8,FALSE))</f>
        <v>0</v>
      </c>
      <c r="AL124" s="99" t="str">
        <f>IF(ISNA(VLOOKUP($C124,'Step Up Tour Pro SS'!$A$17:$H$63,8,FALSE))=TRUE,"0",VLOOKUP($C124,'Step Up Tour Pro SS'!$A$17:$H$63,8,FALSE))</f>
        <v>0</v>
      </c>
    </row>
    <row r="125" spans="1:38" ht="15" customHeight="1">
      <c r="A125" s="81" t="s">
        <v>222</v>
      </c>
      <c r="B125" s="81" t="s">
        <v>74</v>
      </c>
      <c r="C125" s="86" t="s">
        <v>206</v>
      </c>
      <c r="D125" s="81"/>
      <c r="E125" s="81">
        <f t="shared" si="18"/>
        <v>86</v>
      </c>
      <c r="F125" s="19">
        <f t="shared" si="19"/>
        <v>86</v>
      </c>
      <c r="G125" s="20">
        <f t="shared" si="20"/>
        <v>100</v>
      </c>
      <c r="H125" s="126">
        <v>0</v>
      </c>
      <c r="I125" s="126">
        <v>0</v>
      </c>
      <c r="J125" s="19">
        <f t="shared" si="21"/>
        <v>100</v>
      </c>
      <c r="K125" s="21"/>
      <c r="L125" s="22" t="str">
        <f>IF(ISNA(VLOOKUP($C125,'Mt. Sima Canada Cup SS'!$A$17:$H$100,8,FALSE))=TRUE,"0",VLOOKUP($C125,'Mt. Sima Canada Cup SS'!$A$17:$H$100,8,FALSE))</f>
        <v>0</v>
      </c>
      <c r="M125" s="22" t="str">
        <f>IF(ISNA(VLOOKUP($C125,'Mt. Sima Canada Cup BA'!$A$17:$H$100,8,FALSE))=TRUE,"0",VLOOKUP($C125,'Mt. Sima Canada Cup BA'!$A$17:$H$100,8,FALSE))</f>
        <v>0</v>
      </c>
      <c r="N125" s="22" t="str">
        <f>IF(ISNA(VLOOKUP($C125,'Waterville Rev Tour NorAm Day 1'!$A$17:$H$100,8,FALSE))=TRUE,"0",VLOOKUP($C125,'Waterville Rev Tour NorAm Day 1'!$A$17:$H$100,8,FALSE))</f>
        <v>0</v>
      </c>
      <c r="O125" s="22" t="str">
        <f>IF(ISNA(VLOOKUP($C125,'Waterville Rev Tour NorAm Day 2'!$A$17:$H$100,8,FALSE))=TRUE,"0",VLOOKUP($C125,'Waterville Rev Tour NorAm Day 2'!$A$17:$H$100,8,FALSE))</f>
        <v>0</v>
      </c>
      <c r="P125" s="22" t="str">
        <f>IF(ISNA(VLOOKUP($C125,'MSLM TT DAY 1'!$A$17:$H$100,8,FALSE))=TRUE,"0",VLOOKUP($C125,'MSLM TT DAY 1'!$A$17:$H$100,8,FALSE))</f>
        <v>0</v>
      </c>
      <c r="Q125" s="22" t="str">
        <f>IF(ISNA(VLOOKUP($C125,'MSLM TT DAY 2'!$A$17:$H$100,8,FALSE))=TRUE,"0",VLOOKUP($C125,'MSLM TT DAY 2'!$A$17:$H$100,8,FALSE))</f>
        <v>0</v>
      </c>
      <c r="R125" s="22" t="str">
        <f>IF(ISNA(VLOOKUP($C125,'Silverstar Canada Cup'!$A$17:$H$65,8,FALSE))=TRUE,"0",VLOOKUP($C125,'Silverstar Canada Cup'!$A$17:$H$65,8,FALSE))</f>
        <v>0</v>
      </c>
      <c r="S125" s="99" t="str">
        <f>IF(ISNA(VLOOKUP($C125,'Craigleith Groms'!$A$17:$H$63,8,FALSE))=TRUE,"0",VLOOKUP($C125,'Craigleith Groms'!$A$17:$H$63,8,FALSE))</f>
        <v>0</v>
      </c>
      <c r="T125" s="22" t="str">
        <f>IF(ISNA(VLOOKUP($C125,'Beaver Valley TT'!$A$17:$H$69,8,FALSE))=TRUE,"0",VLOOKUP($C125,'Beaver Valley TT'!$A$17:$H$69,8,FALSE))</f>
        <v>0</v>
      </c>
      <c r="U125" s="22" t="str">
        <f>IF(ISNA(VLOOKUP($C125,'Calgary Nor AM SS'!$A$17:$H$66,8,FALSE))=TRUE,"0",VLOOKUP($C125,'Calgary Nor AM SS'!$A$17:$H$66,8,FALSE))</f>
        <v>0</v>
      </c>
      <c r="V125" s="22">
        <f>IF(ISNA(VLOOKUP($C125,'Fortune Fz'!$A$17:$H$66,8,FALSE))=TRUE,"0",VLOOKUP($C125,'Fortune Fz'!$A$17:$H$66,8,FALSE))</f>
        <v>100</v>
      </c>
      <c r="W125" s="99" t="str">
        <f>IF(ISNA(VLOOKUP($C125,'GEORGIAN PEAKS Groms'!$A$17:$H$63,8,FALSE))=TRUE,"0",VLOOKUP($C125,'GEORGIAN PEAKS Groms'!$A$17:$H$63,8,FALSE))</f>
        <v>0</v>
      </c>
      <c r="X125" s="99" t="str">
        <f>IF(ISNA(VLOOKUP($C125,'Aspen Open SS'!$A$17:$H$63,8,FALSE))=TRUE,"0",VLOOKUP($C125,'Aspen Open SS'!$A$17:$H$63,8,FALSE))</f>
        <v>0</v>
      </c>
      <c r="Y125" s="99" t="str">
        <f>IF(ISNA(VLOOKUP($C125,'Aspen Open BA'!$A$17:$H$63,8,FALSE))=TRUE,"0",VLOOKUP($C125,'Aspen Open BA'!$A$17:$H$63,8,FALSE))</f>
        <v>0</v>
      </c>
      <c r="Z125" s="99" t="str">
        <f>IF(ISNA(VLOOKUP($C125,'CWG SS'!$A$17:$H$63,8,FALSE))=TRUE,"0",VLOOKUP($C125,'CWG SS'!$A$17:$H$63,8,FALSE))</f>
        <v>0</v>
      </c>
      <c r="AA125" s="99" t="str">
        <f>IF(ISNA(VLOOKUP($C125,'CWG BA'!$A$17:$H$63,8,FALSE))=TRUE,"0",VLOOKUP($C125,'CWG BA'!$A$17:$H$63,8,FALSE))</f>
        <v>0</v>
      </c>
      <c r="AB125" s="99" t="str">
        <f>IF(ISNA(VLOOKUP($C125,'CWG HP'!$A$17:$H$63,8,FALSE))=TRUE,"0",VLOOKUP($C125,'CWG HP'!$A$17:$H$63,8,FALSE))</f>
        <v>0</v>
      </c>
      <c r="AC125" s="99" t="str">
        <f>IF(ISNA(VLOOKUP($C125,'Camp Fortune Provincials'!$A$17:$H$63,8,FALSE))=TRUE,"0",VLOOKUP($C125,'Camp Fortune Provincials'!$A$17:$H$63,8,FALSE))</f>
        <v>0</v>
      </c>
      <c r="AD125" s="99" t="str">
        <f>IF(ISNA(VLOOKUP($C125,'Jr Nats SS'!$A$17:$H$63,8,FALSE))=TRUE,"0",VLOOKUP($C125,'Jr Nats SS'!$A$17:$H$63,8,FALSE))</f>
        <v>0</v>
      </c>
      <c r="AE125" s="99" t="str">
        <f>IF(ISNA(VLOOKUP($C125,'Jr Nats HP'!$A$17:$H$63,8,FALSE))=TRUE,"0",VLOOKUP($C125,'Jr Nats HP'!$A$17:$H$63,8,FALSE))</f>
        <v>0</v>
      </c>
      <c r="AF125" s="99" t="str">
        <f>IF(ISNA(VLOOKUP($C125,'Jr Nats BA'!$A$17:$H$63,8,FALSE))=TRUE,"0",VLOOKUP($C125,'Jr Nats BA'!$A$17:$H$63,8,FALSE))</f>
        <v>0</v>
      </c>
      <c r="AG125" s="99" t="str">
        <f>IF(ISNA(VLOOKUP($C125,'Mammoth World Cup'!$A$17:$H$63,8,FALSE))=TRUE,"0",VLOOKUP($C125,'Mammoth World Cup'!$A$17:$H$63,8,FALSE))</f>
        <v>0</v>
      </c>
      <c r="AH125" s="99" t="str">
        <f>IF(ISNA(VLOOKUP($C125,'MSLM CC SS'!$A$17:$H$61,8,FALSE))=TRUE,"0",VLOOKUP($C125,'MSLM CC SS'!$A$17:$H$61,8,FALSE))</f>
        <v>0</v>
      </c>
      <c r="AI125" s="99" t="str">
        <f>IF(ISNA(VLOOKUP($C125,'MSLM CC HP'!$A$17:$H$59,8,FALSE))=TRUE,"0",VLOOKUP($C125,'MSLM CC HP'!$A$17:$H$59,8,FALSE))</f>
        <v>0</v>
      </c>
      <c r="AJ125" s="99" t="str">
        <f>IF(ISNA(VLOOKUP($C125,'Mammoth NorAM SS'!$A$17:$H$63,8,FALSE))=TRUE,"0",VLOOKUP($C125,'Mammoth NorAM SS'!$A$17:$H$63,8,FALSE))</f>
        <v>0</v>
      </c>
      <c r="AK125" s="99" t="str">
        <f>IF(ISNA(VLOOKUP($C125,'Le Relais NorAM SS'!$A$17:$H$63,8,FALSE))=TRUE,"0",VLOOKUP($C125,'Le Relais NorAM SS'!$A$17:$H$63,8,FALSE))</f>
        <v>0</v>
      </c>
      <c r="AL125" s="99" t="str">
        <f>IF(ISNA(VLOOKUP($C125,'Step Up Tour Pro SS'!$A$17:$H$63,8,FALSE))=TRUE,"0",VLOOKUP($C125,'Step Up Tour Pro SS'!$A$17:$H$63,8,FALSE))</f>
        <v>0</v>
      </c>
    </row>
    <row r="126" spans="1:38" ht="15" customHeight="1">
      <c r="A126" s="81" t="s">
        <v>222</v>
      </c>
      <c r="B126" s="81" t="s">
        <v>97</v>
      </c>
      <c r="C126" s="86" t="s">
        <v>199</v>
      </c>
      <c r="D126" s="81"/>
      <c r="E126" s="81">
        <f t="shared" si="18"/>
        <v>86</v>
      </c>
      <c r="F126" s="19">
        <f t="shared" si="19"/>
        <v>86</v>
      </c>
      <c r="G126" s="20">
        <f t="shared" si="20"/>
        <v>100</v>
      </c>
      <c r="H126" s="126">
        <v>0</v>
      </c>
      <c r="I126" s="126">
        <v>0</v>
      </c>
      <c r="J126" s="19">
        <f t="shared" si="21"/>
        <v>100</v>
      </c>
      <c r="K126" s="21"/>
      <c r="L126" s="22" t="str">
        <f>IF(ISNA(VLOOKUP($C126,'Mt. Sima Canada Cup SS'!$A$17:$H$100,8,FALSE))=TRUE,"0",VLOOKUP($C126,'Mt. Sima Canada Cup SS'!$A$17:$H$100,8,FALSE))</f>
        <v>0</v>
      </c>
      <c r="M126" s="22" t="str">
        <f>IF(ISNA(VLOOKUP($C126,'Mt. Sima Canada Cup BA'!$A$17:$H$100,8,FALSE))=TRUE,"0",VLOOKUP($C126,'Mt. Sima Canada Cup BA'!$A$17:$H$100,8,FALSE))</f>
        <v>0</v>
      </c>
      <c r="N126" s="22" t="str">
        <f>IF(ISNA(VLOOKUP($C126,'Waterville Rev Tour NorAm Day 1'!$A$17:$H$100,8,FALSE))=TRUE,"0",VLOOKUP($C126,'Waterville Rev Tour NorAm Day 1'!$A$17:$H$100,8,FALSE))</f>
        <v>0</v>
      </c>
      <c r="O126" s="22" t="str">
        <f>IF(ISNA(VLOOKUP($C126,'Waterville Rev Tour NorAm Day 2'!$A$17:$H$100,8,FALSE))=TRUE,"0",VLOOKUP($C126,'Waterville Rev Tour NorAm Day 2'!$A$17:$H$100,8,FALSE))</f>
        <v>0</v>
      </c>
      <c r="P126" s="22" t="str">
        <f>IF(ISNA(VLOOKUP($C126,'MSLM TT DAY 1'!$A$17:$H$100,8,FALSE))=TRUE,"0",VLOOKUP($C126,'MSLM TT DAY 1'!$A$17:$H$100,8,FALSE))</f>
        <v>0</v>
      </c>
      <c r="Q126" s="22" t="str">
        <f>IF(ISNA(VLOOKUP($C126,'MSLM TT DAY 2'!$A$17:$H$100,8,FALSE))=TRUE,"0",VLOOKUP($C126,'MSLM TT DAY 2'!$A$17:$H$100,8,FALSE))</f>
        <v>0</v>
      </c>
      <c r="R126" s="22" t="str">
        <f>IF(ISNA(VLOOKUP($C126,'Silverstar Canada Cup'!$A$17:$H$65,8,FALSE))=TRUE,"0",VLOOKUP($C126,'Silverstar Canada Cup'!$A$17:$H$65,8,FALSE))</f>
        <v>0</v>
      </c>
      <c r="S126" s="99" t="str">
        <f>IF(ISNA(VLOOKUP($C126,'Craigleith Groms'!$A$17:$H$63,8,FALSE))=TRUE,"0",VLOOKUP($C126,'Craigleith Groms'!$A$17:$H$63,8,FALSE))</f>
        <v>0</v>
      </c>
      <c r="T126" s="22" t="str">
        <f>IF(ISNA(VLOOKUP($C126,'Beaver Valley TT'!$A$17:$H$69,8,FALSE))=TRUE,"0",VLOOKUP($C126,'Beaver Valley TT'!$A$17:$H$69,8,FALSE))</f>
        <v>0</v>
      </c>
      <c r="U126" s="22" t="str">
        <f>IF(ISNA(VLOOKUP($C126,'Calgary Nor AM SS'!$A$17:$H$66,8,FALSE))=TRUE,"0",VLOOKUP($C126,'Calgary Nor AM SS'!$A$17:$H$66,8,FALSE))</f>
        <v>0</v>
      </c>
      <c r="V126" s="22">
        <f>IF(ISNA(VLOOKUP($C126,'Fortune Fz'!$A$17:$H$66,8,FALSE))=TRUE,"0",VLOOKUP($C126,'Fortune Fz'!$A$17:$H$66,8,FALSE))</f>
        <v>100</v>
      </c>
      <c r="W126" s="99" t="str">
        <f>IF(ISNA(VLOOKUP($C126,'GEORGIAN PEAKS Groms'!$A$17:$H$63,8,FALSE))=TRUE,"0",VLOOKUP($C126,'GEORGIAN PEAKS Groms'!$A$17:$H$63,8,FALSE))</f>
        <v>0</v>
      </c>
      <c r="X126" s="99" t="str">
        <f>IF(ISNA(VLOOKUP($C126,'Aspen Open SS'!$A$17:$H$63,8,FALSE))=TRUE,"0",VLOOKUP($C126,'Aspen Open SS'!$A$17:$H$63,8,FALSE))</f>
        <v>0</v>
      </c>
      <c r="Y126" s="99" t="str">
        <f>IF(ISNA(VLOOKUP($C126,'Aspen Open BA'!$A$17:$H$63,8,FALSE))=TRUE,"0",VLOOKUP($C126,'Aspen Open BA'!$A$17:$H$63,8,FALSE))</f>
        <v>0</v>
      </c>
      <c r="Z126" s="99" t="str">
        <f>IF(ISNA(VLOOKUP($C126,'CWG SS'!$A$17:$H$63,8,FALSE))=TRUE,"0",VLOOKUP($C126,'CWG SS'!$A$17:$H$63,8,FALSE))</f>
        <v>0</v>
      </c>
      <c r="AA126" s="99" t="str">
        <f>IF(ISNA(VLOOKUP($C126,'CWG BA'!$A$17:$H$63,8,FALSE))=TRUE,"0",VLOOKUP($C126,'CWG BA'!$A$17:$H$63,8,FALSE))</f>
        <v>0</v>
      </c>
      <c r="AB126" s="99" t="str">
        <f>IF(ISNA(VLOOKUP($C126,'CWG HP'!$A$17:$H$63,8,FALSE))=TRUE,"0",VLOOKUP($C126,'CWG HP'!$A$17:$H$63,8,FALSE))</f>
        <v>0</v>
      </c>
      <c r="AC126" s="99" t="str">
        <f>IF(ISNA(VLOOKUP($C126,'Camp Fortune Provincials'!$A$17:$H$63,8,FALSE))=TRUE,"0",VLOOKUP($C126,'Camp Fortune Provincials'!$A$17:$H$63,8,FALSE))</f>
        <v>0</v>
      </c>
      <c r="AD126" s="99" t="str">
        <f>IF(ISNA(VLOOKUP($C126,'Jr Nats SS'!$A$17:$H$63,8,FALSE))=TRUE,"0",VLOOKUP($C126,'Jr Nats SS'!$A$17:$H$63,8,FALSE))</f>
        <v>0</v>
      </c>
      <c r="AE126" s="99" t="str">
        <f>IF(ISNA(VLOOKUP($C126,'Jr Nats HP'!$A$17:$H$63,8,FALSE))=TRUE,"0",VLOOKUP($C126,'Jr Nats HP'!$A$17:$H$63,8,FALSE))</f>
        <v>0</v>
      </c>
      <c r="AF126" s="99" t="str">
        <f>IF(ISNA(VLOOKUP($C126,'Jr Nats BA'!$A$17:$H$63,8,FALSE))=TRUE,"0",VLOOKUP($C126,'Jr Nats BA'!$A$17:$H$63,8,FALSE))</f>
        <v>0</v>
      </c>
      <c r="AG126" s="99" t="str">
        <f>IF(ISNA(VLOOKUP($C126,'Mammoth World Cup'!$A$17:$H$63,8,FALSE))=TRUE,"0",VLOOKUP($C126,'Mammoth World Cup'!$A$17:$H$63,8,FALSE))</f>
        <v>0</v>
      </c>
      <c r="AH126" s="99" t="str">
        <f>IF(ISNA(VLOOKUP($C126,'MSLM CC SS'!$A$17:$H$61,8,FALSE))=TRUE,"0",VLOOKUP($C126,'MSLM CC SS'!$A$17:$H$61,8,FALSE))</f>
        <v>0</v>
      </c>
      <c r="AI126" s="99" t="str">
        <f>IF(ISNA(VLOOKUP($C126,'MSLM CC HP'!$A$17:$H$59,8,FALSE))=TRUE,"0",VLOOKUP($C126,'MSLM CC HP'!$A$17:$H$59,8,FALSE))</f>
        <v>0</v>
      </c>
      <c r="AJ126" s="99" t="str">
        <f>IF(ISNA(VLOOKUP($C126,'Mammoth NorAM SS'!$A$17:$H$63,8,FALSE))=TRUE,"0",VLOOKUP($C126,'Mammoth NorAM SS'!$A$17:$H$63,8,FALSE))</f>
        <v>0</v>
      </c>
      <c r="AK126" s="99" t="str">
        <f>IF(ISNA(VLOOKUP($C126,'Le Relais NorAM SS'!$A$17:$H$63,8,FALSE))=TRUE,"0",VLOOKUP($C126,'Le Relais NorAM SS'!$A$17:$H$63,8,FALSE))</f>
        <v>0</v>
      </c>
      <c r="AL126" s="99" t="str">
        <f>IF(ISNA(VLOOKUP($C126,'Step Up Tour Pro SS'!$A$17:$H$63,8,FALSE))=TRUE,"0",VLOOKUP($C126,'Step Up Tour Pro SS'!$A$17:$H$63,8,FALSE))</f>
        <v>0</v>
      </c>
    </row>
    <row r="127" spans="1:38" ht="15" customHeight="1">
      <c r="A127" s="81" t="s">
        <v>222</v>
      </c>
      <c r="B127" s="81" t="s">
        <v>74</v>
      </c>
      <c r="C127" s="86" t="s">
        <v>212</v>
      </c>
      <c r="D127" s="81"/>
      <c r="E127" s="81">
        <f t="shared" si="18"/>
        <v>86</v>
      </c>
      <c r="F127" s="19">
        <f t="shared" si="19"/>
        <v>86</v>
      </c>
      <c r="G127" s="20">
        <f t="shared" si="20"/>
        <v>100</v>
      </c>
      <c r="H127" s="126">
        <v>0</v>
      </c>
      <c r="I127" s="126">
        <v>0</v>
      </c>
      <c r="J127" s="19">
        <f t="shared" si="21"/>
        <v>100</v>
      </c>
      <c r="K127" s="21"/>
      <c r="L127" s="22" t="str">
        <f>IF(ISNA(VLOOKUP($C127,'Mt. Sima Canada Cup SS'!$A$17:$H$100,8,FALSE))=TRUE,"0",VLOOKUP($C127,'Mt. Sima Canada Cup SS'!$A$17:$H$100,8,FALSE))</f>
        <v>0</v>
      </c>
      <c r="M127" s="22" t="str">
        <f>IF(ISNA(VLOOKUP($C127,'Mt. Sima Canada Cup BA'!$A$17:$H$100,8,FALSE))=TRUE,"0",VLOOKUP($C127,'Mt. Sima Canada Cup BA'!$A$17:$H$100,8,FALSE))</f>
        <v>0</v>
      </c>
      <c r="N127" s="22" t="str">
        <f>IF(ISNA(VLOOKUP($C127,'Waterville Rev Tour NorAm Day 1'!$A$17:$H$100,8,FALSE))=TRUE,"0",VLOOKUP($C127,'Waterville Rev Tour NorAm Day 1'!$A$17:$H$100,8,FALSE))</f>
        <v>0</v>
      </c>
      <c r="O127" s="22" t="str">
        <f>IF(ISNA(VLOOKUP($C127,'Waterville Rev Tour NorAm Day 2'!$A$17:$H$100,8,FALSE))=TRUE,"0",VLOOKUP($C127,'Waterville Rev Tour NorAm Day 2'!$A$17:$H$100,8,FALSE))</f>
        <v>0</v>
      </c>
      <c r="P127" s="22" t="str">
        <f>IF(ISNA(VLOOKUP($C127,'MSLM TT DAY 1'!$A$17:$H$100,8,FALSE))=TRUE,"0",VLOOKUP($C127,'MSLM TT DAY 1'!$A$17:$H$100,8,FALSE))</f>
        <v>0</v>
      </c>
      <c r="Q127" s="22" t="str">
        <f>IF(ISNA(VLOOKUP($C127,'MSLM TT DAY 2'!$A$17:$H$100,8,FALSE))=TRUE,"0",VLOOKUP($C127,'MSLM TT DAY 2'!$A$17:$H$100,8,FALSE))</f>
        <v>0</v>
      </c>
      <c r="R127" s="22" t="str">
        <f>IF(ISNA(VLOOKUP($C127,'Silverstar Canada Cup'!$A$17:$H$65,8,FALSE))=TRUE,"0",VLOOKUP($C127,'Silverstar Canada Cup'!$A$17:$H$65,8,FALSE))</f>
        <v>0</v>
      </c>
      <c r="S127" s="99" t="str">
        <f>IF(ISNA(VLOOKUP($C127,'Craigleith Groms'!$A$17:$H$63,8,FALSE))=TRUE,"0",VLOOKUP($C127,'Craigleith Groms'!$A$17:$H$63,8,FALSE))</f>
        <v>0</v>
      </c>
      <c r="T127" s="22" t="str">
        <f>IF(ISNA(VLOOKUP($C127,'Beaver Valley TT'!$A$17:$H$69,8,FALSE))=TRUE,"0",VLOOKUP($C127,'Beaver Valley TT'!$A$17:$H$69,8,FALSE))</f>
        <v>0</v>
      </c>
      <c r="U127" s="22" t="str">
        <f>IF(ISNA(VLOOKUP($C127,'Calgary Nor AM SS'!$A$17:$H$66,8,FALSE))=TRUE,"0",VLOOKUP($C127,'Calgary Nor AM SS'!$A$17:$H$66,8,FALSE))</f>
        <v>0</v>
      </c>
      <c r="V127" s="22">
        <f>IF(ISNA(VLOOKUP($C127,'Fortune Fz'!$A$17:$H$66,8,FALSE))=TRUE,"0",VLOOKUP($C127,'Fortune Fz'!$A$17:$H$66,8,FALSE))</f>
        <v>100</v>
      </c>
      <c r="W127" s="99" t="str">
        <f>IF(ISNA(VLOOKUP($C127,'GEORGIAN PEAKS Groms'!$A$17:$H$63,8,FALSE))=TRUE,"0",VLOOKUP($C127,'GEORGIAN PEAKS Groms'!$A$17:$H$63,8,FALSE))</f>
        <v>0</v>
      </c>
      <c r="X127" s="99" t="str">
        <f>IF(ISNA(VLOOKUP($C127,'Aspen Open SS'!$A$17:$H$63,8,FALSE))=TRUE,"0",VLOOKUP($C127,'Aspen Open SS'!$A$17:$H$63,8,FALSE))</f>
        <v>0</v>
      </c>
      <c r="Y127" s="99" t="str">
        <f>IF(ISNA(VLOOKUP($C127,'Aspen Open BA'!$A$17:$H$63,8,FALSE))=TRUE,"0",VLOOKUP($C127,'Aspen Open BA'!$A$17:$H$63,8,FALSE))</f>
        <v>0</v>
      </c>
      <c r="Z127" s="99" t="str">
        <f>IF(ISNA(VLOOKUP($C127,'CWG SS'!$A$17:$H$63,8,FALSE))=TRUE,"0",VLOOKUP($C127,'CWG SS'!$A$17:$H$63,8,FALSE))</f>
        <v>0</v>
      </c>
      <c r="AA127" s="99" t="str">
        <f>IF(ISNA(VLOOKUP($C127,'CWG BA'!$A$17:$H$63,8,FALSE))=TRUE,"0",VLOOKUP($C127,'CWG BA'!$A$17:$H$63,8,FALSE))</f>
        <v>0</v>
      </c>
      <c r="AB127" s="99" t="str">
        <f>IF(ISNA(VLOOKUP($C127,'CWG HP'!$A$17:$H$63,8,FALSE))=TRUE,"0",VLOOKUP($C127,'CWG HP'!$A$17:$H$63,8,FALSE))</f>
        <v>0</v>
      </c>
      <c r="AC127" s="99" t="str">
        <f>IF(ISNA(VLOOKUP($C127,'Camp Fortune Provincials'!$A$17:$H$63,8,FALSE))=TRUE,"0",VLOOKUP($C127,'Camp Fortune Provincials'!$A$17:$H$63,8,FALSE))</f>
        <v>0</v>
      </c>
      <c r="AD127" s="99" t="str">
        <f>IF(ISNA(VLOOKUP($C127,'Jr Nats SS'!$A$17:$H$63,8,FALSE))=TRUE,"0",VLOOKUP($C127,'Jr Nats SS'!$A$17:$H$63,8,FALSE))</f>
        <v>0</v>
      </c>
      <c r="AE127" s="99" t="str">
        <f>IF(ISNA(VLOOKUP($C127,'Jr Nats HP'!$A$17:$H$63,8,FALSE))=TRUE,"0",VLOOKUP($C127,'Jr Nats HP'!$A$17:$H$63,8,FALSE))</f>
        <v>0</v>
      </c>
      <c r="AF127" s="99" t="str">
        <f>IF(ISNA(VLOOKUP($C127,'Jr Nats BA'!$A$17:$H$63,8,FALSE))=TRUE,"0",VLOOKUP($C127,'Jr Nats BA'!$A$17:$H$63,8,FALSE))</f>
        <v>0</v>
      </c>
      <c r="AG127" s="99" t="str">
        <f>IF(ISNA(VLOOKUP($C127,'Mammoth World Cup'!$A$17:$H$63,8,FALSE))=TRUE,"0",VLOOKUP($C127,'Mammoth World Cup'!$A$17:$H$63,8,FALSE))</f>
        <v>0</v>
      </c>
      <c r="AH127" s="99" t="str">
        <f>IF(ISNA(VLOOKUP($C127,'MSLM CC SS'!$A$17:$H$61,8,FALSE))=TRUE,"0",VLOOKUP($C127,'MSLM CC SS'!$A$17:$H$61,8,FALSE))</f>
        <v>0</v>
      </c>
      <c r="AI127" s="99" t="str">
        <f>IF(ISNA(VLOOKUP($C127,'MSLM CC HP'!$A$17:$H$59,8,FALSE))=TRUE,"0",VLOOKUP($C127,'MSLM CC HP'!$A$17:$H$59,8,FALSE))</f>
        <v>0</v>
      </c>
      <c r="AJ127" s="99" t="str">
        <f>IF(ISNA(VLOOKUP($C127,'Mammoth NorAM SS'!$A$17:$H$63,8,FALSE))=TRUE,"0",VLOOKUP($C127,'Mammoth NorAM SS'!$A$17:$H$63,8,FALSE))</f>
        <v>0</v>
      </c>
      <c r="AK127" s="99" t="str">
        <f>IF(ISNA(VLOOKUP($C127,'Le Relais NorAM SS'!$A$17:$H$63,8,FALSE))=TRUE,"0",VLOOKUP($C127,'Le Relais NorAM SS'!$A$17:$H$63,8,FALSE))</f>
        <v>0</v>
      </c>
      <c r="AL127" s="99" t="str">
        <f>IF(ISNA(VLOOKUP($C127,'Step Up Tour Pro SS'!$A$17:$H$63,8,FALSE))=TRUE,"0",VLOOKUP($C127,'Step Up Tour Pro SS'!$A$17:$H$63,8,FALSE))</f>
        <v>0</v>
      </c>
    </row>
    <row r="128" spans="1:38" ht="15" customHeight="1">
      <c r="A128" s="81" t="s">
        <v>222</v>
      </c>
      <c r="B128" s="81" t="s">
        <v>74</v>
      </c>
      <c r="C128" s="123" t="s">
        <v>210</v>
      </c>
      <c r="D128" s="125"/>
      <c r="E128" s="81">
        <f t="shared" si="18"/>
        <v>86</v>
      </c>
      <c r="F128" s="19">
        <f t="shared" si="19"/>
        <v>86</v>
      </c>
      <c r="G128" s="20">
        <f t="shared" si="20"/>
        <v>100</v>
      </c>
      <c r="H128" s="126">
        <v>0</v>
      </c>
      <c r="I128" s="126">
        <v>0</v>
      </c>
      <c r="J128" s="19">
        <f t="shared" si="21"/>
        <v>100</v>
      </c>
      <c r="K128" s="21"/>
      <c r="L128" s="22" t="str">
        <f>IF(ISNA(VLOOKUP($C128,'Mt. Sima Canada Cup SS'!$A$17:$H$100,8,FALSE))=TRUE,"0",VLOOKUP($C128,'Mt. Sima Canada Cup SS'!$A$17:$H$100,8,FALSE))</f>
        <v>0</v>
      </c>
      <c r="M128" s="22" t="str">
        <f>IF(ISNA(VLOOKUP($C128,'Mt. Sima Canada Cup BA'!$A$17:$H$100,8,FALSE))=TRUE,"0",VLOOKUP($C128,'Mt. Sima Canada Cup BA'!$A$17:$H$100,8,FALSE))</f>
        <v>0</v>
      </c>
      <c r="N128" s="22" t="str">
        <f>IF(ISNA(VLOOKUP($C128,'Waterville Rev Tour NorAm Day 1'!$A$17:$H$100,8,FALSE))=TRUE,"0",VLOOKUP($C128,'Waterville Rev Tour NorAm Day 1'!$A$17:$H$100,8,FALSE))</f>
        <v>0</v>
      </c>
      <c r="O128" s="22" t="str">
        <f>IF(ISNA(VLOOKUP($C128,'Waterville Rev Tour NorAm Day 2'!$A$17:$H$100,8,FALSE))=TRUE,"0",VLOOKUP($C128,'Waterville Rev Tour NorAm Day 2'!$A$17:$H$100,8,FALSE))</f>
        <v>0</v>
      </c>
      <c r="P128" s="22" t="str">
        <f>IF(ISNA(VLOOKUP($C128,'MSLM TT DAY 1'!$A$17:$H$100,8,FALSE))=TRUE,"0",VLOOKUP($C128,'MSLM TT DAY 1'!$A$17:$H$100,8,FALSE))</f>
        <v>0</v>
      </c>
      <c r="Q128" s="22" t="str">
        <f>IF(ISNA(VLOOKUP($C128,'MSLM TT DAY 2'!$A$17:$H$100,8,FALSE))=TRUE,"0",VLOOKUP($C128,'MSLM TT DAY 2'!$A$17:$H$100,8,FALSE))</f>
        <v>0</v>
      </c>
      <c r="R128" s="22" t="str">
        <f>IF(ISNA(VLOOKUP($C128,'Silverstar Canada Cup'!$A$17:$H$65,8,FALSE))=TRUE,"0",VLOOKUP($C128,'Silverstar Canada Cup'!$A$17:$H$65,8,FALSE))</f>
        <v>0</v>
      </c>
      <c r="S128" s="99" t="str">
        <f>IF(ISNA(VLOOKUP($C128,'Craigleith Groms'!$A$17:$H$63,8,FALSE))=TRUE,"0",VLOOKUP($C128,'Craigleith Groms'!$A$17:$H$63,8,FALSE))</f>
        <v>0</v>
      </c>
      <c r="T128" s="22" t="str">
        <f>IF(ISNA(VLOOKUP($C128,'Beaver Valley TT'!$A$17:$H$69,8,FALSE))=TRUE,"0",VLOOKUP($C128,'Beaver Valley TT'!$A$17:$H$69,8,FALSE))</f>
        <v>0</v>
      </c>
      <c r="U128" s="22" t="str">
        <f>IF(ISNA(VLOOKUP($C128,'Calgary Nor AM SS'!$A$17:$H$66,8,FALSE))=TRUE,"0",VLOOKUP($C128,'Calgary Nor AM SS'!$A$17:$H$66,8,FALSE))</f>
        <v>0</v>
      </c>
      <c r="V128" s="22">
        <f>IF(ISNA(VLOOKUP($C128,'Fortune Fz'!$A$17:$H$66,8,FALSE))=TRUE,"0",VLOOKUP($C128,'Fortune Fz'!$A$17:$H$66,8,FALSE))</f>
        <v>100</v>
      </c>
      <c r="W128" s="99" t="str">
        <f>IF(ISNA(VLOOKUP($C128,'GEORGIAN PEAKS Groms'!$A$17:$H$63,8,FALSE))=TRUE,"0",VLOOKUP($C128,'GEORGIAN PEAKS Groms'!$A$17:$H$63,8,FALSE))</f>
        <v>0</v>
      </c>
      <c r="X128" s="99" t="str">
        <f>IF(ISNA(VLOOKUP($C128,'Aspen Open SS'!$A$17:$H$63,8,FALSE))=TRUE,"0",VLOOKUP($C128,'Aspen Open SS'!$A$17:$H$63,8,FALSE))</f>
        <v>0</v>
      </c>
      <c r="Y128" s="99" t="str">
        <f>IF(ISNA(VLOOKUP($C128,'Aspen Open BA'!$A$17:$H$63,8,FALSE))=TRUE,"0",VLOOKUP($C128,'Aspen Open BA'!$A$17:$H$63,8,FALSE))</f>
        <v>0</v>
      </c>
      <c r="Z128" s="99" t="str">
        <f>IF(ISNA(VLOOKUP($C128,'CWG SS'!$A$17:$H$63,8,FALSE))=TRUE,"0",VLOOKUP($C128,'CWG SS'!$A$17:$H$63,8,FALSE))</f>
        <v>0</v>
      </c>
      <c r="AA128" s="99" t="str">
        <f>IF(ISNA(VLOOKUP($C128,'CWG BA'!$A$17:$H$63,8,FALSE))=TRUE,"0",VLOOKUP($C128,'CWG BA'!$A$17:$H$63,8,FALSE))</f>
        <v>0</v>
      </c>
      <c r="AB128" s="99" t="str">
        <f>IF(ISNA(VLOOKUP($C128,'CWG HP'!$A$17:$H$63,8,FALSE))=TRUE,"0",VLOOKUP($C128,'CWG HP'!$A$17:$H$63,8,FALSE))</f>
        <v>0</v>
      </c>
      <c r="AC128" s="99" t="str">
        <f>IF(ISNA(VLOOKUP($C128,'Camp Fortune Provincials'!$A$17:$H$63,8,FALSE))=TRUE,"0",VLOOKUP($C128,'Camp Fortune Provincials'!$A$17:$H$63,8,FALSE))</f>
        <v>0</v>
      </c>
      <c r="AD128" s="99" t="str">
        <f>IF(ISNA(VLOOKUP($C128,'Jr Nats SS'!$A$17:$H$63,8,FALSE))=TRUE,"0",VLOOKUP($C128,'Jr Nats SS'!$A$17:$H$63,8,FALSE))</f>
        <v>0</v>
      </c>
      <c r="AE128" s="99" t="str">
        <f>IF(ISNA(VLOOKUP($C128,'Jr Nats HP'!$A$17:$H$63,8,FALSE))=TRUE,"0",VLOOKUP($C128,'Jr Nats HP'!$A$17:$H$63,8,FALSE))</f>
        <v>0</v>
      </c>
      <c r="AF128" s="99" t="str">
        <f>IF(ISNA(VLOOKUP($C128,'Jr Nats BA'!$A$17:$H$63,8,FALSE))=TRUE,"0",VLOOKUP($C128,'Jr Nats BA'!$A$17:$H$63,8,FALSE))</f>
        <v>0</v>
      </c>
      <c r="AG128" s="99" t="str">
        <f>IF(ISNA(VLOOKUP($C128,'Mammoth World Cup'!$A$17:$H$63,8,FALSE))=TRUE,"0",VLOOKUP($C128,'Mammoth World Cup'!$A$17:$H$63,8,FALSE))</f>
        <v>0</v>
      </c>
      <c r="AH128" s="99" t="str">
        <f>IF(ISNA(VLOOKUP($C128,'MSLM CC SS'!$A$17:$H$61,8,FALSE))=TRUE,"0",VLOOKUP($C128,'MSLM CC SS'!$A$17:$H$61,8,FALSE))</f>
        <v>0</v>
      </c>
      <c r="AI128" s="99" t="str">
        <f>IF(ISNA(VLOOKUP($C128,'MSLM CC HP'!$A$17:$H$59,8,FALSE))=TRUE,"0",VLOOKUP($C128,'MSLM CC HP'!$A$17:$H$59,8,FALSE))</f>
        <v>0</v>
      </c>
      <c r="AJ128" s="99" t="str">
        <f>IF(ISNA(VLOOKUP($C128,'Mammoth NorAM SS'!$A$17:$H$63,8,FALSE))=TRUE,"0",VLOOKUP($C128,'Mammoth NorAM SS'!$A$17:$H$63,8,FALSE))</f>
        <v>0</v>
      </c>
      <c r="AK128" s="99" t="str">
        <f>IF(ISNA(VLOOKUP($C128,'Le Relais NorAM SS'!$A$17:$H$63,8,FALSE))=TRUE,"0",VLOOKUP($C128,'Le Relais NorAM SS'!$A$17:$H$63,8,FALSE))</f>
        <v>0</v>
      </c>
      <c r="AL128" s="99" t="str">
        <f>IF(ISNA(VLOOKUP($C128,'Step Up Tour Pro SS'!$A$17:$H$63,8,FALSE))=TRUE,"0",VLOOKUP($C128,'Step Up Tour Pro SS'!$A$17:$H$63,8,FALSE))</f>
        <v>0</v>
      </c>
    </row>
    <row r="129" spans="1:38" ht="15" customHeight="1">
      <c r="A129" s="81" t="s">
        <v>222</v>
      </c>
      <c r="B129" s="81" t="s">
        <v>97</v>
      </c>
      <c r="C129" s="123" t="s">
        <v>196</v>
      </c>
      <c r="D129" s="125"/>
      <c r="E129" s="81">
        <f t="shared" si="18"/>
        <v>86</v>
      </c>
      <c r="F129" s="19">
        <f t="shared" si="19"/>
        <v>86</v>
      </c>
      <c r="G129" s="20">
        <f t="shared" si="20"/>
        <v>100</v>
      </c>
      <c r="H129" s="126">
        <v>0</v>
      </c>
      <c r="I129" s="126">
        <v>0</v>
      </c>
      <c r="J129" s="19">
        <f t="shared" si="21"/>
        <v>100</v>
      </c>
      <c r="K129" s="21"/>
      <c r="L129" s="22" t="str">
        <f>IF(ISNA(VLOOKUP($C129,'Mt. Sima Canada Cup SS'!$A$17:$H$100,8,FALSE))=TRUE,"0",VLOOKUP($C129,'Mt. Sima Canada Cup SS'!$A$17:$H$100,8,FALSE))</f>
        <v>0</v>
      </c>
      <c r="M129" s="22" t="str">
        <f>IF(ISNA(VLOOKUP($C129,'Mt. Sima Canada Cup BA'!$A$17:$H$100,8,FALSE))=TRUE,"0",VLOOKUP($C129,'Mt. Sima Canada Cup BA'!$A$17:$H$100,8,FALSE))</f>
        <v>0</v>
      </c>
      <c r="N129" s="22" t="str">
        <f>IF(ISNA(VLOOKUP($C129,'Waterville Rev Tour NorAm Day 1'!$A$17:$H$100,8,FALSE))=TRUE,"0",VLOOKUP($C129,'Waterville Rev Tour NorAm Day 1'!$A$17:$H$100,8,FALSE))</f>
        <v>0</v>
      </c>
      <c r="O129" s="22" t="str">
        <f>IF(ISNA(VLOOKUP($C129,'Waterville Rev Tour NorAm Day 2'!$A$17:$H$100,8,FALSE))=TRUE,"0",VLOOKUP($C129,'Waterville Rev Tour NorAm Day 2'!$A$17:$H$100,8,FALSE))</f>
        <v>0</v>
      </c>
      <c r="P129" s="22" t="str">
        <f>IF(ISNA(VLOOKUP($C129,'MSLM TT DAY 1'!$A$17:$H$100,8,FALSE))=TRUE,"0",VLOOKUP($C129,'MSLM TT DAY 1'!$A$17:$H$100,8,FALSE))</f>
        <v>0</v>
      </c>
      <c r="Q129" s="22" t="str">
        <f>IF(ISNA(VLOOKUP($C129,'MSLM TT DAY 2'!$A$17:$H$100,8,FALSE))=TRUE,"0",VLOOKUP($C129,'MSLM TT DAY 2'!$A$17:$H$100,8,FALSE))</f>
        <v>0</v>
      </c>
      <c r="R129" s="22" t="str">
        <f>IF(ISNA(VLOOKUP($C129,'Silverstar Canada Cup'!$A$17:$H$65,8,FALSE))=TRUE,"0",VLOOKUP($C129,'Silverstar Canada Cup'!$A$17:$H$65,8,FALSE))</f>
        <v>0</v>
      </c>
      <c r="S129" s="99" t="str">
        <f>IF(ISNA(VLOOKUP($C129,'Craigleith Groms'!$A$17:$H$63,8,FALSE))=TRUE,"0",VLOOKUP($C129,'Craigleith Groms'!$A$17:$H$63,8,FALSE))</f>
        <v>0</v>
      </c>
      <c r="T129" s="22" t="str">
        <f>IF(ISNA(VLOOKUP($C129,'Beaver Valley TT'!$A$17:$H$69,8,FALSE))=TRUE,"0",VLOOKUP($C129,'Beaver Valley TT'!$A$17:$H$69,8,FALSE))</f>
        <v>0</v>
      </c>
      <c r="U129" s="22" t="str">
        <f>IF(ISNA(VLOOKUP($C129,'Calgary Nor AM SS'!$A$17:$H$66,8,FALSE))=TRUE,"0",VLOOKUP($C129,'Calgary Nor AM SS'!$A$17:$H$66,8,FALSE))</f>
        <v>0</v>
      </c>
      <c r="V129" s="22">
        <f>IF(ISNA(VLOOKUP($C129,'Fortune Fz'!$A$17:$H$66,8,FALSE))=TRUE,"0",VLOOKUP($C129,'Fortune Fz'!$A$17:$H$66,8,FALSE))</f>
        <v>100</v>
      </c>
      <c r="W129" s="99" t="str">
        <f>IF(ISNA(VLOOKUP($C129,'GEORGIAN PEAKS Groms'!$A$17:$H$63,8,FALSE))=TRUE,"0",VLOOKUP($C129,'GEORGIAN PEAKS Groms'!$A$17:$H$63,8,FALSE))</f>
        <v>0</v>
      </c>
      <c r="X129" s="99" t="str">
        <f>IF(ISNA(VLOOKUP($C129,'Aspen Open SS'!$A$17:$H$63,8,FALSE))=TRUE,"0",VLOOKUP($C129,'Aspen Open SS'!$A$17:$H$63,8,FALSE))</f>
        <v>0</v>
      </c>
      <c r="Y129" s="99" t="str">
        <f>IF(ISNA(VLOOKUP($C129,'Aspen Open BA'!$A$17:$H$63,8,FALSE))=TRUE,"0",VLOOKUP($C129,'Aspen Open BA'!$A$17:$H$63,8,FALSE))</f>
        <v>0</v>
      </c>
      <c r="Z129" s="99" t="str">
        <f>IF(ISNA(VLOOKUP($C129,'CWG SS'!$A$17:$H$63,8,FALSE))=TRUE,"0",VLOOKUP($C129,'CWG SS'!$A$17:$H$63,8,FALSE))</f>
        <v>0</v>
      </c>
      <c r="AA129" s="99" t="str">
        <f>IF(ISNA(VLOOKUP($C129,'CWG BA'!$A$17:$H$63,8,FALSE))=TRUE,"0",VLOOKUP($C129,'CWG BA'!$A$17:$H$63,8,FALSE))</f>
        <v>0</v>
      </c>
      <c r="AB129" s="99" t="str">
        <f>IF(ISNA(VLOOKUP($C129,'CWG HP'!$A$17:$H$63,8,FALSE))=TRUE,"0",VLOOKUP($C129,'CWG HP'!$A$17:$H$63,8,FALSE))</f>
        <v>0</v>
      </c>
      <c r="AC129" s="99" t="str">
        <f>IF(ISNA(VLOOKUP($C129,'Camp Fortune Provincials'!$A$17:$H$63,8,FALSE))=TRUE,"0",VLOOKUP($C129,'Camp Fortune Provincials'!$A$17:$H$63,8,FALSE))</f>
        <v>0</v>
      </c>
      <c r="AD129" s="99" t="str">
        <f>IF(ISNA(VLOOKUP($C129,'Jr Nats SS'!$A$17:$H$63,8,FALSE))=TRUE,"0",VLOOKUP($C129,'Jr Nats SS'!$A$17:$H$63,8,FALSE))</f>
        <v>0</v>
      </c>
      <c r="AE129" s="99" t="str">
        <f>IF(ISNA(VLOOKUP($C129,'Jr Nats HP'!$A$17:$H$63,8,FALSE))=TRUE,"0",VLOOKUP($C129,'Jr Nats HP'!$A$17:$H$63,8,FALSE))</f>
        <v>0</v>
      </c>
      <c r="AF129" s="99" t="str">
        <f>IF(ISNA(VLOOKUP($C129,'Jr Nats BA'!$A$17:$H$63,8,FALSE))=TRUE,"0",VLOOKUP($C129,'Jr Nats BA'!$A$17:$H$63,8,FALSE))</f>
        <v>0</v>
      </c>
      <c r="AG129" s="99" t="str">
        <f>IF(ISNA(VLOOKUP($C129,'Mammoth World Cup'!$A$17:$H$63,8,FALSE))=TRUE,"0",VLOOKUP($C129,'Mammoth World Cup'!$A$17:$H$63,8,FALSE))</f>
        <v>0</v>
      </c>
      <c r="AH129" s="99" t="str">
        <f>IF(ISNA(VLOOKUP($C129,'MSLM CC SS'!$A$17:$H$61,8,FALSE))=TRUE,"0",VLOOKUP($C129,'MSLM CC SS'!$A$17:$H$61,8,FALSE))</f>
        <v>0</v>
      </c>
      <c r="AI129" s="99" t="str">
        <f>IF(ISNA(VLOOKUP($C129,'MSLM CC HP'!$A$17:$H$59,8,FALSE))=TRUE,"0",VLOOKUP($C129,'MSLM CC HP'!$A$17:$H$59,8,FALSE))</f>
        <v>0</v>
      </c>
      <c r="AJ129" s="99" t="str">
        <f>IF(ISNA(VLOOKUP($C129,'Mammoth NorAM SS'!$A$17:$H$63,8,FALSE))=TRUE,"0",VLOOKUP($C129,'Mammoth NorAM SS'!$A$17:$H$63,8,FALSE))</f>
        <v>0</v>
      </c>
      <c r="AK129" s="99" t="str">
        <f>IF(ISNA(VLOOKUP($C129,'Le Relais NorAM SS'!$A$17:$H$63,8,FALSE))=TRUE,"0",VLOOKUP($C129,'Le Relais NorAM SS'!$A$17:$H$63,8,FALSE))</f>
        <v>0</v>
      </c>
      <c r="AL129" s="99" t="str">
        <f>IF(ISNA(VLOOKUP($C129,'Step Up Tour Pro SS'!$A$17:$H$63,8,FALSE))=TRUE,"0",VLOOKUP($C129,'Step Up Tour Pro SS'!$A$17:$H$63,8,FALSE))</f>
        <v>0</v>
      </c>
    </row>
    <row r="130" spans="1:38" ht="15" customHeight="1">
      <c r="A130" s="81" t="s">
        <v>222</v>
      </c>
      <c r="B130" s="81" t="s">
        <v>97</v>
      </c>
      <c r="C130" s="123" t="s">
        <v>200</v>
      </c>
      <c r="D130" s="125"/>
      <c r="E130" s="81">
        <f t="shared" si="18"/>
        <v>86</v>
      </c>
      <c r="F130" s="19">
        <f t="shared" si="19"/>
        <v>86</v>
      </c>
      <c r="G130" s="20">
        <f t="shared" si="20"/>
        <v>100</v>
      </c>
      <c r="H130" s="126">
        <v>0</v>
      </c>
      <c r="I130" s="126">
        <v>0</v>
      </c>
      <c r="J130" s="19">
        <f t="shared" si="21"/>
        <v>100</v>
      </c>
      <c r="K130" s="21"/>
      <c r="L130" s="22" t="str">
        <f>IF(ISNA(VLOOKUP($C130,'Mt. Sima Canada Cup SS'!$A$17:$H$100,8,FALSE))=TRUE,"0",VLOOKUP($C130,'Mt. Sima Canada Cup SS'!$A$17:$H$100,8,FALSE))</f>
        <v>0</v>
      </c>
      <c r="M130" s="22" t="str">
        <f>IF(ISNA(VLOOKUP($C130,'Mt. Sima Canada Cup BA'!$A$17:$H$100,8,FALSE))=TRUE,"0",VLOOKUP($C130,'Mt. Sima Canada Cup BA'!$A$17:$H$100,8,FALSE))</f>
        <v>0</v>
      </c>
      <c r="N130" s="22" t="str">
        <f>IF(ISNA(VLOOKUP($C130,'Waterville Rev Tour NorAm Day 1'!$A$17:$H$100,8,FALSE))=TRUE,"0",VLOOKUP($C130,'Waterville Rev Tour NorAm Day 1'!$A$17:$H$100,8,FALSE))</f>
        <v>0</v>
      </c>
      <c r="O130" s="22" t="str">
        <f>IF(ISNA(VLOOKUP($C130,'Waterville Rev Tour NorAm Day 2'!$A$17:$H$100,8,FALSE))=TRUE,"0",VLOOKUP($C130,'Waterville Rev Tour NorAm Day 2'!$A$17:$H$100,8,FALSE))</f>
        <v>0</v>
      </c>
      <c r="P130" s="22" t="str">
        <f>IF(ISNA(VLOOKUP($C130,'MSLM TT DAY 1'!$A$17:$H$100,8,FALSE))=TRUE,"0",VLOOKUP($C130,'MSLM TT DAY 1'!$A$17:$H$100,8,FALSE))</f>
        <v>0</v>
      </c>
      <c r="Q130" s="22" t="str">
        <f>IF(ISNA(VLOOKUP($C130,'MSLM TT DAY 2'!$A$17:$H$100,8,FALSE))=TRUE,"0",VLOOKUP($C130,'MSLM TT DAY 2'!$A$17:$H$100,8,FALSE))</f>
        <v>0</v>
      </c>
      <c r="R130" s="22" t="str">
        <f>IF(ISNA(VLOOKUP($C130,'Silverstar Canada Cup'!$A$17:$H$65,8,FALSE))=TRUE,"0",VLOOKUP($C130,'Silverstar Canada Cup'!$A$17:$H$65,8,FALSE))</f>
        <v>0</v>
      </c>
      <c r="S130" s="99" t="str">
        <f>IF(ISNA(VLOOKUP($C130,'Craigleith Groms'!$A$17:$H$63,8,FALSE))=TRUE,"0",VLOOKUP($C130,'Craigleith Groms'!$A$17:$H$63,8,FALSE))</f>
        <v>0</v>
      </c>
      <c r="T130" s="22" t="str">
        <f>IF(ISNA(VLOOKUP($C130,'Beaver Valley TT'!$A$17:$H$69,8,FALSE))=TRUE,"0",VLOOKUP($C130,'Beaver Valley TT'!$A$17:$H$69,8,FALSE))</f>
        <v>0</v>
      </c>
      <c r="U130" s="22" t="str">
        <f>IF(ISNA(VLOOKUP($C130,'Calgary Nor AM SS'!$A$17:$H$66,8,FALSE))=TRUE,"0",VLOOKUP($C130,'Calgary Nor AM SS'!$A$17:$H$66,8,FALSE))</f>
        <v>0</v>
      </c>
      <c r="V130" s="22">
        <f>IF(ISNA(VLOOKUP($C130,'Fortune Fz'!$A$17:$H$66,8,FALSE))=TRUE,"0",VLOOKUP($C130,'Fortune Fz'!$A$17:$H$66,8,FALSE))</f>
        <v>100</v>
      </c>
      <c r="W130" s="99" t="str">
        <f>IF(ISNA(VLOOKUP($C130,'GEORGIAN PEAKS Groms'!$A$17:$H$63,8,FALSE))=TRUE,"0",VLOOKUP($C130,'GEORGIAN PEAKS Groms'!$A$17:$H$63,8,FALSE))</f>
        <v>0</v>
      </c>
      <c r="X130" s="99" t="str">
        <f>IF(ISNA(VLOOKUP($C130,'Aspen Open SS'!$A$17:$H$63,8,FALSE))=TRUE,"0",VLOOKUP($C130,'Aspen Open SS'!$A$17:$H$63,8,FALSE))</f>
        <v>0</v>
      </c>
      <c r="Y130" s="99" t="str">
        <f>IF(ISNA(VLOOKUP($C130,'Aspen Open BA'!$A$17:$H$63,8,FALSE))=TRUE,"0",VLOOKUP($C130,'Aspen Open BA'!$A$17:$H$63,8,FALSE))</f>
        <v>0</v>
      </c>
      <c r="Z130" s="99" t="str">
        <f>IF(ISNA(VLOOKUP($C130,'CWG SS'!$A$17:$H$63,8,FALSE))=TRUE,"0",VLOOKUP($C130,'CWG SS'!$A$17:$H$63,8,FALSE))</f>
        <v>0</v>
      </c>
      <c r="AA130" s="99" t="str">
        <f>IF(ISNA(VLOOKUP($C130,'CWG BA'!$A$17:$H$63,8,FALSE))=TRUE,"0",VLOOKUP($C130,'CWG BA'!$A$17:$H$63,8,FALSE))</f>
        <v>0</v>
      </c>
      <c r="AB130" s="99" t="str">
        <f>IF(ISNA(VLOOKUP($C130,'CWG HP'!$A$17:$H$63,8,FALSE))=TRUE,"0",VLOOKUP($C130,'CWG HP'!$A$17:$H$63,8,FALSE))</f>
        <v>0</v>
      </c>
      <c r="AC130" s="99" t="str">
        <f>IF(ISNA(VLOOKUP($C130,'Camp Fortune Provincials'!$A$17:$H$63,8,FALSE))=TRUE,"0",VLOOKUP($C130,'Camp Fortune Provincials'!$A$17:$H$63,8,FALSE))</f>
        <v>0</v>
      </c>
      <c r="AD130" s="99" t="str">
        <f>IF(ISNA(VLOOKUP($C130,'Jr Nats SS'!$A$17:$H$63,8,FALSE))=TRUE,"0",VLOOKUP($C130,'Jr Nats SS'!$A$17:$H$63,8,FALSE))</f>
        <v>0</v>
      </c>
      <c r="AE130" s="99" t="str">
        <f>IF(ISNA(VLOOKUP($C130,'Jr Nats HP'!$A$17:$H$63,8,FALSE))=TRUE,"0",VLOOKUP($C130,'Jr Nats HP'!$A$17:$H$63,8,FALSE))</f>
        <v>0</v>
      </c>
      <c r="AF130" s="99" t="str">
        <f>IF(ISNA(VLOOKUP($C130,'Jr Nats BA'!$A$17:$H$63,8,FALSE))=TRUE,"0",VLOOKUP($C130,'Jr Nats BA'!$A$17:$H$63,8,FALSE))</f>
        <v>0</v>
      </c>
      <c r="AG130" s="99" t="str">
        <f>IF(ISNA(VLOOKUP($C130,'Mammoth World Cup'!$A$17:$H$63,8,FALSE))=TRUE,"0",VLOOKUP($C130,'Mammoth World Cup'!$A$17:$H$63,8,FALSE))</f>
        <v>0</v>
      </c>
      <c r="AH130" s="99" t="str">
        <f>IF(ISNA(VLOOKUP($C130,'MSLM CC SS'!$A$17:$H$61,8,FALSE))=TRUE,"0",VLOOKUP($C130,'MSLM CC SS'!$A$17:$H$61,8,FALSE))</f>
        <v>0</v>
      </c>
      <c r="AI130" s="99" t="str">
        <f>IF(ISNA(VLOOKUP($C130,'MSLM CC HP'!$A$17:$H$59,8,FALSE))=TRUE,"0",VLOOKUP($C130,'MSLM CC HP'!$A$17:$H$59,8,FALSE))</f>
        <v>0</v>
      </c>
      <c r="AJ130" s="99" t="str">
        <f>IF(ISNA(VLOOKUP($C130,'Mammoth NorAM SS'!$A$17:$H$63,8,FALSE))=TRUE,"0",VLOOKUP($C130,'Mammoth NorAM SS'!$A$17:$H$63,8,FALSE))</f>
        <v>0</v>
      </c>
      <c r="AK130" s="99" t="str">
        <f>IF(ISNA(VLOOKUP($C130,'Le Relais NorAM SS'!$A$17:$H$63,8,FALSE))=TRUE,"0",VLOOKUP($C130,'Le Relais NorAM SS'!$A$17:$H$63,8,FALSE))</f>
        <v>0</v>
      </c>
      <c r="AL130" s="99" t="str">
        <f>IF(ISNA(VLOOKUP($C130,'Step Up Tour Pro SS'!$A$17:$H$63,8,FALSE))=TRUE,"0",VLOOKUP($C130,'Step Up Tour Pro SS'!$A$17:$H$63,8,FALSE))</f>
        <v>0</v>
      </c>
    </row>
    <row r="131" spans="1:38" ht="15" customHeight="1">
      <c r="A131" s="81" t="s">
        <v>222</v>
      </c>
      <c r="B131" s="81" t="s">
        <v>97</v>
      </c>
      <c r="C131" s="86" t="s">
        <v>209</v>
      </c>
      <c r="D131" s="125"/>
      <c r="E131" s="81">
        <f t="shared" si="18"/>
        <v>86</v>
      </c>
      <c r="F131" s="19">
        <f t="shared" si="19"/>
        <v>86</v>
      </c>
      <c r="G131" s="20">
        <f t="shared" si="20"/>
        <v>100</v>
      </c>
      <c r="H131" s="126">
        <v>0</v>
      </c>
      <c r="I131" s="126">
        <v>0</v>
      </c>
      <c r="J131" s="19">
        <f t="shared" si="21"/>
        <v>100</v>
      </c>
      <c r="K131" s="21"/>
      <c r="L131" s="22" t="str">
        <f>IF(ISNA(VLOOKUP($C131,'Mt. Sima Canada Cup SS'!$A$17:$H$100,8,FALSE))=TRUE,"0",VLOOKUP($C131,'Mt. Sima Canada Cup SS'!$A$17:$H$100,8,FALSE))</f>
        <v>0</v>
      </c>
      <c r="M131" s="22" t="str">
        <f>IF(ISNA(VLOOKUP($C131,'Mt. Sima Canada Cup BA'!$A$17:$H$100,8,FALSE))=TRUE,"0",VLOOKUP($C131,'Mt. Sima Canada Cup BA'!$A$17:$H$100,8,FALSE))</f>
        <v>0</v>
      </c>
      <c r="N131" s="22" t="str">
        <f>IF(ISNA(VLOOKUP($C131,'Waterville Rev Tour NorAm Day 1'!$A$17:$H$100,8,FALSE))=TRUE,"0",VLOOKUP($C131,'Waterville Rev Tour NorAm Day 1'!$A$17:$H$100,8,FALSE))</f>
        <v>0</v>
      </c>
      <c r="O131" s="22" t="str">
        <f>IF(ISNA(VLOOKUP($C131,'Waterville Rev Tour NorAm Day 2'!$A$17:$H$100,8,FALSE))=TRUE,"0",VLOOKUP($C131,'Waterville Rev Tour NorAm Day 2'!$A$17:$H$100,8,FALSE))</f>
        <v>0</v>
      </c>
      <c r="P131" s="22" t="str">
        <f>IF(ISNA(VLOOKUP($C131,'MSLM TT DAY 1'!$A$17:$H$100,8,FALSE))=TRUE,"0",VLOOKUP($C131,'MSLM TT DAY 1'!$A$17:$H$100,8,FALSE))</f>
        <v>0</v>
      </c>
      <c r="Q131" s="22" t="str">
        <f>IF(ISNA(VLOOKUP($C131,'MSLM TT DAY 2'!$A$17:$H$100,8,FALSE))=TRUE,"0",VLOOKUP($C131,'MSLM TT DAY 2'!$A$17:$H$100,8,FALSE))</f>
        <v>0</v>
      </c>
      <c r="R131" s="22" t="str">
        <f>IF(ISNA(VLOOKUP($C131,'Silverstar Canada Cup'!$A$17:$H$65,8,FALSE))=TRUE,"0",VLOOKUP($C131,'Silverstar Canada Cup'!$A$17:$H$65,8,FALSE))</f>
        <v>0</v>
      </c>
      <c r="S131" s="99" t="str">
        <f>IF(ISNA(VLOOKUP($C131,'Craigleith Groms'!$A$17:$H$63,8,FALSE))=TRUE,"0",VLOOKUP($C131,'Craigleith Groms'!$A$17:$H$63,8,FALSE))</f>
        <v>0</v>
      </c>
      <c r="T131" s="22" t="str">
        <f>IF(ISNA(VLOOKUP($C131,'Beaver Valley TT'!$A$17:$H$69,8,FALSE))=TRUE,"0",VLOOKUP($C131,'Beaver Valley TT'!$A$17:$H$69,8,FALSE))</f>
        <v>0</v>
      </c>
      <c r="U131" s="22" t="str">
        <f>IF(ISNA(VLOOKUP($C131,'Calgary Nor AM SS'!$A$17:$H$66,8,FALSE))=TRUE,"0",VLOOKUP($C131,'Calgary Nor AM SS'!$A$17:$H$66,8,FALSE))</f>
        <v>0</v>
      </c>
      <c r="V131" s="22">
        <f>IF(ISNA(VLOOKUP($C131,'Fortune Fz'!$A$17:$H$66,8,FALSE))=TRUE,"0",VLOOKUP($C131,'Fortune Fz'!$A$17:$H$66,8,FALSE))</f>
        <v>100</v>
      </c>
      <c r="W131" s="99" t="str">
        <f>IF(ISNA(VLOOKUP($C131,'GEORGIAN PEAKS Groms'!$A$17:$H$63,8,FALSE))=TRUE,"0",VLOOKUP($C131,'GEORGIAN PEAKS Groms'!$A$17:$H$63,8,FALSE))</f>
        <v>0</v>
      </c>
      <c r="X131" s="99" t="str">
        <f>IF(ISNA(VLOOKUP($C131,'Aspen Open SS'!$A$17:$H$63,8,FALSE))=TRUE,"0",VLOOKUP($C131,'Aspen Open SS'!$A$17:$H$63,8,FALSE))</f>
        <v>0</v>
      </c>
      <c r="Y131" s="99" t="str">
        <f>IF(ISNA(VLOOKUP($C131,'Aspen Open BA'!$A$17:$H$63,8,FALSE))=TRUE,"0",VLOOKUP($C131,'Aspen Open BA'!$A$17:$H$63,8,FALSE))</f>
        <v>0</v>
      </c>
      <c r="Z131" s="99" t="str">
        <f>IF(ISNA(VLOOKUP($C131,'CWG SS'!$A$17:$H$63,8,FALSE))=TRUE,"0",VLOOKUP($C131,'CWG SS'!$A$17:$H$63,8,FALSE))</f>
        <v>0</v>
      </c>
      <c r="AA131" s="99" t="str">
        <f>IF(ISNA(VLOOKUP($C131,'CWG BA'!$A$17:$H$63,8,FALSE))=TRUE,"0",VLOOKUP($C131,'CWG BA'!$A$17:$H$63,8,FALSE))</f>
        <v>0</v>
      </c>
      <c r="AB131" s="99" t="str">
        <f>IF(ISNA(VLOOKUP($C131,'CWG HP'!$A$17:$H$63,8,FALSE))=TRUE,"0",VLOOKUP($C131,'CWG HP'!$A$17:$H$63,8,FALSE))</f>
        <v>0</v>
      </c>
      <c r="AC131" s="99" t="str">
        <f>IF(ISNA(VLOOKUP($C131,'Camp Fortune Provincials'!$A$17:$H$63,8,FALSE))=TRUE,"0",VLOOKUP($C131,'Camp Fortune Provincials'!$A$17:$H$63,8,FALSE))</f>
        <v>0</v>
      </c>
      <c r="AD131" s="99" t="str">
        <f>IF(ISNA(VLOOKUP($C131,'Jr Nats SS'!$A$17:$H$63,8,FALSE))=TRUE,"0",VLOOKUP($C131,'Jr Nats SS'!$A$17:$H$63,8,FALSE))</f>
        <v>0</v>
      </c>
      <c r="AE131" s="99" t="str">
        <f>IF(ISNA(VLOOKUP($C131,'Jr Nats HP'!$A$17:$H$63,8,FALSE))=TRUE,"0",VLOOKUP($C131,'Jr Nats HP'!$A$17:$H$63,8,FALSE))</f>
        <v>0</v>
      </c>
      <c r="AF131" s="99" t="str">
        <f>IF(ISNA(VLOOKUP($C131,'Jr Nats BA'!$A$17:$H$63,8,FALSE))=TRUE,"0",VLOOKUP($C131,'Jr Nats BA'!$A$17:$H$63,8,FALSE))</f>
        <v>0</v>
      </c>
      <c r="AG131" s="99" t="str">
        <f>IF(ISNA(VLOOKUP($C131,'Mammoth World Cup'!$A$17:$H$63,8,FALSE))=TRUE,"0",VLOOKUP($C131,'Mammoth World Cup'!$A$17:$H$63,8,FALSE))</f>
        <v>0</v>
      </c>
      <c r="AH131" s="99" t="str">
        <f>IF(ISNA(VLOOKUP($C131,'MSLM CC SS'!$A$17:$H$61,8,FALSE))=TRUE,"0",VLOOKUP($C131,'MSLM CC SS'!$A$17:$H$61,8,FALSE))</f>
        <v>0</v>
      </c>
      <c r="AI131" s="99" t="str">
        <f>IF(ISNA(VLOOKUP($C131,'MSLM CC HP'!$A$17:$H$59,8,FALSE))=TRUE,"0",VLOOKUP($C131,'MSLM CC HP'!$A$17:$H$59,8,FALSE))</f>
        <v>0</v>
      </c>
      <c r="AJ131" s="99" t="str">
        <f>IF(ISNA(VLOOKUP($C131,'Mammoth NorAM SS'!$A$17:$H$63,8,FALSE))=TRUE,"0",VLOOKUP($C131,'Mammoth NorAM SS'!$A$17:$H$63,8,FALSE))</f>
        <v>0</v>
      </c>
      <c r="AK131" s="99" t="str">
        <f>IF(ISNA(VLOOKUP($C131,'Le Relais NorAM SS'!$A$17:$H$63,8,FALSE))=TRUE,"0",VLOOKUP($C131,'Le Relais NorAM SS'!$A$17:$H$63,8,FALSE))</f>
        <v>0</v>
      </c>
      <c r="AL131" s="99" t="str">
        <f>IF(ISNA(VLOOKUP($C131,'Step Up Tour Pro SS'!$A$17:$H$63,8,FALSE))=TRUE,"0",VLOOKUP($C131,'Step Up Tour Pro SS'!$A$17:$H$63,8,FALSE))</f>
        <v>0</v>
      </c>
    </row>
    <row r="132" spans="1:38" ht="15" customHeight="1">
      <c r="A132" s="81" t="s">
        <v>138</v>
      </c>
      <c r="B132" s="81" t="s">
        <v>65</v>
      </c>
      <c r="C132" s="73" t="s">
        <v>226</v>
      </c>
      <c r="E132" s="81">
        <f t="shared" si="18"/>
        <v>86</v>
      </c>
      <c r="F132" s="19">
        <f t="shared" si="19"/>
        <v>86</v>
      </c>
      <c r="G132" s="20">
        <f t="shared" si="20"/>
        <v>100</v>
      </c>
      <c r="H132" s="126">
        <v>0</v>
      </c>
      <c r="I132" s="126">
        <v>0</v>
      </c>
      <c r="J132" s="19">
        <f t="shared" si="21"/>
        <v>100</v>
      </c>
      <c r="K132" s="21"/>
      <c r="L132" s="22" t="str">
        <f>IF(ISNA(VLOOKUP($C132,'Mt. Sima Canada Cup SS'!$A$17:$H$100,8,FALSE))=TRUE,"0",VLOOKUP($C132,'Mt. Sima Canada Cup SS'!$A$17:$H$100,8,FALSE))</f>
        <v>0</v>
      </c>
      <c r="M132" s="22" t="str">
        <f>IF(ISNA(VLOOKUP($C132,'Mt. Sima Canada Cup BA'!$A$17:$H$100,8,FALSE))=TRUE,"0",VLOOKUP($C132,'Mt. Sima Canada Cup BA'!$A$17:$H$100,8,FALSE))</f>
        <v>0</v>
      </c>
      <c r="N132" s="22" t="str">
        <f>IF(ISNA(VLOOKUP($C132,'Waterville Rev Tour NorAm Day 1'!$A$17:$H$100,8,FALSE))=TRUE,"0",VLOOKUP($C132,'Waterville Rev Tour NorAm Day 1'!$A$17:$H$100,8,FALSE))</f>
        <v>0</v>
      </c>
      <c r="O132" s="22" t="str">
        <f>IF(ISNA(VLOOKUP($C132,'Waterville Rev Tour NorAm Day 2'!$A$17:$H$100,8,FALSE))=TRUE,"0",VLOOKUP($C132,'Waterville Rev Tour NorAm Day 2'!$A$17:$H$100,8,FALSE))</f>
        <v>0</v>
      </c>
      <c r="P132" s="22" t="str">
        <f>IF(ISNA(VLOOKUP($C132,'MSLM TT DAY 1'!$A$17:$H$100,8,FALSE))=TRUE,"0",VLOOKUP($C132,'MSLM TT DAY 1'!$A$17:$H$100,8,FALSE))</f>
        <v>0</v>
      </c>
      <c r="Q132" s="22" t="str">
        <f>IF(ISNA(VLOOKUP($C132,'MSLM TT DAY 2'!$A$17:$H$100,8,FALSE))=TRUE,"0",VLOOKUP($C132,'MSLM TT DAY 2'!$A$17:$H$100,8,FALSE))</f>
        <v>0</v>
      </c>
      <c r="R132" s="22" t="str">
        <f>IF(ISNA(VLOOKUP($C132,'Silverstar Canada Cup'!$A$17:$H$65,8,FALSE))=TRUE,"0",VLOOKUP($C132,'Silverstar Canada Cup'!$A$17:$H$65,8,FALSE))</f>
        <v>0</v>
      </c>
      <c r="S132" s="99" t="str">
        <f>IF(ISNA(VLOOKUP($C132,'Craigleith Groms'!$A$17:$H$63,8,FALSE))=TRUE,"0",VLOOKUP($C132,'Craigleith Groms'!$A$17:$H$63,8,FALSE))</f>
        <v>0</v>
      </c>
      <c r="T132" s="22" t="str">
        <f>IF(ISNA(VLOOKUP($C132,'Beaver Valley TT'!$A$17:$H$69,8,FALSE))=TRUE,"0",VLOOKUP($C132,'Beaver Valley TT'!$A$17:$H$69,8,FALSE))</f>
        <v>0</v>
      </c>
      <c r="U132" s="22" t="str">
        <f>IF(ISNA(VLOOKUP($C132,'Calgary Nor AM SS'!$A$17:$H$66,8,FALSE))=TRUE,"0",VLOOKUP($C132,'Calgary Nor AM SS'!$A$17:$H$66,8,FALSE))</f>
        <v>0</v>
      </c>
      <c r="V132" s="22" t="str">
        <f>IF(ISNA(VLOOKUP($C132,'Fortune Fz'!$A$17:$H$66,8,FALSE))=TRUE,"0",VLOOKUP($C132,'Fortune Fz'!$A$17:$H$66,8,FALSE))</f>
        <v>0</v>
      </c>
      <c r="W132" s="99">
        <f>IF(ISNA(VLOOKUP($C132,'GEORGIAN PEAKS Groms'!$A$17:$H$63,8,FALSE))=TRUE,"0",VLOOKUP($C132,'GEORGIAN PEAKS Groms'!$A$17:$H$63,8,FALSE))</f>
        <v>100</v>
      </c>
      <c r="X132" s="99" t="str">
        <f>IF(ISNA(VLOOKUP($C132,'Aspen Open SS'!$A$17:$H$63,8,FALSE))=TRUE,"0",VLOOKUP($C132,'Aspen Open SS'!$A$17:$H$63,8,FALSE))</f>
        <v>0</v>
      </c>
      <c r="Y132" s="99" t="str">
        <f>IF(ISNA(VLOOKUP($C132,'Aspen Open BA'!$A$17:$H$63,8,FALSE))=TRUE,"0",VLOOKUP($C132,'Aspen Open BA'!$A$17:$H$63,8,FALSE))</f>
        <v>0</v>
      </c>
      <c r="Z132" s="99" t="str">
        <f>IF(ISNA(VLOOKUP($C132,'CWG SS'!$A$17:$H$63,8,FALSE))=TRUE,"0",VLOOKUP($C132,'CWG SS'!$A$17:$H$63,8,FALSE))</f>
        <v>0</v>
      </c>
      <c r="AA132" s="99" t="str">
        <f>IF(ISNA(VLOOKUP($C132,'CWG BA'!$A$17:$H$63,8,FALSE))=TRUE,"0",VLOOKUP($C132,'CWG BA'!$A$17:$H$63,8,FALSE))</f>
        <v>0</v>
      </c>
      <c r="AB132" s="99" t="str">
        <f>IF(ISNA(VLOOKUP($C132,'CWG HP'!$A$17:$H$63,8,FALSE))=TRUE,"0",VLOOKUP($C132,'CWG HP'!$A$17:$H$63,8,FALSE))</f>
        <v>0</v>
      </c>
      <c r="AC132" s="99" t="str">
        <f>IF(ISNA(VLOOKUP($C132,'Camp Fortune Provincials'!$A$17:$H$63,8,FALSE))=TRUE,"0",VLOOKUP($C132,'Camp Fortune Provincials'!$A$17:$H$63,8,FALSE))</f>
        <v>0</v>
      </c>
      <c r="AD132" s="99" t="str">
        <f>IF(ISNA(VLOOKUP($C132,'Jr Nats SS'!$A$17:$H$63,8,FALSE))=TRUE,"0",VLOOKUP($C132,'Jr Nats SS'!$A$17:$H$63,8,FALSE))</f>
        <v>0</v>
      </c>
      <c r="AE132" s="99" t="str">
        <f>IF(ISNA(VLOOKUP($C132,'Jr Nats HP'!$A$17:$H$63,8,FALSE))=TRUE,"0",VLOOKUP($C132,'Jr Nats HP'!$A$17:$H$63,8,FALSE))</f>
        <v>0</v>
      </c>
      <c r="AF132" s="99" t="str">
        <f>IF(ISNA(VLOOKUP($C132,'Jr Nats BA'!$A$17:$H$63,8,FALSE))=TRUE,"0",VLOOKUP($C132,'Jr Nats BA'!$A$17:$H$63,8,FALSE))</f>
        <v>0</v>
      </c>
      <c r="AG132" s="99" t="str">
        <f>IF(ISNA(VLOOKUP($C132,'Mammoth World Cup'!$A$17:$H$63,8,FALSE))=TRUE,"0",VLOOKUP($C132,'Mammoth World Cup'!$A$17:$H$63,8,FALSE))</f>
        <v>0</v>
      </c>
      <c r="AH132" s="99" t="str">
        <f>IF(ISNA(VLOOKUP($C132,'MSLM CC SS'!$A$17:$H$61,8,FALSE))=TRUE,"0",VLOOKUP($C132,'MSLM CC SS'!$A$17:$H$61,8,FALSE))</f>
        <v>0</v>
      </c>
      <c r="AI132" s="99" t="str">
        <f>IF(ISNA(VLOOKUP($C132,'MSLM CC HP'!$A$17:$H$59,8,FALSE))=TRUE,"0",VLOOKUP($C132,'MSLM CC HP'!$A$17:$H$59,8,FALSE))</f>
        <v>0</v>
      </c>
      <c r="AJ132" s="99" t="str">
        <f>IF(ISNA(VLOOKUP($C132,'Mammoth NorAM SS'!$A$17:$H$63,8,FALSE))=TRUE,"0",VLOOKUP($C132,'Mammoth NorAM SS'!$A$17:$H$63,8,FALSE))</f>
        <v>0</v>
      </c>
      <c r="AK132" s="99" t="str">
        <f>IF(ISNA(VLOOKUP($C132,'Le Relais NorAM SS'!$A$17:$H$63,8,FALSE))=TRUE,"0",VLOOKUP($C132,'Le Relais NorAM SS'!$A$17:$H$63,8,FALSE))</f>
        <v>0</v>
      </c>
      <c r="AL132" s="99" t="str">
        <f>IF(ISNA(VLOOKUP($C132,'Step Up Tour Pro SS'!$A$17:$H$63,8,FALSE))=TRUE,"0",VLOOKUP($C132,'Step Up Tour Pro SS'!$A$17:$H$63,8,FALSE))</f>
        <v>0</v>
      </c>
    </row>
    <row r="133" spans="1:38" ht="15" customHeight="1">
      <c r="A133" s="81" t="s">
        <v>138</v>
      </c>
      <c r="B133" s="81" t="s">
        <v>65</v>
      </c>
      <c r="C133" s="73" t="s">
        <v>227</v>
      </c>
      <c r="E133" s="81">
        <f t="shared" si="18"/>
        <v>86</v>
      </c>
      <c r="F133" s="19">
        <f t="shared" si="19"/>
        <v>86</v>
      </c>
      <c r="G133" s="20">
        <f t="shared" si="20"/>
        <v>100</v>
      </c>
      <c r="H133" s="126">
        <v>0</v>
      </c>
      <c r="I133" s="126">
        <v>0</v>
      </c>
      <c r="J133" s="19">
        <f t="shared" si="21"/>
        <v>100</v>
      </c>
      <c r="K133" s="21"/>
      <c r="L133" s="22" t="str">
        <f>IF(ISNA(VLOOKUP($C133,'Mt. Sima Canada Cup SS'!$A$17:$H$100,8,FALSE))=TRUE,"0",VLOOKUP($C133,'Mt. Sima Canada Cup SS'!$A$17:$H$100,8,FALSE))</f>
        <v>0</v>
      </c>
      <c r="M133" s="22" t="str">
        <f>IF(ISNA(VLOOKUP($C133,'Mt. Sima Canada Cup BA'!$A$17:$H$100,8,FALSE))=TRUE,"0",VLOOKUP($C133,'Mt. Sima Canada Cup BA'!$A$17:$H$100,8,FALSE))</f>
        <v>0</v>
      </c>
      <c r="N133" s="22" t="str">
        <f>IF(ISNA(VLOOKUP($C133,'Waterville Rev Tour NorAm Day 1'!$A$17:$H$100,8,FALSE))=TRUE,"0",VLOOKUP($C133,'Waterville Rev Tour NorAm Day 1'!$A$17:$H$100,8,FALSE))</f>
        <v>0</v>
      </c>
      <c r="O133" s="22" t="str">
        <f>IF(ISNA(VLOOKUP($C133,'Waterville Rev Tour NorAm Day 2'!$A$17:$H$100,8,FALSE))=TRUE,"0",VLOOKUP($C133,'Waterville Rev Tour NorAm Day 2'!$A$17:$H$100,8,FALSE))</f>
        <v>0</v>
      </c>
      <c r="P133" s="22" t="str">
        <f>IF(ISNA(VLOOKUP($C133,'MSLM TT DAY 1'!$A$17:$H$100,8,FALSE))=TRUE,"0",VLOOKUP($C133,'MSLM TT DAY 1'!$A$17:$H$100,8,FALSE))</f>
        <v>0</v>
      </c>
      <c r="Q133" s="22" t="str">
        <f>IF(ISNA(VLOOKUP($C133,'MSLM TT DAY 2'!$A$17:$H$100,8,FALSE))=TRUE,"0",VLOOKUP($C133,'MSLM TT DAY 2'!$A$17:$H$100,8,FALSE))</f>
        <v>0</v>
      </c>
      <c r="R133" s="22" t="str">
        <f>IF(ISNA(VLOOKUP($C133,'Silverstar Canada Cup'!$A$17:$H$65,8,FALSE))=TRUE,"0",VLOOKUP($C133,'Silverstar Canada Cup'!$A$17:$H$65,8,FALSE))</f>
        <v>0</v>
      </c>
      <c r="S133" s="99" t="str">
        <f>IF(ISNA(VLOOKUP($C133,'Craigleith Groms'!$A$17:$H$63,8,FALSE))=TRUE,"0",VLOOKUP($C133,'Craigleith Groms'!$A$17:$H$63,8,FALSE))</f>
        <v>0</v>
      </c>
      <c r="T133" s="22" t="str">
        <f>IF(ISNA(VLOOKUP($C133,'Beaver Valley TT'!$A$17:$H$69,8,FALSE))=TRUE,"0",VLOOKUP($C133,'Beaver Valley TT'!$A$17:$H$69,8,FALSE))</f>
        <v>0</v>
      </c>
      <c r="U133" s="22" t="str">
        <f>IF(ISNA(VLOOKUP($C133,'Calgary Nor AM SS'!$A$17:$H$66,8,FALSE))=TRUE,"0",VLOOKUP($C133,'Calgary Nor AM SS'!$A$17:$H$66,8,FALSE))</f>
        <v>0</v>
      </c>
      <c r="V133" s="22" t="str">
        <f>IF(ISNA(VLOOKUP($C133,'Fortune Fz'!$A$17:$H$66,8,FALSE))=TRUE,"0",VLOOKUP($C133,'Fortune Fz'!$A$17:$H$66,8,FALSE))</f>
        <v>0</v>
      </c>
      <c r="W133" s="99">
        <f>IF(ISNA(VLOOKUP($C133,'GEORGIAN PEAKS Groms'!$A$17:$H$63,8,FALSE))=TRUE,"0",VLOOKUP($C133,'GEORGIAN PEAKS Groms'!$A$17:$H$63,8,FALSE))</f>
        <v>100</v>
      </c>
      <c r="X133" s="99" t="str">
        <f>IF(ISNA(VLOOKUP($C133,'Aspen Open SS'!$A$17:$H$63,8,FALSE))=TRUE,"0",VLOOKUP($C133,'Aspen Open SS'!$A$17:$H$63,8,FALSE))</f>
        <v>0</v>
      </c>
      <c r="Y133" s="99" t="str">
        <f>IF(ISNA(VLOOKUP($C133,'Aspen Open BA'!$A$17:$H$63,8,FALSE))=TRUE,"0",VLOOKUP($C133,'Aspen Open BA'!$A$17:$H$63,8,FALSE))</f>
        <v>0</v>
      </c>
      <c r="Z133" s="99" t="str">
        <f>IF(ISNA(VLOOKUP($C133,'CWG SS'!$A$17:$H$63,8,FALSE))=TRUE,"0",VLOOKUP($C133,'CWG SS'!$A$17:$H$63,8,FALSE))</f>
        <v>0</v>
      </c>
      <c r="AA133" s="99" t="str">
        <f>IF(ISNA(VLOOKUP($C133,'CWG BA'!$A$17:$H$63,8,FALSE))=TRUE,"0",VLOOKUP($C133,'CWG BA'!$A$17:$H$63,8,FALSE))</f>
        <v>0</v>
      </c>
      <c r="AB133" s="99" t="str">
        <f>IF(ISNA(VLOOKUP($C133,'CWG HP'!$A$17:$H$63,8,FALSE))=TRUE,"0",VLOOKUP($C133,'CWG HP'!$A$17:$H$63,8,FALSE))</f>
        <v>0</v>
      </c>
      <c r="AC133" s="99" t="str">
        <f>IF(ISNA(VLOOKUP($C133,'Camp Fortune Provincials'!$A$17:$H$63,8,FALSE))=TRUE,"0",VLOOKUP($C133,'Camp Fortune Provincials'!$A$17:$H$63,8,FALSE))</f>
        <v>0</v>
      </c>
      <c r="AD133" s="99" t="str">
        <f>IF(ISNA(VLOOKUP($C133,'Jr Nats SS'!$A$17:$H$63,8,FALSE))=TRUE,"0",VLOOKUP($C133,'Jr Nats SS'!$A$17:$H$63,8,FALSE))</f>
        <v>0</v>
      </c>
      <c r="AE133" s="99" t="str">
        <f>IF(ISNA(VLOOKUP($C133,'Jr Nats HP'!$A$17:$H$63,8,FALSE))=TRUE,"0",VLOOKUP($C133,'Jr Nats HP'!$A$17:$H$63,8,FALSE))</f>
        <v>0</v>
      </c>
      <c r="AF133" s="99" t="str">
        <f>IF(ISNA(VLOOKUP($C133,'Jr Nats BA'!$A$17:$H$63,8,FALSE))=TRUE,"0",VLOOKUP($C133,'Jr Nats BA'!$A$17:$H$63,8,FALSE))</f>
        <v>0</v>
      </c>
      <c r="AG133" s="99" t="str">
        <f>IF(ISNA(VLOOKUP($C133,'Mammoth World Cup'!$A$17:$H$63,8,FALSE))=TRUE,"0",VLOOKUP($C133,'Mammoth World Cup'!$A$17:$H$63,8,FALSE))</f>
        <v>0</v>
      </c>
      <c r="AH133" s="99" t="str">
        <f>IF(ISNA(VLOOKUP($C133,'MSLM CC SS'!$A$17:$H$61,8,FALSE))=TRUE,"0",VLOOKUP($C133,'MSLM CC SS'!$A$17:$H$61,8,FALSE))</f>
        <v>0</v>
      </c>
      <c r="AI133" s="99" t="str">
        <f>IF(ISNA(VLOOKUP($C133,'MSLM CC HP'!$A$17:$H$59,8,FALSE))=TRUE,"0",VLOOKUP($C133,'MSLM CC HP'!$A$17:$H$59,8,FALSE))</f>
        <v>0</v>
      </c>
      <c r="AJ133" s="99" t="str">
        <f>IF(ISNA(VLOOKUP($C133,'Mammoth NorAM SS'!$A$17:$H$63,8,FALSE))=TRUE,"0",VLOOKUP($C133,'Mammoth NorAM SS'!$A$17:$H$63,8,FALSE))</f>
        <v>0</v>
      </c>
      <c r="AK133" s="99" t="str">
        <f>IF(ISNA(VLOOKUP($C133,'Le Relais NorAM SS'!$A$17:$H$63,8,FALSE))=TRUE,"0",VLOOKUP($C133,'Le Relais NorAM SS'!$A$17:$H$63,8,FALSE))</f>
        <v>0</v>
      </c>
      <c r="AL133" s="99" t="str">
        <f>IF(ISNA(VLOOKUP($C133,'Step Up Tour Pro SS'!$A$17:$H$63,8,FALSE))=TRUE,"0",VLOOKUP($C133,'Step Up Tour Pro SS'!$A$17:$H$63,8,FALSE))</f>
        <v>0</v>
      </c>
    </row>
  </sheetData>
  <sortState ref="A6:AL133">
    <sortCondition ref="F6:F133"/>
  </sortState>
  <mergeCells count="1">
    <mergeCell ref="F3:J3"/>
  </mergeCells>
  <phoneticPr fontId="1"/>
  <conditionalFormatting sqref="C10:C12">
    <cfRule type="duplicateValues" dxfId="1067" priority="63"/>
  </conditionalFormatting>
  <conditionalFormatting sqref="C10:C12">
    <cfRule type="duplicateValues" dxfId="1066" priority="64"/>
  </conditionalFormatting>
  <conditionalFormatting sqref="C7:C9">
    <cfRule type="duplicateValues" dxfId="1065" priority="61"/>
  </conditionalFormatting>
  <conditionalFormatting sqref="C7:C9">
    <cfRule type="duplicateValues" dxfId="1064" priority="62"/>
  </conditionalFormatting>
  <conditionalFormatting sqref="C15">
    <cfRule type="duplicateValues" dxfId="1063" priority="59"/>
  </conditionalFormatting>
  <conditionalFormatting sqref="C15">
    <cfRule type="duplicateValues" dxfId="1062" priority="60"/>
  </conditionalFormatting>
  <conditionalFormatting sqref="C16">
    <cfRule type="duplicateValues" dxfId="1061" priority="57"/>
  </conditionalFormatting>
  <conditionalFormatting sqref="C16">
    <cfRule type="duplicateValues" dxfId="1060" priority="58"/>
  </conditionalFormatting>
  <conditionalFormatting sqref="C59">
    <cfRule type="duplicateValues" dxfId="1059" priority="53"/>
  </conditionalFormatting>
  <conditionalFormatting sqref="C38">
    <cfRule type="duplicateValues" dxfId="1058" priority="52"/>
  </conditionalFormatting>
  <conditionalFormatting sqref="C17:C37 C39:C58 C60:C78">
    <cfRule type="duplicateValues" dxfId="1057" priority="572"/>
  </conditionalFormatting>
  <conditionalFormatting sqref="C128:C129">
    <cfRule type="duplicateValues" dxfId="1056" priority="583"/>
  </conditionalFormatting>
  <conditionalFormatting sqref="C108">
    <cfRule type="duplicateValues" dxfId="1055" priority="13"/>
  </conditionalFormatting>
  <conditionalFormatting sqref="C108">
    <cfRule type="duplicateValues" dxfId="1054" priority="14"/>
  </conditionalFormatting>
  <conditionalFormatting sqref="C130">
    <cfRule type="duplicateValues" dxfId="1053" priority="11"/>
  </conditionalFormatting>
  <conditionalFormatting sqref="C130">
    <cfRule type="duplicateValues" dxfId="1052" priority="12"/>
  </conditionalFormatting>
  <conditionalFormatting sqref="C130">
    <cfRule type="duplicateValues" dxfId="1051" priority="10"/>
  </conditionalFormatting>
  <conditionalFormatting sqref="C131">
    <cfRule type="duplicateValues" dxfId="1050" priority="9"/>
  </conditionalFormatting>
  <conditionalFormatting sqref="C133">
    <cfRule type="duplicateValues" dxfId="1049" priority="8"/>
  </conditionalFormatting>
  <conditionalFormatting sqref="C133">
    <cfRule type="duplicateValues" dxfId="1048" priority="7"/>
  </conditionalFormatting>
  <conditionalFormatting sqref="C133">
    <cfRule type="duplicateValues" dxfId="1047" priority="6"/>
  </conditionalFormatting>
  <conditionalFormatting sqref="C133">
    <cfRule type="duplicateValues" dxfId="1046" priority="5"/>
  </conditionalFormatting>
  <conditionalFormatting sqref="C133">
    <cfRule type="duplicateValues" dxfId="1045" priority="4"/>
  </conditionalFormatting>
  <conditionalFormatting sqref="C133">
    <cfRule type="duplicateValues" dxfId="1044" priority="3"/>
  </conditionalFormatting>
  <conditionalFormatting sqref="C133">
    <cfRule type="duplicateValues" dxfId="1043" priority="2"/>
  </conditionalFormatting>
  <conditionalFormatting sqref="C133">
    <cfRule type="duplicateValues" dxfId="1042" priority="1"/>
  </conditionalFormatting>
  <pageMargins left="0.35433070866141736" right="0.15748031496062992" top="0.15748031496062992" bottom="0.19685039370078741" header="3.937007874015748E-2" footer="3.937007874015748E-2"/>
  <pageSetup orientation="landscape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S55" sqref="S55"/>
    </sheetView>
  </sheetViews>
  <sheetFormatPr baseColWidth="10" defaultColWidth="8.7109375" defaultRowHeight="13" x14ac:dyDescent="0"/>
  <cols>
    <col min="1" max="1" width="15.85546875" bestFit="1" customWidth="1"/>
  </cols>
  <sheetData>
    <row r="1" spans="1:9">
      <c r="A1" s="155"/>
      <c r="B1" s="83"/>
      <c r="C1" s="83"/>
      <c r="D1" s="83"/>
      <c r="E1" s="83"/>
      <c r="F1" s="83"/>
      <c r="G1" s="83"/>
      <c r="H1" s="83"/>
      <c r="I1" s="44"/>
    </row>
    <row r="2" spans="1:9">
      <c r="A2" s="155"/>
      <c r="B2" s="157" t="s">
        <v>41</v>
      </c>
      <c r="C2" s="157"/>
      <c r="D2" s="157"/>
      <c r="E2" s="157"/>
      <c r="F2" s="157"/>
      <c r="G2" s="83"/>
      <c r="H2" s="83"/>
      <c r="I2" s="44"/>
    </row>
    <row r="3" spans="1:9">
      <c r="A3" s="155"/>
      <c r="B3" s="83"/>
      <c r="C3" s="83"/>
      <c r="D3" s="83"/>
      <c r="E3" s="83"/>
      <c r="F3" s="83"/>
      <c r="G3" s="83"/>
      <c r="H3" s="83"/>
      <c r="I3" s="44"/>
    </row>
    <row r="4" spans="1:9">
      <c r="A4" s="155"/>
      <c r="B4" s="157" t="s">
        <v>34</v>
      </c>
      <c r="C4" s="157"/>
      <c r="D4" s="157"/>
      <c r="E4" s="157"/>
      <c r="F4" s="157"/>
      <c r="G4" s="83"/>
      <c r="H4" s="83"/>
      <c r="I4" s="44"/>
    </row>
    <row r="5" spans="1:9">
      <c r="A5" s="155"/>
      <c r="B5" s="83"/>
      <c r="C5" s="83"/>
      <c r="D5" s="83"/>
      <c r="E5" s="83"/>
      <c r="F5" s="83"/>
      <c r="G5" s="83"/>
      <c r="H5" s="83"/>
      <c r="I5" s="44"/>
    </row>
    <row r="6" spans="1:9">
      <c r="A6" s="155"/>
      <c r="B6" s="156"/>
      <c r="C6" s="156"/>
      <c r="D6" s="83"/>
      <c r="E6" s="83"/>
      <c r="F6" s="83"/>
      <c r="G6" s="83"/>
      <c r="H6" s="83"/>
      <c r="I6" s="44"/>
    </row>
    <row r="7" spans="1:9">
      <c r="A7" s="155"/>
      <c r="B7" s="83"/>
      <c r="C7" s="83"/>
      <c r="D7" s="83"/>
      <c r="E7" s="83"/>
      <c r="F7" s="83"/>
      <c r="G7" s="83"/>
      <c r="H7" s="83"/>
      <c r="I7" s="44"/>
    </row>
    <row r="8" spans="1:9">
      <c r="A8" s="45" t="s">
        <v>11</v>
      </c>
      <c r="B8" s="46" t="s">
        <v>132</v>
      </c>
      <c r="C8" s="46"/>
      <c r="D8" s="46"/>
      <c r="E8" s="46"/>
      <c r="F8" s="82"/>
      <c r="G8" s="82"/>
      <c r="H8" s="82"/>
      <c r="I8" s="44"/>
    </row>
    <row r="9" spans="1:9">
      <c r="A9" s="45" t="s">
        <v>0</v>
      </c>
      <c r="B9" s="46" t="s">
        <v>134</v>
      </c>
      <c r="C9" s="46"/>
      <c r="D9" s="46"/>
      <c r="E9" s="46"/>
      <c r="F9" s="82"/>
      <c r="G9" s="82"/>
      <c r="H9" s="82"/>
      <c r="I9" s="44"/>
    </row>
    <row r="10" spans="1:9">
      <c r="A10" s="45" t="s">
        <v>13</v>
      </c>
      <c r="B10" s="158">
        <v>42030</v>
      </c>
      <c r="C10" s="158"/>
      <c r="D10" s="47"/>
      <c r="E10" s="47"/>
      <c r="F10" s="48"/>
      <c r="G10" s="48"/>
      <c r="H10" s="48"/>
      <c r="I10" s="44"/>
    </row>
    <row r="11" spans="1:9">
      <c r="A11" s="45" t="s">
        <v>33</v>
      </c>
      <c r="B11" s="46" t="s">
        <v>39</v>
      </c>
      <c r="C11" s="47"/>
      <c r="D11" s="83"/>
      <c r="E11" s="83"/>
      <c r="F11" s="83"/>
      <c r="G11" s="83"/>
      <c r="H11" s="83"/>
      <c r="I11" s="44"/>
    </row>
    <row r="12" spans="1:9">
      <c r="A12" s="45" t="s">
        <v>16</v>
      </c>
      <c r="B12" s="82" t="s">
        <v>52</v>
      </c>
      <c r="C12" s="83"/>
      <c r="D12" s="83"/>
      <c r="E12" s="83"/>
      <c r="F12" s="83"/>
      <c r="G12" s="83"/>
      <c r="H12" s="83"/>
      <c r="I12" s="44"/>
    </row>
    <row r="13" spans="1:9">
      <c r="A13" s="82" t="s">
        <v>12</v>
      </c>
      <c r="B13" s="49" t="s">
        <v>2</v>
      </c>
      <c r="C13" s="50"/>
      <c r="D13" s="51" t="s">
        <v>17</v>
      </c>
      <c r="E13" s="50"/>
      <c r="F13" s="51" t="s">
        <v>1</v>
      </c>
      <c r="G13" s="50"/>
      <c r="H13" s="52"/>
      <c r="I13" s="53" t="s">
        <v>24</v>
      </c>
    </row>
    <row r="14" spans="1:9">
      <c r="A14" s="82" t="s">
        <v>15</v>
      </c>
      <c r="B14" s="54">
        <v>0</v>
      </c>
      <c r="C14" s="55"/>
      <c r="D14" s="56">
        <v>0</v>
      </c>
      <c r="E14" s="55"/>
      <c r="F14" s="56">
        <v>0.1</v>
      </c>
      <c r="G14" s="55"/>
      <c r="H14" s="57" t="s">
        <v>18</v>
      </c>
      <c r="I14" s="58" t="s">
        <v>25</v>
      </c>
    </row>
    <row r="15" spans="1:9">
      <c r="A15" s="82" t="s">
        <v>14</v>
      </c>
      <c r="B15" s="61">
        <v>1</v>
      </c>
      <c r="C15" s="60"/>
      <c r="D15" s="61">
        <v>1</v>
      </c>
      <c r="E15" s="60"/>
      <c r="F15" s="61">
        <v>100</v>
      </c>
      <c r="G15" s="60"/>
      <c r="H15" s="57" t="s">
        <v>19</v>
      </c>
      <c r="I15" s="58" t="s">
        <v>26</v>
      </c>
    </row>
    <row r="16" spans="1:9">
      <c r="A16" s="82"/>
      <c r="B16" s="63" t="s">
        <v>5</v>
      </c>
      <c r="C16" s="63" t="s">
        <v>4</v>
      </c>
      <c r="D16" s="63" t="s">
        <v>5</v>
      </c>
      <c r="E16" s="63" t="s">
        <v>4</v>
      </c>
      <c r="F16" s="63" t="s">
        <v>5</v>
      </c>
      <c r="G16" s="63" t="s">
        <v>4</v>
      </c>
      <c r="H16" s="64" t="s">
        <v>4</v>
      </c>
      <c r="I16" s="65" t="s">
        <v>135</v>
      </c>
    </row>
    <row r="17" spans="1:9">
      <c r="A17" s="86" t="s">
        <v>136</v>
      </c>
      <c r="B17" s="95">
        <v>0</v>
      </c>
      <c r="C17" s="96">
        <f>B17/B$15*1000*B$14</f>
        <v>0</v>
      </c>
      <c r="D17" s="79">
        <v>0</v>
      </c>
      <c r="E17" s="80">
        <f>D17/D$15*1000*D$14</f>
        <v>0</v>
      </c>
      <c r="F17" s="79">
        <v>100</v>
      </c>
      <c r="G17" s="80">
        <f>F17/F$15*1000*F$14</f>
        <v>100</v>
      </c>
      <c r="H17" s="67">
        <f>LARGE((C17,E17,G17),1)</f>
        <v>100</v>
      </c>
      <c r="I17" s="66" t="s">
        <v>135</v>
      </c>
    </row>
    <row r="18" spans="1:9">
      <c r="A18" s="86" t="s">
        <v>139</v>
      </c>
      <c r="B18" s="95">
        <v>0</v>
      </c>
      <c r="C18" s="96">
        <f>B18/B$15*1000*B$14</f>
        <v>0</v>
      </c>
      <c r="D18" s="79">
        <v>0</v>
      </c>
      <c r="E18" s="80">
        <f>D18/D$15*1000*D$14</f>
        <v>0</v>
      </c>
      <c r="F18" s="79">
        <v>100</v>
      </c>
      <c r="G18" s="80">
        <f>F18/F$15*1000*F$14</f>
        <v>100</v>
      </c>
      <c r="H18" s="67">
        <f>LARGE((C18,E18,G18),1)</f>
        <v>100</v>
      </c>
      <c r="I18" s="66" t="s">
        <v>135</v>
      </c>
    </row>
    <row r="19" spans="1:9">
      <c r="A19" s="86" t="s">
        <v>141</v>
      </c>
      <c r="B19" s="95">
        <v>0</v>
      </c>
      <c r="C19" s="96">
        <f>B19/B$15*1000*B$14</f>
        <v>0</v>
      </c>
      <c r="D19" s="79">
        <v>0</v>
      </c>
      <c r="E19" s="80">
        <f t="shared" ref="C19:G22" si="0">D19/D$15*1000*D$14</f>
        <v>0</v>
      </c>
      <c r="F19" s="79">
        <v>100</v>
      </c>
      <c r="G19" s="80">
        <f t="shared" si="0"/>
        <v>100</v>
      </c>
      <c r="H19" s="67">
        <f>LARGE((C19,E19,G19),1)</f>
        <v>100</v>
      </c>
      <c r="I19" s="66" t="s">
        <v>135</v>
      </c>
    </row>
    <row r="20" spans="1:9">
      <c r="A20" s="86" t="s">
        <v>143</v>
      </c>
      <c r="B20" s="95">
        <v>0</v>
      </c>
      <c r="C20" s="96">
        <f t="shared" si="0"/>
        <v>0</v>
      </c>
      <c r="D20" s="79">
        <v>0</v>
      </c>
      <c r="E20" s="80">
        <f t="shared" si="0"/>
        <v>0</v>
      </c>
      <c r="F20" s="79">
        <v>100</v>
      </c>
      <c r="G20" s="80">
        <f t="shared" si="0"/>
        <v>100</v>
      </c>
      <c r="H20" s="67">
        <f>LARGE((C20,E20,G20),1)</f>
        <v>100</v>
      </c>
      <c r="I20" s="66" t="s">
        <v>135</v>
      </c>
    </row>
    <row r="21" spans="1:9">
      <c r="A21" s="86" t="s">
        <v>144</v>
      </c>
      <c r="B21" s="95">
        <v>0</v>
      </c>
      <c r="C21" s="96">
        <f>B21/B$15*1000*B$14</f>
        <v>0</v>
      </c>
      <c r="D21" s="79">
        <v>0</v>
      </c>
      <c r="E21" s="80">
        <f>D21/D$15*1000*D$14</f>
        <v>0</v>
      </c>
      <c r="F21" s="79">
        <v>100</v>
      </c>
      <c r="G21" s="80">
        <f>F21/F$15*1000*F$14</f>
        <v>100</v>
      </c>
      <c r="H21" s="67">
        <f>LARGE((C21,E21,G21),1)</f>
        <v>100</v>
      </c>
      <c r="I21" s="66" t="s">
        <v>135</v>
      </c>
    </row>
    <row r="22" spans="1:9">
      <c r="A22" s="86" t="s">
        <v>146</v>
      </c>
      <c r="B22" s="95">
        <v>0</v>
      </c>
      <c r="C22" s="96">
        <f t="shared" si="0"/>
        <v>0</v>
      </c>
      <c r="D22" s="79">
        <v>0</v>
      </c>
      <c r="E22" s="80">
        <f t="shared" si="0"/>
        <v>0</v>
      </c>
      <c r="F22" s="79">
        <v>100</v>
      </c>
      <c r="G22" s="80">
        <f t="shared" si="0"/>
        <v>100</v>
      </c>
      <c r="H22" s="67">
        <f>LARGE((C22,E22,G22),1)</f>
        <v>100</v>
      </c>
      <c r="I22" s="66" t="s">
        <v>135</v>
      </c>
    </row>
    <row r="23" spans="1:9">
      <c r="A23" s="86" t="s">
        <v>148</v>
      </c>
      <c r="B23" s="95">
        <v>1</v>
      </c>
      <c r="C23" s="96">
        <f t="shared" ref="C23" si="1">B23/B$15*1000*B$14</f>
        <v>0</v>
      </c>
      <c r="D23" s="79">
        <v>1</v>
      </c>
      <c r="E23" s="80">
        <f t="shared" ref="E23" si="2">D23/D$15*1000*D$14</f>
        <v>0</v>
      </c>
      <c r="F23" s="79">
        <v>100</v>
      </c>
      <c r="G23" s="80">
        <f t="shared" ref="G23" si="3">F23/F$15*1000*F$14</f>
        <v>100</v>
      </c>
      <c r="H23" s="67">
        <f>LARGE((C23,E23,G23),1)</f>
        <v>100</v>
      </c>
      <c r="I23" s="66" t="s">
        <v>135</v>
      </c>
    </row>
    <row r="24" spans="1:9">
      <c r="A24" s="86" t="s">
        <v>149</v>
      </c>
      <c r="B24" s="95">
        <v>1</v>
      </c>
      <c r="C24" s="96">
        <f t="shared" ref="C24:C27" si="4">B24/B$15*1000*B$14</f>
        <v>0</v>
      </c>
      <c r="D24" s="79">
        <v>1</v>
      </c>
      <c r="E24" s="80">
        <f t="shared" ref="E24:E27" si="5">D24/D$15*1000*D$14</f>
        <v>0</v>
      </c>
      <c r="F24" s="79">
        <v>100</v>
      </c>
      <c r="G24" s="80">
        <f t="shared" ref="G24:G27" si="6">F24/F$15*1000*F$14</f>
        <v>100</v>
      </c>
      <c r="H24" s="67">
        <f>LARGE((C24,E24,G24),1)</f>
        <v>100</v>
      </c>
      <c r="I24" s="66" t="s">
        <v>135</v>
      </c>
    </row>
    <row r="25" spans="1:9">
      <c r="A25" s="86" t="s">
        <v>150</v>
      </c>
      <c r="B25" s="95">
        <v>1</v>
      </c>
      <c r="C25" s="96">
        <f t="shared" si="4"/>
        <v>0</v>
      </c>
      <c r="D25" s="79">
        <v>1</v>
      </c>
      <c r="E25" s="80">
        <f t="shared" si="5"/>
        <v>0</v>
      </c>
      <c r="F25" s="79">
        <v>100</v>
      </c>
      <c r="G25" s="80">
        <f t="shared" si="6"/>
        <v>100</v>
      </c>
      <c r="H25" s="67">
        <f>LARGE((C25,E25,G25),1)</f>
        <v>100</v>
      </c>
      <c r="I25" s="66" t="s">
        <v>135</v>
      </c>
    </row>
    <row r="26" spans="1:9">
      <c r="A26" s="108" t="s">
        <v>152</v>
      </c>
      <c r="B26" s="95">
        <v>1</v>
      </c>
      <c r="C26" s="96">
        <f t="shared" si="4"/>
        <v>0</v>
      </c>
      <c r="D26" s="79">
        <v>1</v>
      </c>
      <c r="E26" s="80">
        <f t="shared" si="5"/>
        <v>0</v>
      </c>
      <c r="F26" s="79">
        <v>100</v>
      </c>
      <c r="G26" s="80">
        <f t="shared" si="6"/>
        <v>100</v>
      </c>
      <c r="H26" s="67">
        <f>LARGE((C26,E26,G26),1)</f>
        <v>100</v>
      </c>
      <c r="I26" s="66" t="s">
        <v>135</v>
      </c>
    </row>
    <row r="27" spans="1:9">
      <c r="A27" s="108" t="s">
        <v>153</v>
      </c>
      <c r="B27" s="95">
        <v>1</v>
      </c>
      <c r="C27" s="96">
        <f t="shared" si="4"/>
        <v>0</v>
      </c>
      <c r="D27" s="79">
        <v>1</v>
      </c>
      <c r="E27" s="80">
        <f t="shared" si="5"/>
        <v>0</v>
      </c>
      <c r="F27" s="79">
        <v>100</v>
      </c>
      <c r="G27" s="80">
        <f t="shared" si="6"/>
        <v>100</v>
      </c>
      <c r="H27" s="67">
        <f>LARGE((C27,E27,G27),1)</f>
        <v>100</v>
      </c>
      <c r="I27" s="66" t="s">
        <v>135</v>
      </c>
    </row>
    <row r="28" spans="1:9">
      <c r="A28" s="109" t="s">
        <v>166</v>
      </c>
      <c r="B28" s="95">
        <v>1</v>
      </c>
      <c r="C28" s="96">
        <f t="shared" ref="C28:C29" si="7">B28/B$15*1000*B$14</f>
        <v>0</v>
      </c>
      <c r="D28" s="79">
        <v>1</v>
      </c>
      <c r="E28" s="80">
        <f t="shared" ref="E28:E29" si="8">D28/D$15*1000*D$14</f>
        <v>0</v>
      </c>
      <c r="F28" s="79">
        <v>100</v>
      </c>
      <c r="G28" s="80">
        <f t="shared" ref="G28:G29" si="9">F28/F$15*1000*F$14</f>
        <v>100</v>
      </c>
      <c r="H28" s="67">
        <f>LARGE((C28,E28,G28),1)</f>
        <v>100</v>
      </c>
      <c r="I28" s="66" t="s">
        <v>135</v>
      </c>
    </row>
    <row r="29" spans="1:9">
      <c r="A29" s="109" t="s">
        <v>167</v>
      </c>
      <c r="B29" s="95">
        <v>1</v>
      </c>
      <c r="C29" s="96">
        <f t="shared" si="7"/>
        <v>0</v>
      </c>
      <c r="D29" s="79">
        <v>1</v>
      </c>
      <c r="E29" s="80">
        <f t="shared" si="8"/>
        <v>0</v>
      </c>
      <c r="F29" s="79">
        <v>100</v>
      </c>
      <c r="G29" s="80">
        <f t="shared" si="9"/>
        <v>100</v>
      </c>
      <c r="H29" s="67">
        <f>LARGE((C29,E29,G29),1)</f>
        <v>100</v>
      </c>
      <c r="I29" s="66" t="s">
        <v>135</v>
      </c>
    </row>
  </sheetData>
  <mergeCells count="5">
    <mergeCell ref="A1:A7"/>
    <mergeCell ref="B2:F2"/>
    <mergeCell ref="B4:F4"/>
    <mergeCell ref="B6:C6"/>
    <mergeCell ref="B10:C10"/>
  </mergeCells>
  <conditionalFormatting sqref="A17:A27">
    <cfRule type="duplicateValues" dxfId="921" priority="567"/>
  </conditionalFormatting>
  <conditionalFormatting sqref="A28">
    <cfRule type="duplicateValues" dxfId="920" priority="3"/>
  </conditionalFormatting>
  <conditionalFormatting sqref="A28">
    <cfRule type="duplicateValues" dxfId="919" priority="4"/>
  </conditionalFormatting>
  <conditionalFormatting sqref="A29">
    <cfRule type="duplicateValues" dxfId="918" priority="1"/>
  </conditionalFormatting>
  <conditionalFormatting sqref="A29">
    <cfRule type="duplicateValues" dxfId="917" priority="2"/>
  </conditionalFormatting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opLeftCell="A14" zoomScale="125" zoomScaleNormal="125" zoomScalePageLayoutView="125" workbookViewId="0">
      <selection activeCell="A22" sqref="A22"/>
    </sheetView>
  </sheetViews>
  <sheetFormatPr baseColWidth="10" defaultColWidth="8.7109375" defaultRowHeight="13" x14ac:dyDescent="0"/>
  <cols>
    <col min="1" max="1" width="15.85546875" bestFit="1" customWidth="1"/>
  </cols>
  <sheetData>
    <row r="1" spans="1:9">
      <c r="A1" s="155"/>
      <c r="B1" s="83"/>
      <c r="C1" s="83"/>
      <c r="D1" s="83"/>
      <c r="E1" s="83"/>
      <c r="F1" s="83"/>
      <c r="G1" s="83"/>
      <c r="H1" s="83"/>
      <c r="I1" s="44"/>
    </row>
    <row r="2" spans="1:9">
      <c r="A2" s="155"/>
      <c r="B2" s="157" t="s">
        <v>41</v>
      </c>
      <c r="C2" s="157"/>
      <c r="D2" s="157"/>
      <c r="E2" s="157"/>
      <c r="F2" s="157"/>
      <c r="G2" s="83"/>
      <c r="H2" s="83"/>
      <c r="I2" s="44"/>
    </row>
    <row r="3" spans="1:9">
      <c r="A3" s="155"/>
      <c r="B3" s="83"/>
      <c r="C3" s="83"/>
      <c r="D3" s="83"/>
      <c r="E3" s="83"/>
      <c r="F3" s="83"/>
      <c r="G3" s="83"/>
      <c r="H3" s="83"/>
      <c r="I3" s="44"/>
    </row>
    <row r="4" spans="1:9">
      <c r="A4" s="155"/>
      <c r="B4" s="157" t="s">
        <v>34</v>
      </c>
      <c r="C4" s="157"/>
      <c r="D4" s="157"/>
      <c r="E4" s="157"/>
      <c r="F4" s="157"/>
      <c r="G4" s="83"/>
      <c r="H4" s="83"/>
      <c r="I4" s="44"/>
    </row>
    <row r="5" spans="1:9">
      <c r="A5" s="155"/>
      <c r="B5" s="83"/>
      <c r="C5" s="83"/>
      <c r="D5" s="83"/>
      <c r="E5" s="83"/>
      <c r="F5" s="83"/>
      <c r="G5" s="83"/>
      <c r="H5" s="83"/>
      <c r="I5" s="44"/>
    </row>
    <row r="6" spans="1:9">
      <c r="A6" s="155"/>
      <c r="B6" s="156"/>
      <c r="C6" s="156"/>
      <c r="D6" s="83"/>
      <c r="E6" s="83"/>
      <c r="F6" s="83"/>
      <c r="G6" s="83"/>
      <c r="H6" s="83"/>
      <c r="I6" s="44"/>
    </row>
    <row r="7" spans="1:9">
      <c r="A7" s="155"/>
      <c r="B7" s="83"/>
      <c r="C7" s="83"/>
      <c r="D7" s="83"/>
      <c r="E7" s="83"/>
      <c r="F7" s="83"/>
      <c r="G7" s="83"/>
      <c r="H7" s="83"/>
      <c r="I7" s="44"/>
    </row>
    <row r="8" spans="1:9">
      <c r="A8" s="45" t="s">
        <v>11</v>
      </c>
      <c r="B8" s="46" t="s">
        <v>155</v>
      </c>
      <c r="C8" s="46"/>
      <c r="D8" s="46"/>
      <c r="E8" s="46"/>
      <c r="F8" s="83"/>
      <c r="G8" s="83"/>
      <c r="H8" s="82"/>
      <c r="I8" s="44"/>
    </row>
    <row r="9" spans="1:9">
      <c r="A9" s="45" t="s">
        <v>0</v>
      </c>
      <c r="B9" s="46" t="s">
        <v>48</v>
      </c>
      <c r="C9" s="46"/>
      <c r="D9" s="46"/>
      <c r="E9" s="46"/>
      <c r="F9" s="83"/>
      <c r="G9" s="83"/>
      <c r="H9" s="82"/>
      <c r="I9" s="44"/>
    </row>
    <row r="10" spans="1:9">
      <c r="A10" s="45" t="s">
        <v>13</v>
      </c>
      <c r="B10" s="158" t="s">
        <v>157</v>
      </c>
      <c r="C10" s="158"/>
      <c r="D10" s="47"/>
      <c r="E10" s="47"/>
      <c r="F10" s="83"/>
      <c r="G10" s="83"/>
      <c r="H10" s="48"/>
      <c r="I10" s="44"/>
    </row>
    <row r="11" spans="1:9">
      <c r="A11" s="45" t="s">
        <v>33</v>
      </c>
      <c r="B11" s="46" t="s">
        <v>39</v>
      </c>
      <c r="C11" s="47"/>
      <c r="D11" s="83"/>
      <c r="E11" s="83"/>
      <c r="F11" s="83"/>
      <c r="G11" s="83"/>
      <c r="H11" s="83"/>
      <c r="I11" s="44"/>
    </row>
    <row r="12" spans="1:9">
      <c r="A12" s="45" t="s">
        <v>16</v>
      </c>
      <c r="B12" s="82" t="s">
        <v>52</v>
      </c>
      <c r="C12" s="83"/>
      <c r="D12" s="83"/>
      <c r="E12" s="83"/>
      <c r="F12" s="83"/>
      <c r="G12" s="83"/>
      <c r="H12" s="83"/>
      <c r="I12" s="44"/>
    </row>
    <row r="13" spans="1:9">
      <c r="A13" s="82" t="s">
        <v>12</v>
      </c>
      <c r="B13" s="49" t="s">
        <v>2</v>
      </c>
      <c r="C13" s="50"/>
      <c r="D13" s="51" t="s">
        <v>17</v>
      </c>
      <c r="E13" s="50"/>
      <c r="F13" s="51" t="s">
        <v>1</v>
      </c>
      <c r="G13" s="50"/>
      <c r="H13" s="52"/>
      <c r="I13" s="53" t="s">
        <v>24</v>
      </c>
    </row>
    <row r="14" spans="1:9">
      <c r="A14" s="82" t="s">
        <v>15</v>
      </c>
      <c r="B14" s="54">
        <v>0</v>
      </c>
      <c r="C14" s="55"/>
      <c r="D14" s="56">
        <v>0</v>
      </c>
      <c r="E14" s="55"/>
      <c r="F14" s="56">
        <v>0.5</v>
      </c>
      <c r="G14" s="55"/>
      <c r="H14" s="57" t="s">
        <v>18</v>
      </c>
      <c r="I14" s="58" t="s">
        <v>25</v>
      </c>
    </row>
    <row r="15" spans="1:9">
      <c r="A15" s="82" t="s">
        <v>14</v>
      </c>
      <c r="B15" s="59">
        <v>1</v>
      </c>
      <c r="C15" s="60"/>
      <c r="D15" s="61">
        <v>1</v>
      </c>
      <c r="E15" s="60"/>
      <c r="F15" s="61">
        <v>88.6</v>
      </c>
      <c r="G15" s="60"/>
      <c r="H15" s="57" t="s">
        <v>19</v>
      </c>
      <c r="I15" s="58" t="s">
        <v>26</v>
      </c>
    </row>
    <row r="16" spans="1:9">
      <c r="A16" s="82"/>
      <c r="B16" s="62" t="s">
        <v>5</v>
      </c>
      <c r="C16" s="63" t="s">
        <v>4</v>
      </c>
      <c r="D16" s="63" t="s">
        <v>5</v>
      </c>
      <c r="E16" s="63" t="s">
        <v>4</v>
      </c>
      <c r="F16" s="63" t="s">
        <v>5</v>
      </c>
      <c r="G16" s="63" t="s">
        <v>4</v>
      </c>
      <c r="H16" s="64" t="s">
        <v>4</v>
      </c>
      <c r="I16" s="65">
        <v>53</v>
      </c>
    </row>
    <row r="17" spans="1:9">
      <c r="A17" s="86" t="s">
        <v>73</v>
      </c>
      <c r="B17" s="78">
        <v>0</v>
      </c>
      <c r="C17" s="80">
        <f>B17/B$15*1000*B$14</f>
        <v>0</v>
      </c>
      <c r="D17" s="79">
        <v>0</v>
      </c>
      <c r="E17" s="80">
        <f>D17/D$15*1000*D$14</f>
        <v>0</v>
      </c>
      <c r="F17" s="79">
        <v>88.6</v>
      </c>
      <c r="G17" s="80">
        <f>F17/F$15*1000*F$14</f>
        <v>500</v>
      </c>
      <c r="H17" s="67">
        <f>LARGE((C17,E17,G17),1)</f>
        <v>500</v>
      </c>
      <c r="I17" s="66">
        <v>1</v>
      </c>
    </row>
    <row r="18" spans="1:9">
      <c r="A18" s="86" t="s">
        <v>72</v>
      </c>
      <c r="B18" s="78">
        <v>0</v>
      </c>
      <c r="C18" s="80">
        <f>B18/B$15*1000*B$14</f>
        <v>0</v>
      </c>
      <c r="D18" s="79">
        <v>0</v>
      </c>
      <c r="E18" s="80">
        <f>D18/D$15*1000*D$14</f>
        <v>0</v>
      </c>
      <c r="F18" s="79">
        <v>86.4</v>
      </c>
      <c r="G18" s="80">
        <f>F18/F$15*1000*F$14</f>
        <v>487.58465011286688</v>
      </c>
      <c r="H18" s="67">
        <f>LARGE((C18,E18,G18),1)</f>
        <v>487.58465011286688</v>
      </c>
      <c r="I18" s="66">
        <v>2</v>
      </c>
    </row>
    <row r="19" spans="1:9">
      <c r="A19" s="89" t="s">
        <v>62</v>
      </c>
      <c r="B19" s="78">
        <v>0</v>
      </c>
      <c r="C19" s="80">
        <f>B19/B$15*1000*B$14</f>
        <v>0</v>
      </c>
      <c r="D19" s="79">
        <v>0</v>
      </c>
      <c r="E19" s="80">
        <f t="shared" ref="C19:G25" si="0">D19/D$15*1000*D$14</f>
        <v>0</v>
      </c>
      <c r="F19" s="79">
        <v>86</v>
      </c>
      <c r="G19" s="80">
        <f t="shared" si="0"/>
        <v>485.32731376975175</v>
      </c>
      <c r="H19" s="67">
        <f>LARGE((C19,E19,G19),1)</f>
        <v>485.32731376975175</v>
      </c>
      <c r="I19" s="66">
        <v>3</v>
      </c>
    </row>
    <row r="20" spans="1:9">
      <c r="A20" s="86" t="s">
        <v>93</v>
      </c>
      <c r="B20" s="78">
        <v>0</v>
      </c>
      <c r="C20" s="80">
        <f>B20/B$15*1000*B$14</f>
        <v>0</v>
      </c>
      <c r="D20" s="79">
        <v>0</v>
      </c>
      <c r="E20" s="80">
        <f t="shared" si="0"/>
        <v>0</v>
      </c>
      <c r="F20" s="79">
        <v>83.6</v>
      </c>
      <c r="G20" s="80">
        <f t="shared" si="0"/>
        <v>471.78329571106093</v>
      </c>
      <c r="H20" s="67">
        <f>LARGE((C20,E20,G20),1)</f>
        <v>471.78329571106093</v>
      </c>
      <c r="I20" s="66">
        <v>4</v>
      </c>
    </row>
    <row r="21" spans="1:9">
      <c r="A21" s="86" t="s">
        <v>158</v>
      </c>
      <c r="B21" s="78">
        <v>0</v>
      </c>
      <c r="C21" s="80">
        <f t="shared" si="0"/>
        <v>0</v>
      </c>
      <c r="D21" s="79">
        <v>0</v>
      </c>
      <c r="E21" s="80">
        <f t="shared" si="0"/>
        <v>0</v>
      </c>
      <c r="F21" s="79">
        <v>81.8</v>
      </c>
      <c r="G21" s="80">
        <f t="shared" si="0"/>
        <v>461.62528216704288</v>
      </c>
      <c r="H21" s="67">
        <f>LARGE((C21,E21,G21),1)</f>
        <v>461.62528216704288</v>
      </c>
      <c r="I21" s="66">
        <v>5</v>
      </c>
    </row>
    <row r="22" spans="1:9">
      <c r="A22" s="86" t="s">
        <v>89</v>
      </c>
      <c r="B22" s="78">
        <v>0</v>
      </c>
      <c r="C22" s="80">
        <f>B22/B$15*1000*B$14</f>
        <v>0</v>
      </c>
      <c r="D22" s="79">
        <v>0</v>
      </c>
      <c r="E22" s="80">
        <f>D22/D$15*1000*D$14</f>
        <v>0</v>
      </c>
      <c r="F22" s="79">
        <v>80.8</v>
      </c>
      <c r="G22" s="80">
        <f>F22/F$15*1000*F$14</f>
        <v>455.98194130925509</v>
      </c>
      <c r="H22" s="67">
        <f>LARGE((C22,E22,G22),1)</f>
        <v>455.98194130925509</v>
      </c>
      <c r="I22" s="66">
        <v>6</v>
      </c>
    </row>
    <row r="23" spans="1:9">
      <c r="A23" s="86" t="s">
        <v>76</v>
      </c>
      <c r="B23" s="78">
        <v>0</v>
      </c>
      <c r="C23" s="80">
        <f t="shared" si="0"/>
        <v>0</v>
      </c>
      <c r="D23" s="79">
        <v>0</v>
      </c>
      <c r="E23" s="80">
        <f t="shared" si="0"/>
        <v>0</v>
      </c>
      <c r="F23" s="79">
        <v>76</v>
      </c>
      <c r="G23" s="80">
        <f t="shared" si="0"/>
        <v>428.89390519187361</v>
      </c>
      <c r="H23" s="67">
        <f>LARGE((C23,E23,G23),1)</f>
        <v>428.89390519187361</v>
      </c>
      <c r="I23" s="66">
        <v>7</v>
      </c>
    </row>
    <row r="24" spans="1:9">
      <c r="A24" s="86" t="s">
        <v>85</v>
      </c>
      <c r="B24" s="78">
        <v>0</v>
      </c>
      <c r="C24" s="80">
        <f t="shared" si="0"/>
        <v>0</v>
      </c>
      <c r="D24" s="79">
        <v>0</v>
      </c>
      <c r="E24" s="80">
        <f t="shared" si="0"/>
        <v>0</v>
      </c>
      <c r="F24" s="79">
        <v>72.599999999999994</v>
      </c>
      <c r="G24" s="80">
        <f t="shared" si="0"/>
        <v>409.70654627539506</v>
      </c>
      <c r="H24" s="67">
        <f>LARGE((C24,E24,G24),1)</f>
        <v>409.70654627539506</v>
      </c>
      <c r="I24" s="66">
        <v>8</v>
      </c>
    </row>
    <row r="25" spans="1:9">
      <c r="A25" s="86" t="s">
        <v>81</v>
      </c>
      <c r="B25" s="78">
        <v>0</v>
      </c>
      <c r="C25" s="80">
        <f t="shared" si="0"/>
        <v>0</v>
      </c>
      <c r="D25" s="79">
        <v>0</v>
      </c>
      <c r="E25" s="80">
        <f t="shared" si="0"/>
        <v>0</v>
      </c>
      <c r="F25" s="79">
        <v>69</v>
      </c>
      <c r="G25" s="80">
        <f t="shared" si="0"/>
        <v>389.39051918735896</v>
      </c>
      <c r="H25" s="67">
        <f>LARGE((C25,E25,G25),1)</f>
        <v>389.39051918735896</v>
      </c>
      <c r="I25" s="66">
        <v>9</v>
      </c>
    </row>
    <row r="26" spans="1:9">
      <c r="A26" s="86" t="s">
        <v>106</v>
      </c>
      <c r="B26" s="78">
        <v>0</v>
      </c>
      <c r="C26" s="80">
        <f t="shared" ref="C26:C50" si="1">B26/B$15*1000*B$14</f>
        <v>0</v>
      </c>
      <c r="D26" s="79">
        <v>1</v>
      </c>
      <c r="E26" s="80">
        <f t="shared" ref="E26:E50" si="2">D26/D$15*1000*D$14</f>
        <v>0</v>
      </c>
      <c r="F26" s="79">
        <v>64</v>
      </c>
      <c r="G26" s="80">
        <f t="shared" ref="G26:G50" si="3">F26/F$15*1000*F$14</f>
        <v>361.17381489841989</v>
      </c>
      <c r="H26" s="67">
        <f>LARGE((C26,E26,G26),1)</f>
        <v>361.17381489841989</v>
      </c>
      <c r="I26" s="66">
        <v>10</v>
      </c>
    </row>
    <row r="27" spans="1:9">
      <c r="A27" s="86" t="s">
        <v>102</v>
      </c>
      <c r="B27" s="78">
        <v>0</v>
      </c>
      <c r="C27" s="80">
        <f t="shared" si="1"/>
        <v>0</v>
      </c>
      <c r="D27" s="79">
        <v>2</v>
      </c>
      <c r="E27" s="80">
        <f t="shared" si="2"/>
        <v>0</v>
      </c>
      <c r="F27" s="79">
        <v>62.2</v>
      </c>
      <c r="G27" s="80">
        <f t="shared" si="3"/>
        <v>351.01580135440184</v>
      </c>
      <c r="H27" s="67">
        <f>LARGE((C27,E27,G27),1)</f>
        <v>351.01580135440184</v>
      </c>
      <c r="I27" s="66">
        <v>11</v>
      </c>
    </row>
    <row r="28" spans="1:9">
      <c r="A28" s="86" t="s">
        <v>83</v>
      </c>
      <c r="B28" s="78">
        <v>0</v>
      </c>
      <c r="C28" s="80">
        <f t="shared" si="1"/>
        <v>0</v>
      </c>
      <c r="D28" s="79">
        <v>3</v>
      </c>
      <c r="E28" s="80">
        <f t="shared" si="2"/>
        <v>0</v>
      </c>
      <c r="F28" s="79">
        <v>59.4</v>
      </c>
      <c r="G28" s="80">
        <f t="shared" si="3"/>
        <v>335.21444695259595</v>
      </c>
      <c r="H28" s="67">
        <f>LARGE((C28,E28,G28),1)</f>
        <v>335.21444695259595</v>
      </c>
      <c r="I28" s="66">
        <v>12</v>
      </c>
    </row>
    <row r="29" spans="1:9">
      <c r="A29" s="86" t="s">
        <v>79</v>
      </c>
      <c r="B29" s="78">
        <v>0</v>
      </c>
      <c r="C29" s="80">
        <f t="shared" si="1"/>
        <v>0</v>
      </c>
      <c r="D29" s="79">
        <v>4</v>
      </c>
      <c r="E29" s="80">
        <f t="shared" si="2"/>
        <v>0</v>
      </c>
      <c r="F29" s="79">
        <v>59.2</v>
      </c>
      <c r="G29" s="80">
        <f t="shared" si="3"/>
        <v>334.08577878103841</v>
      </c>
      <c r="H29" s="67">
        <f>LARGE((C29,E29,G29),1)</f>
        <v>334.08577878103841</v>
      </c>
      <c r="I29" s="66">
        <v>13</v>
      </c>
    </row>
    <row r="30" spans="1:9">
      <c r="A30" s="86" t="s">
        <v>77</v>
      </c>
      <c r="B30" s="78">
        <v>0</v>
      </c>
      <c r="C30" s="80">
        <f t="shared" si="1"/>
        <v>0</v>
      </c>
      <c r="D30" s="79">
        <v>5</v>
      </c>
      <c r="E30" s="80">
        <f t="shared" si="2"/>
        <v>0</v>
      </c>
      <c r="F30" s="79">
        <v>58</v>
      </c>
      <c r="G30" s="80">
        <f t="shared" si="3"/>
        <v>327.31376975169303</v>
      </c>
      <c r="H30" s="67">
        <f>LARGE((C30,E30,G30),1)</f>
        <v>327.31376975169303</v>
      </c>
      <c r="I30" s="66">
        <v>14</v>
      </c>
    </row>
    <row r="31" spans="1:9">
      <c r="A31" s="86" t="s">
        <v>119</v>
      </c>
      <c r="B31" s="78">
        <v>0</v>
      </c>
      <c r="C31" s="80">
        <f t="shared" si="1"/>
        <v>0</v>
      </c>
      <c r="D31" s="79">
        <v>6</v>
      </c>
      <c r="E31" s="80">
        <f t="shared" si="2"/>
        <v>0</v>
      </c>
      <c r="F31" s="79">
        <v>57.8</v>
      </c>
      <c r="G31" s="80">
        <f t="shared" si="3"/>
        <v>326.18510158013549</v>
      </c>
      <c r="H31" s="67">
        <f>LARGE((C31,E31,G31),1)</f>
        <v>326.18510158013549</v>
      </c>
      <c r="I31" s="66">
        <v>15</v>
      </c>
    </row>
    <row r="32" spans="1:9">
      <c r="A32" s="86" t="s">
        <v>84</v>
      </c>
      <c r="B32" s="78">
        <v>0</v>
      </c>
      <c r="C32" s="80">
        <f t="shared" si="1"/>
        <v>0</v>
      </c>
      <c r="D32" s="79">
        <v>7</v>
      </c>
      <c r="E32" s="80">
        <f t="shared" si="2"/>
        <v>0</v>
      </c>
      <c r="F32" s="79">
        <v>57.6</v>
      </c>
      <c r="G32" s="80">
        <f t="shared" si="3"/>
        <v>325.0564334085779</v>
      </c>
      <c r="H32" s="67">
        <f>LARGE((C32,E32,G32),1)</f>
        <v>325.0564334085779</v>
      </c>
      <c r="I32" s="66">
        <v>16</v>
      </c>
    </row>
    <row r="33" spans="1:9">
      <c r="A33" s="86" t="s">
        <v>88</v>
      </c>
      <c r="B33" s="78">
        <v>0</v>
      </c>
      <c r="C33" s="80">
        <f t="shared" si="1"/>
        <v>0</v>
      </c>
      <c r="D33" s="79">
        <v>8</v>
      </c>
      <c r="E33" s="80">
        <f t="shared" si="2"/>
        <v>0</v>
      </c>
      <c r="F33" s="79">
        <v>56</v>
      </c>
      <c r="G33" s="80">
        <f t="shared" si="3"/>
        <v>316.02708803611739</v>
      </c>
      <c r="H33" s="67">
        <f>LARGE((C33,E33,G33),1)</f>
        <v>316.02708803611739</v>
      </c>
      <c r="I33" s="66">
        <v>17</v>
      </c>
    </row>
    <row r="34" spans="1:9">
      <c r="A34" s="86" t="s">
        <v>112</v>
      </c>
      <c r="B34" s="78">
        <v>0</v>
      </c>
      <c r="C34" s="80">
        <f t="shared" si="1"/>
        <v>0</v>
      </c>
      <c r="D34" s="79">
        <v>9</v>
      </c>
      <c r="E34" s="80">
        <f t="shared" si="2"/>
        <v>0</v>
      </c>
      <c r="F34" s="79">
        <v>55.2</v>
      </c>
      <c r="G34" s="80">
        <f t="shared" si="3"/>
        <v>311.51241534988714</v>
      </c>
      <c r="H34" s="67">
        <f>LARGE((C34,E34,G34),1)</f>
        <v>311.51241534988714</v>
      </c>
      <c r="I34" s="66">
        <v>18</v>
      </c>
    </row>
    <row r="35" spans="1:9">
      <c r="A35" s="86" t="s">
        <v>82</v>
      </c>
      <c r="B35" s="78">
        <v>0</v>
      </c>
      <c r="C35" s="80">
        <f t="shared" si="1"/>
        <v>0</v>
      </c>
      <c r="D35" s="79">
        <v>10</v>
      </c>
      <c r="E35" s="80">
        <f t="shared" si="2"/>
        <v>0</v>
      </c>
      <c r="F35" s="79">
        <v>54.2</v>
      </c>
      <c r="G35" s="80">
        <f t="shared" si="3"/>
        <v>305.8690744920994</v>
      </c>
      <c r="H35" s="67">
        <f>LARGE((C35,E35,G35),1)</f>
        <v>305.8690744920994</v>
      </c>
      <c r="I35" s="66">
        <v>19</v>
      </c>
    </row>
    <row r="36" spans="1:9">
      <c r="A36" s="86" t="s">
        <v>117</v>
      </c>
      <c r="B36" s="78">
        <v>0</v>
      </c>
      <c r="C36" s="80">
        <f t="shared" si="1"/>
        <v>0</v>
      </c>
      <c r="D36" s="79">
        <v>11</v>
      </c>
      <c r="E36" s="80">
        <f t="shared" si="2"/>
        <v>0</v>
      </c>
      <c r="F36" s="79">
        <v>52.6</v>
      </c>
      <c r="G36" s="80">
        <f t="shared" si="3"/>
        <v>296.83972911963883</v>
      </c>
      <c r="H36" s="67">
        <f>LARGE((C36,E36,G36),1)</f>
        <v>296.83972911963883</v>
      </c>
      <c r="I36" s="66">
        <v>20</v>
      </c>
    </row>
    <row r="37" spans="1:9">
      <c r="A37" s="86" t="s">
        <v>92</v>
      </c>
      <c r="B37" s="78">
        <v>0</v>
      </c>
      <c r="C37" s="80">
        <f t="shared" si="1"/>
        <v>0</v>
      </c>
      <c r="D37" s="79">
        <v>12</v>
      </c>
      <c r="E37" s="80">
        <f t="shared" si="2"/>
        <v>0</v>
      </c>
      <c r="F37" s="79">
        <v>52.2</v>
      </c>
      <c r="G37" s="80">
        <f t="shared" si="3"/>
        <v>294.58239277652376</v>
      </c>
      <c r="H37" s="67">
        <f>LARGE((C37,E37,G37),1)</f>
        <v>294.58239277652376</v>
      </c>
      <c r="I37" s="66">
        <v>21</v>
      </c>
    </row>
    <row r="38" spans="1:9">
      <c r="A38" s="86" t="s">
        <v>91</v>
      </c>
      <c r="B38" s="78">
        <v>0</v>
      </c>
      <c r="C38" s="80">
        <f t="shared" si="1"/>
        <v>0</v>
      </c>
      <c r="D38" s="79">
        <v>13</v>
      </c>
      <c r="E38" s="80">
        <f t="shared" si="2"/>
        <v>0</v>
      </c>
      <c r="F38" s="79">
        <v>51.8</v>
      </c>
      <c r="G38" s="80">
        <f t="shared" si="3"/>
        <v>292.32505643340858</v>
      </c>
      <c r="H38" s="67">
        <f>LARGE((C38,E38,G38),1)</f>
        <v>292.32505643340858</v>
      </c>
      <c r="I38" s="66">
        <v>22</v>
      </c>
    </row>
    <row r="39" spans="1:9">
      <c r="A39" s="86" t="s">
        <v>86</v>
      </c>
      <c r="B39" s="78">
        <v>0</v>
      </c>
      <c r="C39" s="80">
        <f t="shared" si="1"/>
        <v>0</v>
      </c>
      <c r="D39" s="79">
        <v>14</v>
      </c>
      <c r="E39" s="80">
        <f t="shared" si="2"/>
        <v>0</v>
      </c>
      <c r="F39" s="79">
        <v>49</v>
      </c>
      <c r="G39" s="80">
        <f t="shared" si="3"/>
        <v>276.52370203160268</v>
      </c>
      <c r="H39" s="67">
        <f>LARGE((C39,E39,G39),1)</f>
        <v>276.52370203160268</v>
      </c>
      <c r="I39" s="66">
        <v>23</v>
      </c>
    </row>
    <row r="40" spans="1:9">
      <c r="A40" s="86" t="s">
        <v>107</v>
      </c>
      <c r="B40" s="78">
        <v>0</v>
      </c>
      <c r="C40" s="80">
        <f t="shared" si="1"/>
        <v>0</v>
      </c>
      <c r="D40" s="79">
        <v>15</v>
      </c>
      <c r="E40" s="80">
        <f t="shared" si="2"/>
        <v>0</v>
      </c>
      <c r="F40" s="79">
        <v>48.8</v>
      </c>
      <c r="G40" s="80">
        <f t="shared" si="3"/>
        <v>275.39503386004515</v>
      </c>
      <c r="H40" s="67">
        <f>LARGE((C40,E40,G40),1)</f>
        <v>275.39503386004515</v>
      </c>
      <c r="I40" s="66">
        <v>24</v>
      </c>
    </row>
    <row r="41" spans="1:9">
      <c r="A41" s="86" t="s">
        <v>78</v>
      </c>
      <c r="B41" s="78">
        <v>0</v>
      </c>
      <c r="C41" s="80">
        <f t="shared" si="1"/>
        <v>0</v>
      </c>
      <c r="D41" s="79">
        <v>16</v>
      </c>
      <c r="E41" s="80">
        <f t="shared" si="2"/>
        <v>0</v>
      </c>
      <c r="F41" s="79">
        <v>47.8</v>
      </c>
      <c r="G41" s="80">
        <f t="shared" si="3"/>
        <v>269.7516930022573</v>
      </c>
      <c r="H41" s="67">
        <f>LARGE((C41,E41,G41),1)</f>
        <v>269.7516930022573</v>
      </c>
      <c r="I41" s="66">
        <v>25</v>
      </c>
    </row>
    <row r="42" spans="1:9">
      <c r="A42" s="86" t="s">
        <v>116</v>
      </c>
      <c r="B42" s="78">
        <v>0</v>
      </c>
      <c r="C42" s="80">
        <f t="shared" si="1"/>
        <v>0</v>
      </c>
      <c r="D42" s="79">
        <v>17</v>
      </c>
      <c r="E42" s="80">
        <f t="shared" si="2"/>
        <v>0</v>
      </c>
      <c r="F42" s="79">
        <v>47.4</v>
      </c>
      <c r="G42" s="80">
        <f t="shared" si="3"/>
        <v>267.49435665914223</v>
      </c>
      <c r="H42" s="67">
        <f>LARGE((C42,E42,G42),1)</f>
        <v>267.49435665914223</v>
      </c>
      <c r="I42" s="66">
        <v>26</v>
      </c>
    </row>
    <row r="43" spans="1:9">
      <c r="A43" s="86" t="s">
        <v>87</v>
      </c>
      <c r="B43" s="78">
        <v>0</v>
      </c>
      <c r="C43" s="80">
        <f t="shared" si="1"/>
        <v>0</v>
      </c>
      <c r="D43" s="79">
        <v>18</v>
      </c>
      <c r="E43" s="80">
        <f t="shared" si="2"/>
        <v>0</v>
      </c>
      <c r="F43" s="79">
        <v>46.2</v>
      </c>
      <c r="G43" s="80">
        <f t="shared" si="3"/>
        <v>260.72234762979684</v>
      </c>
      <c r="H43" s="67">
        <f>LARGE((C43,E43,G43),1)</f>
        <v>260.72234762979684</v>
      </c>
      <c r="I43" s="66">
        <v>27</v>
      </c>
    </row>
    <row r="44" spans="1:9">
      <c r="A44" s="86" t="s">
        <v>111</v>
      </c>
      <c r="B44" s="78">
        <v>0</v>
      </c>
      <c r="C44" s="80">
        <f t="shared" si="1"/>
        <v>0</v>
      </c>
      <c r="D44" s="79">
        <v>19</v>
      </c>
      <c r="E44" s="80">
        <f t="shared" si="2"/>
        <v>0</v>
      </c>
      <c r="F44" s="79">
        <v>44.4</v>
      </c>
      <c r="G44" s="80">
        <f t="shared" si="3"/>
        <v>250.56433408577877</v>
      </c>
      <c r="H44" s="67">
        <f>LARGE((C44,E44,G44),1)</f>
        <v>250.56433408577877</v>
      </c>
      <c r="I44" s="66">
        <v>28</v>
      </c>
    </row>
    <row r="45" spans="1:9">
      <c r="A45" s="86" t="s">
        <v>101</v>
      </c>
      <c r="B45" s="78">
        <v>0</v>
      </c>
      <c r="C45" s="80">
        <f t="shared" si="1"/>
        <v>0</v>
      </c>
      <c r="D45" s="79">
        <v>20</v>
      </c>
      <c r="E45" s="80">
        <f t="shared" si="2"/>
        <v>0</v>
      </c>
      <c r="F45" s="79">
        <v>44.2</v>
      </c>
      <c r="G45" s="80">
        <f t="shared" si="3"/>
        <v>249.43566591422126</v>
      </c>
      <c r="H45" s="67">
        <f>LARGE((C45,E45,G45),1)</f>
        <v>249.43566591422126</v>
      </c>
      <c r="I45" s="66">
        <v>29</v>
      </c>
    </row>
    <row r="46" spans="1:9">
      <c r="A46" s="86" t="s">
        <v>109</v>
      </c>
      <c r="B46" s="78">
        <v>0</v>
      </c>
      <c r="C46" s="80">
        <f t="shared" si="1"/>
        <v>0</v>
      </c>
      <c r="D46" s="79">
        <v>21</v>
      </c>
      <c r="E46" s="80">
        <f t="shared" si="2"/>
        <v>0</v>
      </c>
      <c r="F46" s="79">
        <v>43</v>
      </c>
      <c r="G46" s="80">
        <f t="shared" si="3"/>
        <v>242.66365688487588</v>
      </c>
      <c r="H46" s="67">
        <f>LARGE((C46,E46,G46),1)</f>
        <v>242.66365688487588</v>
      </c>
      <c r="I46" s="66">
        <v>30</v>
      </c>
    </row>
    <row r="47" spans="1:9">
      <c r="A47" s="86" t="s">
        <v>113</v>
      </c>
      <c r="B47" s="78">
        <v>0</v>
      </c>
      <c r="C47" s="80">
        <f t="shared" si="1"/>
        <v>0</v>
      </c>
      <c r="D47" s="79">
        <v>22</v>
      </c>
      <c r="E47" s="80">
        <f t="shared" si="2"/>
        <v>0</v>
      </c>
      <c r="F47" s="79">
        <v>41.4</v>
      </c>
      <c r="G47" s="80">
        <f t="shared" si="3"/>
        <v>233.63431151241534</v>
      </c>
      <c r="H47" s="67">
        <f>LARGE((C47,E47,G47),1)</f>
        <v>233.63431151241534</v>
      </c>
      <c r="I47" s="66">
        <v>31</v>
      </c>
    </row>
    <row r="48" spans="1:9">
      <c r="A48" s="86" t="s">
        <v>115</v>
      </c>
      <c r="B48" s="78">
        <v>0</v>
      </c>
      <c r="C48" s="80">
        <f t="shared" si="1"/>
        <v>0</v>
      </c>
      <c r="D48" s="79">
        <v>23</v>
      </c>
      <c r="E48" s="80">
        <f t="shared" si="2"/>
        <v>0</v>
      </c>
      <c r="F48" s="79">
        <v>40.6</v>
      </c>
      <c r="G48" s="80">
        <f t="shared" si="3"/>
        <v>229.11963882618514</v>
      </c>
      <c r="H48" s="67">
        <f>LARGE((C48,E48,G48),1)</f>
        <v>229.11963882618514</v>
      </c>
      <c r="I48" s="66">
        <v>32</v>
      </c>
    </row>
    <row r="49" spans="1:9">
      <c r="A49" s="86" t="s">
        <v>90</v>
      </c>
      <c r="B49" s="78">
        <v>0</v>
      </c>
      <c r="C49" s="80">
        <f t="shared" si="1"/>
        <v>0</v>
      </c>
      <c r="D49" s="79">
        <v>24</v>
      </c>
      <c r="E49" s="80">
        <f t="shared" si="2"/>
        <v>0</v>
      </c>
      <c r="F49" s="79">
        <v>39.799999999999997</v>
      </c>
      <c r="G49" s="80">
        <f t="shared" si="3"/>
        <v>224.60496613995485</v>
      </c>
      <c r="H49" s="67">
        <f>LARGE((C49,E49,G49),1)</f>
        <v>224.60496613995485</v>
      </c>
      <c r="I49" s="66">
        <v>33</v>
      </c>
    </row>
    <row r="50" spans="1:9">
      <c r="A50" s="86" t="s">
        <v>159</v>
      </c>
      <c r="B50" s="78">
        <v>0</v>
      </c>
      <c r="C50" s="80">
        <f t="shared" si="1"/>
        <v>0</v>
      </c>
      <c r="D50" s="79">
        <v>25</v>
      </c>
      <c r="E50" s="80">
        <f t="shared" si="2"/>
        <v>0</v>
      </c>
      <c r="F50" s="79">
        <v>37</v>
      </c>
      <c r="G50" s="80">
        <f t="shared" si="3"/>
        <v>208.80361173814899</v>
      </c>
      <c r="H50" s="67">
        <f>LARGE((C50,E50,G50),1)</f>
        <v>208.80361173814899</v>
      </c>
      <c r="I50" s="66">
        <v>34</v>
      </c>
    </row>
    <row r="51" spans="1:9">
      <c r="A51" s="107" t="s">
        <v>105</v>
      </c>
      <c r="B51" s="78">
        <v>0</v>
      </c>
      <c r="C51" s="80">
        <f t="shared" ref="C51:C69" si="4">B51/B$15*1000*B$14</f>
        <v>0</v>
      </c>
      <c r="D51" s="79">
        <v>26</v>
      </c>
      <c r="E51" s="80">
        <f t="shared" ref="E51:E69" si="5">D51/D$15*1000*D$14</f>
        <v>0</v>
      </c>
      <c r="F51" s="79">
        <v>36.6</v>
      </c>
      <c r="G51" s="80">
        <f t="shared" ref="G51:G69" si="6">F51/F$15*1000*F$14</f>
        <v>206.54627539503386</v>
      </c>
      <c r="H51" s="67">
        <f>LARGE((C51,E51,G51),1)</f>
        <v>206.54627539503386</v>
      </c>
      <c r="I51" s="66">
        <v>35</v>
      </c>
    </row>
    <row r="52" spans="1:9">
      <c r="A52" s="107" t="s">
        <v>160</v>
      </c>
      <c r="B52" s="78">
        <v>0</v>
      </c>
      <c r="C52" s="80">
        <f t="shared" si="4"/>
        <v>0</v>
      </c>
      <c r="D52" s="79">
        <v>26</v>
      </c>
      <c r="E52" s="80">
        <f t="shared" si="5"/>
        <v>0</v>
      </c>
      <c r="F52" s="79">
        <v>36.200000000000003</v>
      </c>
      <c r="G52" s="80">
        <f t="shared" si="6"/>
        <v>204.28893905191879</v>
      </c>
      <c r="H52" s="67">
        <f>LARGE((C52,E52,G52),1)</f>
        <v>204.28893905191879</v>
      </c>
      <c r="I52" s="66">
        <v>36</v>
      </c>
    </row>
    <row r="53" spans="1:9">
      <c r="A53" s="107" t="s">
        <v>141</v>
      </c>
      <c r="B53" s="78">
        <v>0</v>
      </c>
      <c r="C53" s="80">
        <f t="shared" si="4"/>
        <v>0</v>
      </c>
      <c r="D53" s="79">
        <v>27</v>
      </c>
      <c r="E53" s="80">
        <f t="shared" si="5"/>
        <v>0</v>
      </c>
      <c r="F53" s="79">
        <v>35.6</v>
      </c>
      <c r="G53" s="80">
        <f t="shared" si="6"/>
        <v>200.90293453724607</v>
      </c>
      <c r="H53" s="67">
        <f>LARGE((C53,E53,G53),1)</f>
        <v>200.90293453724607</v>
      </c>
      <c r="I53" s="66">
        <v>37</v>
      </c>
    </row>
    <row r="54" spans="1:9">
      <c r="A54" s="107" t="s">
        <v>161</v>
      </c>
      <c r="B54" s="78">
        <v>0</v>
      </c>
      <c r="C54" s="80">
        <f t="shared" si="4"/>
        <v>0</v>
      </c>
      <c r="D54" s="79">
        <v>28</v>
      </c>
      <c r="E54" s="80">
        <f t="shared" si="5"/>
        <v>0</v>
      </c>
      <c r="F54" s="79">
        <v>35.200000000000003</v>
      </c>
      <c r="G54" s="80">
        <f t="shared" si="6"/>
        <v>198.64559819413097</v>
      </c>
      <c r="H54" s="67">
        <f>LARGE((C54,E54,G54),1)</f>
        <v>198.64559819413097</v>
      </c>
      <c r="I54" s="66">
        <v>38</v>
      </c>
    </row>
    <row r="55" spans="1:9">
      <c r="A55" s="107" t="s">
        <v>95</v>
      </c>
      <c r="B55" s="78">
        <v>0</v>
      </c>
      <c r="C55" s="80">
        <f t="shared" si="4"/>
        <v>0</v>
      </c>
      <c r="D55" s="79">
        <v>29</v>
      </c>
      <c r="E55" s="80">
        <f t="shared" si="5"/>
        <v>0</v>
      </c>
      <c r="F55" s="79">
        <v>34</v>
      </c>
      <c r="G55" s="80">
        <f t="shared" si="6"/>
        <v>191.87358916478556</v>
      </c>
      <c r="H55" s="67">
        <f>LARGE((C55,E55,G55),1)</f>
        <v>191.87358916478556</v>
      </c>
      <c r="I55" s="66">
        <v>39</v>
      </c>
    </row>
    <row r="56" spans="1:9">
      <c r="A56" s="107" t="s">
        <v>103</v>
      </c>
      <c r="B56" s="78">
        <v>0</v>
      </c>
      <c r="C56" s="80">
        <f t="shared" si="4"/>
        <v>0</v>
      </c>
      <c r="D56" s="79">
        <v>30</v>
      </c>
      <c r="E56" s="80">
        <f t="shared" si="5"/>
        <v>0</v>
      </c>
      <c r="F56" s="79">
        <v>33</v>
      </c>
      <c r="G56" s="80">
        <f t="shared" si="6"/>
        <v>186.23024830699774</v>
      </c>
      <c r="H56" s="67">
        <f>LARGE((C56,E56,G56),1)</f>
        <v>186.23024830699774</v>
      </c>
      <c r="I56" s="66">
        <v>40</v>
      </c>
    </row>
    <row r="57" spans="1:9">
      <c r="A57" s="107" t="s">
        <v>110</v>
      </c>
      <c r="B57" s="78">
        <v>0</v>
      </c>
      <c r="C57" s="80">
        <f t="shared" si="4"/>
        <v>0</v>
      </c>
      <c r="D57" s="79">
        <v>31</v>
      </c>
      <c r="E57" s="80">
        <f t="shared" si="5"/>
        <v>0</v>
      </c>
      <c r="F57" s="79">
        <v>32.799999999999997</v>
      </c>
      <c r="G57" s="80">
        <f t="shared" si="6"/>
        <v>185.10158013544017</v>
      </c>
      <c r="H57" s="67">
        <f>LARGE((C57,E57,G57),1)</f>
        <v>185.10158013544017</v>
      </c>
      <c r="I57" s="66">
        <v>41</v>
      </c>
    </row>
    <row r="58" spans="1:9">
      <c r="A58" s="107" t="s">
        <v>163</v>
      </c>
      <c r="B58" s="78">
        <v>0</v>
      </c>
      <c r="C58" s="80">
        <f t="shared" si="4"/>
        <v>0</v>
      </c>
      <c r="D58" s="79">
        <v>32</v>
      </c>
      <c r="E58" s="80">
        <f t="shared" si="5"/>
        <v>0</v>
      </c>
      <c r="F58" s="79">
        <v>31.6</v>
      </c>
      <c r="G58" s="80">
        <f t="shared" si="6"/>
        <v>178.32957110609482</v>
      </c>
      <c r="H58" s="67">
        <f>LARGE((C58,E58,G58),1)</f>
        <v>178.32957110609482</v>
      </c>
      <c r="I58" s="66">
        <v>42</v>
      </c>
    </row>
    <row r="59" spans="1:9">
      <c r="A59" s="107" t="s">
        <v>108</v>
      </c>
      <c r="B59" s="78">
        <v>0</v>
      </c>
      <c r="C59" s="80">
        <f t="shared" si="4"/>
        <v>0</v>
      </c>
      <c r="D59" s="79">
        <v>33</v>
      </c>
      <c r="E59" s="80">
        <f t="shared" si="5"/>
        <v>0</v>
      </c>
      <c r="F59" s="79">
        <v>31.2</v>
      </c>
      <c r="G59" s="80">
        <f t="shared" si="6"/>
        <v>176.07223476297969</v>
      </c>
      <c r="H59" s="67">
        <f>LARGE((C59,E59,G59),1)</f>
        <v>176.07223476297969</v>
      </c>
      <c r="I59" s="66">
        <v>43</v>
      </c>
    </row>
    <row r="60" spans="1:9">
      <c r="A60" s="107" t="s">
        <v>96</v>
      </c>
      <c r="B60" s="78">
        <v>0</v>
      </c>
      <c r="C60" s="80">
        <f t="shared" si="4"/>
        <v>0</v>
      </c>
      <c r="D60" s="79">
        <v>34</v>
      </c>
      <c r="E60" s="80">
        <f t="shared" si="5"/>
        <v>0</v>
      </c>
      <c r="F60" s="79">
        <v>30.4</v>
      </c>
      <c r="G60" s="80">
        <f t="shared" si="6"/>
        <v>171.55756207674943</v>
      </c>
      <c r="H60" s="67">
        <f>LARGE((C60,E60,G60),1)</f>
        <v>171.55756207674943</v>
      </c>
      <c r="I60" s="66">
        <v>44</v>
      </c>
    </row>
    <row r="61" spans="1:9">
      <c r="A61" s="107" t="s">
        <v>114</v>
      </c>
      <c r="B61" s="78">
        <v>0</v>
      </c>
      <c r="C61" s="80">
        <f t="shared" si="4"/>
        <v>0</v>
      </c>
      <c r="D61" s="79">
        <v>35</v>
      </c>
      <c r="E61" s="80">
        <f t="shared" si="5"/>
        <v>0</v>
      </c>
      <c r="F61" s="79">
        <v>29</v>
      </c>
      <c r="G61" s="80">
        <f t="shared" si="6"/>
        <v>163.65688487584652</v>
      </c>
      <c r="H61" s="67">
        <f>LARGE((C61,E61,G61),1)</f>
        <v>163.65688487584652</v>
      </c>
      <c r="I61" s="66">
        <v>45</v>
      </c>
    </row>
    <row r="62" spans="1:9">
      <c r="A62" s="107" t="s">
        <v>104</v>
      </c>
      <c r="B62" s="78">
        <v>0</v>
      </c>
      <c r="C62" s="80">
        <f t="shared" si="4"/>
        <v>0</v>
      </c>
      <c r="D62" s="79">
        <v>36</v>
      </c>
      <c r="E62" s="80">
        <f t="shared" si="5"/>
        <v>0</v>
      </c>
      <c r="F62" s="79">
        <v>28.6</v>
      </c>
      <c r="G62" s="80">
        <f t="shared" si="6"/>
        <v>161.39954853273139</v>
      </c>
      <c r="H62" s="67">
        <f>LARGE((C62,E62,G62),1)</f>
        <v>161.39954853273139</v>
      </c>
      <c r="I62" s="66">
        <v>46</v>
      </c>
    </row>
    <row r="63" spans="1:9">
      <c r="A63" s="107" t="s">
        <v>143</v>
      </c>
      <c r="B63" s="78">
        <v>0</v>
      </c>
      <c r="C63" s="80">
        <f t="shared" si="4"/>
        <v>0</v>
      </c>
      <c r="D63" s="79">
        <v>37</v>
      </c>
      <c r="E63" s="80">
        <f t="shared" si="5"/>
        <v>0</v>
      </c>
      <c r="F63" s="79">
        <v>27.8</v>
      </c>
      <c r="G63" s="80">
        <f t="shared" si="6"/>
        <v>156.88487584650116</v>
      </c>
      <c r="H63" s="67">
        <f>LARGE((C63,E63,G63),1)</f>
        <v>156.88487584650116</v>
      </c>
      <c r="I63" s="66">
        <v>47</v>
      </c>
    </row>
    <row r="64" spans="1:9">
      <c r="A64" s="107" t="s">
        <v>164</v>
      </c>
      <c r="B64" s="78">
        <v>0</v>
      </c>
      <c r="C64" s="80">
        <f t="shared" si="4"/>
        <v>0</v>
      </c>
      <c r="D64" s="79">
        <v>38</v>
      </c>
      <c r="E64" s="80">
        <f t="shared" si="5"/>
        <v>0</v>
      </c>
      <c r="F64" s="79">
        <v>25.2</v>
      </c>
      <c r="G64" s="80">
        <f t="shared" si="6"/>
        <v>142.21218961625283</v>
      </c>
      <c r="H64" s="67">
        <f>LARGE((C64,E64,G64),1)</f>
        <v>142.21218961625283</v>
      </c>
      <c r="I64" s="66">
        <v>48</v>
      </c>
    </row>
    <row r="65" spans="1:9">
      <c r="A65" s="107" t="s">
        <v>118</v>
      </c>
      <c r="B65" s="78">
        <v>0</v>
      </c>
      <c r="C65" s="80">
        <f t="shared" si="4"/>
        <v>0</v>
      </c>
      <c r="D65" s="79">
        <v>39</v>
      </c>
      <c r="E65" s="80">
        <f t="shared" si="5"/>
        <v>0</v>
      </c>
      <c r="F65" s="79">
        <v>24.6</v>
      </c>
      <c r="G65" s="80">
        <f t="shared" si="6"/>
        <v>138.82618510158017</v>
      </c>
      <c r="H65" s="67">
        <f>LARGE((C65,E65,G65),1)</f>
        <v>138.82618510158017</v>
      </c>
      <c r="I65" s="66">
        <v>49</v>
      </c>
    </row>
    <row r="66" spans="1:9">
      <c r="A66" s="107" t="s">
        <v>98</v>
      </c>
      <c r="B66" s="78">
        <v>0</v>
      </c>
      <c r="C66" s="80">
        <f t="shared" si="4"/>
        <v>0</v>
      </c>
      <c r="D66" s="79">
        <v>40</v>
      </c>
      <c r="E66" s="80">
        <f t="shared" si="5"/>
        <v>0</v>
      </c>
      <c r="F66" s="79">
        <v>21.8</v>
      </c>
      <c r="G66" s="80">
        <f t="shared" si="6"/>
        <v>123.02483069977428</v>
      </c>
      <c r="H66" s="67">
        <f>LARGE((C66,E66,G66),1)</f>
        <v>123.02483069977428</v>
      </c>
      <c r="I66" s="66">
        <v>50</v>
      </c>
    </row>
    <row r="67" spans="1:9">
      <c r="A67" s="107" t="s">
        <v>166</v>
      </c>
      <c r="B67" s="78">
        <v>0</v>
      </c>
      <c r="C67" s="80">
        <f t="shared" si="4"/>
        <v>0</v>
      </c>
      <c r="D67" s="79">
        <v>41</v>
      </c>
      <c r="E67" s="80">
        <f t="shared" si="5"/>
        <v>0</v>
      </c>
      <c r="F67" s="79">
        <v>19.600000000000001</v>
      </c>
      <c r="G67" s="80">
        <f t="shared" si="6"/>
        <v>110.60948081264111</v>
      </c>
      <c r="H67" s="67">
        <f>LARGE((C67,E67,G67),1)</f>
        <v>110.60948081264111</v>
      </c>
      <c r="I67" s="66">
        <v>51</v>
      </c>
    </row>
    <row r="68" spans="1:9">
      <c r="A68" s="107" t="s">
        <v>146</v>
      </c>
      <c r="B68" s="78">
        <v>0</v>
      </c>
      <c r="C68" s="80">
        <f t="shared" si="4"/>
        <v>0</v>
      </c>
      <c r="D68" s="79">
        <v>42</v>
      </c>
      <c r="E68" s="80">
        <f t="shared" si="5"/>
        <v>0</v>
      </c>
      <c r="F68" s="79">
        <v>18.2</v>
      </c>
      <c r="G68" s="80">
        <f t="shared" si="6"/>
        <v>102.70880361173815</v>
      </c>
      <c r="H68" s="67">
        <f>LARGE((C68,E68,G68),1)</f>
        <v>102.70880361173815</v>
      </c>
      <c r="I68" s="66">
        <v>52</v>
      </c>
    </row>
    <row r="69" spans="1:9">
      <c r="A69" s="107" t="s">
        <v>167</v>
      </c>
      <c r="B69" s="91">
        <v>0</v>
      </c>
      <c r="C69" s="92">
        <f t="shared" si="4"/>
        <v>0</v>
      </c>
      <c r="D69" s="93">
        <v>43</v>
      </c>
      <c r="E69" s="92">
        <f t="shared" si="5"/>
        <v>0</v>
      </c>
      <c r="F69" s="93">
        <v>14.6</v>
      </c>
      <c r="G69" s="92">
        <f t="shared" si="6"/>
        <v>82.39277652370204</v>
      </c>
      <c r="H69" s="94">
        <f>LARGE((C69,E69,G69),1)</f>
        <v>82.39277652370204</v>
      </c>
      <c r="I69" s="66">
        <v>53</v>
      </c>
    </row>
  </sheetData>
  <mergeCells count="5">
    <mergeCell ref="A1:A7"/>
    <mergeCell ref="B2:F2"/>
    <mergeCell ref="B4:F4"/>
    <mergeCell ref="B6:C6"/>
    <mergeCell ref="B10:C10"/>
  </mergeCells>
  <conditionalFormatting sqref="A30">
    <cfRule type="duplicateValues" dxfId="916" priority="517"/>
  </conditionalFormatting>
  <conditionalFormatting sqref="A17">
    <cfRule type="duplicateValues" dxfId="915" priority="505"/>
  </conditionalFormatting>
  <conditionalFormatting sqref="A20">
    <cfRule type="duplicateValues" dxfId="914" priority="500"/>
  </conditionalFormatting>
  <conditionalFormatting sqref="A22">
    <cfRule type="duplicateValues" dxfId="913" priority="498"/>
  </conditionalFormatting>
  <conditionalFormatting sqref="A23">
    <cfRule type="duplicateValues" dxfId="912" priority="497"/>
  </conditionalFormatting>
  <conditionalFormatting sqref="A21">
    <cfRule type="duplicateValues" dxfId="911" priority="496"/>
  </conditionalFormatting>
  <conditionalFormatting sqref="A24">
    <cfRule type="duplicateValues" dxfId="910" priority="495"/>
  </conditionalFormatting>
  <conditionalFormatting sqref="A25">
    <cfRule type="duplicateValues" dxfId="909" priority="494"/>
  </conditionalFormatting>
  <conditionalFormatting sqref="A26">
    <cfRule type="duplicateValues" dxfId="908" priority="493"/>
  </conditionalFormatting>
  <conditionalFormatting sqref="A27">
    <cfRule type="duplicateValues" dxfId="907" priority="492"/>
  </conditionalFormatting>
  <conditionalFormatting sqref="A28">
    <cfRule type="duplicateValues" dxfId="906" priority="491"/>
  </conditionalFormatting>
  <conditionalFormatting sqref="A29">
    <cfRule type="duplicateValues" dxfId="905" priority="490"/>
  </conditionalFormatting>
  <conditionalFormatting sqref="A31">
    <cfRule type="duplicateValues" dxfId="904" priority="489"/>
  </conditionalFormatting>
  <conditionalFormatting sqref="A32">
    <cfRule type="duplicateValues" dxfId="903" priority="488"/>
  </conditionalFormatting>
  <conditionalFormatting sqref="A33">
    <cfRule type="duplicateValues" dxfId="902" priority="487"/>
  </conditionalFormatting>
  <conditionalFormatting sqref="A34">
    <cfRule type="duplicateValues" dxfId="901" priority="486"/>
  </conditionalFormatting>
  <conditionalFormatting sqref="A35">
    <cfRule type="duplicateValues" dxfId="900" priority="485"/>
  </conditionalFormatting>
  <conditionalFormatting sqref="A36">
    <cfRule type="duplicateValues" dxfId="899" priority="484"/>
  </conditionalFormatting>
  <conditionalFormatting sqref="A37">
    <cfRule type="duplicateValues" dxfId="898" priority="483"/>
  </conditionalFormatting>
  <conditionalFormatting sqref="A38">
    <cfRule type="duplicateValues" dxfId="897" priority="482"/>
  </conditionalFormatting>
  <conditionalFormatting sqref="A39">
    <cfRule type="duplicateValues" dxfId="896" priority="481"/>
  </conditionalFormatting>
  <conditionalFormatting sqref="A40">
    <cfRule type="duplicateValues" dxfId="895" priority="480"/>
  </conditionalFormatting>
  <conditionalFormatting sqref="A41">
    <cfRule type="duplicateValues" dxfId="894" priority="479"/>
  </conditionalFormatting>
  <conditionalFormatting sqref="A42">
    <cfRule type="duplicateValues" dxfId="893" priority="478"/>
  </conditionalFormatting>
  <conditionalFormatting sqref="A43">
    <cfRule type="duplicateValues" dxfId="892" priority="477"/>
  </conditionalFormatting>
  <conditionalFormatting sqref="A44">
    <cfRule type="duplicateValues" dxfId="891" priority="476"/>
  </conditionalFormatting>
  <conditionalFormatting sqref="A45">
    <cfRule type="duplicateValues" dxfId="890" priority="475"/>
  </conditionalFormatting>
  <conditionalFormatting sqref="A47">
    <cfRule type="duplicateValues" dxfId="889" priority="473"/>
  </conditionalFormatting>
  <conditionalFormatting sqref="A49">
    <cfRule type="duplicateValues" dxfId="888" priority="472"/>
  </conditionalFormatting>
  <conditionalFormatting sqref="A52">
    <cfRule type="duplicateValues" dxfId="887" priority="469"/>
  </conditionalFormatting>
  <conditionalFormatting sqref="A53">
    <cfRule type="duplicateValues" dxfId="886" priority="468"/>
  </conditionalFormatting>
  <conditionalFormatting sqref="A54">
    <cfRule type="duplicateValues" dxfId="885" priority="467"/>
  </conditionalFormatting>
  <conditionalFormatting sqref="A55">
    <cfRule type="duplicateValues" dxfId="884" priority="466"/>
  </conditionalFormatting>
  <conditionalFormatting sqref="A56">
    <cfRule type="duplicateValues" dxfId="883" priority="465"/>
  </conditionalFormatting>
  <conditionalFormatting sqref="A57">
    <cfRule type="duplicateValues" dxfId="882" priority="464"/>
  </conditionalFormatting>
  <conditionalFormatting sqref="A58">
    <cfRule type="duplicateValues" dxfId="881" priority="463"/>
  </conditionalFormatting>
  <conditionalFormatting sqref="A59">
    <cfRule type="duplicateValues" dxfId="880" priority="462"/>
  </conditionalFormatting>
  <conditionalFormatting sqref="A60">
    <cfRule type="duplicateValues" dxfId="879" priority="461"/>
  </conditionalFormatting>
  <conditionalFormatting sqref="A61">
    <cfRule type="duplicateValues" dxfId="878" priority="460"/>
  </conditionalFormatting>
  <conditionalFormatting sqref="A62">
    <cfRule type="duplicateValues" dxfId="877" priority="459"/>
  </conditionalFormatting>
  <conditionalFormatting sqref="A63">
    <cfRule type="duplicateValues" dxfId="876" priority="458"/>
  </conditionalFormatting>
  <conditionalFormatting sqref="A64">
    <cfRule type="duplicateValues" dxfId="875" priority="457"/>
  </conditionalFormatting>
  <conditionalFormatting sqref="A65">
    <cfRule type="duplicateValues" dxfId="874" priority="456"/>
  </conditionalFormatting>
  <conditionalFormatting sqref="A65 A28:A30 A44:A48 A67:A69">
    <cfRule type="duplicateValues" dxfId="873" priority="518"/>
  </conditionalFormatting>
  <conditionalFormatting sqref="A33">
    <cfRule type="duplicateValues" dxfId="872" priority="453"/>
  </conditionalFormatting>
  <conditionalFormatting sqref="A20">
    <cfRule type="duplicateValues" dxfId="871" priority="452"/>
  </conditionalFormatting>
  <conditionalFormatting sqref="A21">
    <cfRule type="duplicateValues" dxfId="870" priority="450"/>
  </conditionalFormatting>
  <conditionalFormatting sqref="A21">
    <cfRule type="duplicateValues" dxfId="869" priority="451"/>
  </conditionalFormatting>
  <conditionalFormatting sqref="A22">
    <cfRule type="duplicateValues" dxfId="868" priority="449"/>
  </conditionalFormatting>
  <conditionalFormatting sqref="A23">
    <cfRule type="duplicateValues" dxfId="867" priority="448"/>
  </conditionalFormatting>
  <conditionalFormatting sqref="A25">
    <cfRule type="duplicateValues" dxfId="866" priority="447"/>
  </conditionalFormatting>
  <conditionalFormatting sqref="A26">
    <cfRule type="duplicateValues" dxfId="865" priority="446"/>
  </conditionalFormatting>
  <conditionalFormatting sqref="A24">
    <cfRule type="duplicateValues" dxfId="864" priority="445"/>
  </conditionalFormatting>
  <conditionalFormatting sqref="A27">
    <cfRule type="duplicateValues" dxfId="863" priority="444"/>
  </conditionalFormatting>
  <conditionalFormatting sqref="A28">
    <cfRule type="duplicateValues" dxfId="862" priority="443"/>
  </conditionalFormatting>
  <conditionalFormatting sqref="A29">
    <cfRule type="duplicateValues" dxfId="861" priority="442"/>
  </conditionalFormatting>
  <conditionalFormatting sqref="A30">
    <cfRule type="duplicateValues" dxfId="860" priority="441"/>
  </conditionalFormatting>
  <conditionalFormatting sqref="A31">
    <cfRule type="duplicateValues" dxfId="859" priority="440"/>
  </conditionalFormatting>
  <conditionalFormatting sqref="A32">
    <cfRule type="duplicateValues" dxfId="858" priority="439"/>
  </conditionalFormatting>
  <conditionalFormatting sqref="A34">
    <cfRule type="duplicateValues" dxfId="857" priority="438"/>
  </conditionalFormatting>
  <conditionalFormatting sqref="A35">
    <cfRule type="duplicateValues" dxfId="856" priority="437"/>
  </conditionalFormatting>
  <conditionalFormatting sqref="A36">
    <cfRule type="duplicateValues" dxfId="855" priority="436"/>
  </conditionalFormatting>
  <conditionalFormatting sqref="A37">
    <cfRule type="duplicateValues" dxfId="854" priority="435"/>
  </conditionalFormatting>
  <conditionalFormatting sqref="A38">
    <cfRule type="duplicateValues" dxfId="853" priority="434"/>
  </conditionalFormatting>
  <conditionalFormatting sqref="A39">
    <cfRule type="duplicateValues" dxfId="852" priority="433"/>
  </conditionalFormatting>
  <conditionalFormatting sqref="A40">
    <cfRule type="duplicateValues" dxfId="851" priority="432"/>
  </conditionalFormatting>
  <conditionalFormatting sqref="A41">
    <cfRule type="duplicateValues" dxfId="850" priority="431"/>
  </conditionalFormatting>
  <conditionalFormatting sqref="A42">
    <cfRule type="duplicateValues" dxfId="849" priority="430"/>
  </conditionalFormatting>
  <conditionalFormatting sqref="A43">
    <cfRule type="duplicateValues" dxfId="848" priority="429"/>
  </conditionalFormatting>
  <conditionalFormatting sqref="A44">
    <cfRule type="duplicateValues" dxfId="847" priority="428"/>
  </conditionalFormatting>
  <conditionalFormatting sqref="A45">
    <cfRule type="duplicateValues" dxfId="846" priority="427"/>
  </conditionalFormatting>
  <conditionalFormatting sqref="A46">
    <cfRule type="duplicateValues" dxfId="845" priority="426"/>
  </conditionalFormatting>
  <conditionalFormatting sqref="A47">
    <cfRule type="duplicateValues" dxfId="844" priority="425"/>
  </conditionalFormatting>
  <conditionalFormatting sqref="A48">
    <cfRule type="duplicateValues" dxfId="843" priority="424"/>
  </conditionalFormatting>
  <conditionalFormatting sqref="A52">
    <cfRule type="duplicateValues" dxfId="842" priority="422"/>
  </conditionalFormatting>
  <conditionalFormatting sqref="A53">
    <cfRule type="duplicateValues" dxfId="841" priority="421"/>
  </conditionalFormatting>
  <conditionalFormatting sqref="A54">
    <cfRule type="duplicateValues" dxfId="840" priority="420"/>
  </conditionalFormatting>
  <conditionalFormatting sqref="A55">
    <cfRule type="duplicateValues" dxfId="839" priority="419"/>
  </conditionalFormatting>
  <conditionalFormatting sqref="A56">
    <cfRule type="duplicateValues" dxfId="838" priority="418"/>
  </conditionalFormatting>
  <conditionalFormatting sqref="A57">
    <cfRule type="duplicateValues" dxfId="837" priority="417"/>
  </conditionalFormatting>
  <conditionalFormatting sqref="A58">
    <cfRule type="duplicateValues" dxfId="836" priority="416"/>
  </conditionalFormatting>
  <conditionalFormatting sqref="A59">
    <cfRule type="duplicateValues" dxfId="835" priority="415"/>
  </conditionalFormatting>
  <conditionalFormatting sqref="A60">
    <cfRule type="duplicateValues" dxfId="834" priority="414"/>
  </conditionalFormatting>
  <conditionalFormatting sqref="A61">
    <cfRule type="duplicateValues" dxfId="833" priority="413"/>
  </conditionalFormatting>
  <conditionalFormatting sqref="A62">
    <cfRule type="duplicateValues" dxfId="832" priority="412"/>
  </conditionalFormatting>
  <conditionalFormatting sqref="A63">
    <cfRule type="duplicateValues" dxfId="831" priority="411"/>
  </conditionalFormatting>
  <conditionalFormatting sqref="A64">
    <cfRule type="duplicateValues" dxfId="830" priority="410"/>
  </conditionalFormatting>
  <conditionalFormatting sqref="A65">
    <cfRule type="duplicateValues" dxfId="829" priority="409"/>
  </conditionalFormatting>
  <conditionalFormatting sqref="A67">
    <cfRule type="duplicateValues" dxfId="828" priority="407"/>
  </conditionalFormatting>
  <conditionalFormatting sqref="A68">
    <cfRule type="duplicateValues" dxfId="827" priority="406"/>
  </conditionalFormatting>
  <conditionalFormatting sqref="A18">
    <cfRule type="duplicateValues" dxfId="826" priority="404"/>
  </conditionalFormatting>
  <conditionalFormatting sqref="A19">
    <cfRule type="duplicateValues" dxfId="825" priority="403"/>
  </conditionalFormatting>
  <conditionalFormatting sqref="A19">
    <cfRule type="duplicateValues" dxfId="824" priority="401"/>
  </conditionalFormatting>
  <conditionalFormatting sqref="A19">
    <cfRule type="duplicateValues" dxfId="823" priority="402"/>
  </conditionalFormatting>
  <conditionalFormatting sqref="A29">
    <cfRule type="duplicateValues" dxfId="822" priority="400"/>
  </conditionalFormatting>
  <conditionalFormatting sqref="A22">
    <cfRule type="duplicateValues" dxfId="821" priority="399"/>
  </conditionalFormatting>
  <conditionalFormatting sqref="A23">
    <cfRule type="duplicateValues" dxfId="820" priority="398"/>
  </conditionalFormatting>
  <conditionalFormatting sqref="A24">
    <cfRule type="duplicateValues" dxfId="819" priority="397"/>
  </conditionalFormatting>
  <conditionalFormatting sqref="A25">
    <cfRule type="duplicateValues" dxfId="818" priority="396"/>
  </conditionalFormatting>
  <conditionalFormatting sqref="A26">
    <cfRule type="duplicateValues" dxfId="817" priority="395"/>
  </conditionalFormatting>
  <conditionalFormatting sqref="A27">
    <cfRule type="duplicateValues" dxfId="816" priority="394"/>
  </conditionalFormatting>
  <conditionalFormatting sqref="A28">
    <cfRule type="duplicateValues" dxfId="815" priority="393"/>
  </conditionalFormatting>
  <conditionalFormatting sqref="A30">
    <cfRule type="duplicateValues" dxfId="814" priority="392"/>
  </conditionalFormatting>
  <conditionalFormatting sqref="A31">
    <cfRule type="duplicateValues" dxfId="813" priority="391"/>
  </conditionalFormatting>
  <conditionalFormatting sqref="A32">
    <cfRule type="duplicateValues" dxfId="812" priority="390"/>
  </conditionalFormatting>
  <conditionalFormatting sqref="A33">
    <cfRule type="duplicateValues" dxfId="811" priority="389"/>
  </conditionalFormatting>
  <conditionalFormatting sqref="A34">
    <cfRule type="duplicateValues" dxfId="810" priority="388"/>
  </conditionalFormatting>
  <conditionalFormatting sqref="A35">
    <cfRule type="duplicateValues" dxfId="809" priority="387"/>
  </conditionalFormatting>
  <conditionalFormatting sqref="A36">
    <cfRule type="duplicateValues" dxfId="808" priority="386"/>
  </conditionalFormatting>
  <conditionalFormatting sqref="A37">
    <cfRule type="duplicateValues" dxfId="807" priority="385"/>
  </conditionalFormatting>
  <conditionalFormatting sqref="A38">
    <cfRule type="duplicateValues" dxfId="806" priority="384"/>
  </conditionalFormatting>
  <conditionalFormatting sqref="A39">
    <cfRule type="duplicateValues" dxfId="805" priority="383"/>
  </conditionalFormatting>
  <conditionalFormatting sqref="A40">
    <cfRule type="duplicateValues" dxfId="804" priority="382"/>
  </conditionalFormatting>
  <conditionalFormatting sqref="A41">
    <cfRule type="duplicateValues" dxfId="803" priority="381"/>
  </conditionalFormatting>
  <conditionalFormatting sqref="A42">
    <cfRule type="duplicateValues" dxfId="802" priority="380"/>
  </conditionalFormatting>
  <conditionalFormatting sqref="A43">
    <cfRule type="duplicateValues" dxfId="801" priority="379"/>
  </conditionalFormatting>
  <conditionalFormatting sqref="A44">
    <cfRule type="duplicateValues" dxfId="800" priority="378"/>
  </conditionalFormatting>
  <conditionalFormatting sqref="A46">
    <cfRule type="duplicateValues" dxfId="799" priority="377"/>
  </conditionalFormatting>
  <conditionalFormatting sqref="A48">
    <cfRule type="duplicateValues" dxfId="798" priority="376"/>
  </conditionalFormatting>
  <conditionalFormatting sqref="A49">
    <cfRule type="duplicateValues" dxfId="797" priority="375"/>
  </conditionalFormatting>
  <conditionalFormatting sqref="A52">
    <cfRule type="duplicateValues" dxfId="796" priority="372"/>
  </conditionalFormatting>
  <conditionalFormatting sqref="A53">
    <cfRule type="duplicateValues" dxfId="795" priority="371"/>
  </conditionalFormatting>
  <conditionalFormatting sqref="A54">
    <cfRule type="duplicateValues" dxfId="794" priority="370"/>
  </conditionalFormatting>
  <conditionalFormatting sqref="A55">
    <cfRule type="duplicateValues" dxfId="793" priority="369"/>
  </conditionalFormatting>
  <conditionalFormatting sqref="A56">
    <cfRule type="duplicateValues" dxfId="792" priority="368"/>
  </conditionalFormatting>
  <conditionalFormatting sqref="A57">
    <cfRule type="duplicateValues" dxfId="791" priority="367"/>
  </conditionalFormatting>
  <conditionalFormatting sqref="A58">
    <cfRule type="duplicateValues" dxfId="790" priority="366"/>
  </conditionalFormatting>
  <conditionalFormatting sqref="A59">
    <cfRule type="duplicateValues" dxfId="789" priority="365"/>
  </conditionalFormatting>
  <conditionalFormatting sqref="A60">
    <cfRule type="duplicateValues" dxfId="788" priority="364"/>
  </conditionalFormatting>
  <conditionalFormatting sqref="A61">
    <cfRule type="duplicateValues" dxfId="787" priority="363"/>
  </conditionalFormatting>
  <conditionalFormatting sqref="A62">
    <cfRule type="duplicateValues" dxfId="786" priority="362"/>
  </conditionalFormatting>
  <conditionalFormatting sqref="A63">
    <cfRule type="duplicateValues" dxfId="785" priority="361"/>
  </conditionalFormatting>
  <conditionalFormatting sqref="A64">
    <cfRule type="duplicateValues" dxfId="784" priority="360"/>
  </conditionalFormatting>
  <conditionalFormatting sqref="A65">
    <cfRule type="duplicateValues" dxfId="783" priority="359"/>
  </conditionalFormatting>
  <conditionalFormatting sqref="A32">
    <cfRule type="duplicateValues" dxfId="782" priority="357"/>
  </conditionalFormatting>
  <conditionalFormatting sqref="A22">
    <cfRule type="duplicateValues" dxfId="781" priority="356"/>
  </conditionalFormatting>
  <conditionalFormatting sqref="A24">
    <cfRule type="duplicateValues" dxfId="780" priority="355"/>
  </conditionalFormatting>
  <conditionalFormatting sqref="A25">
    <cfRule type="duplicateValues" dxfId="779" priority="354"/>
  </conditionalFormatting>
  <conditionalFormatting sqref="A23">
    <cfRule type="duplicateValues" dxfId="778" priority="353"/>
  </conditionalFormatting>
  <conditionalFormatting sqref="A26">
    <cfRule type="duplicateValues" dxfId="777" priority="352"/>
  </conditionalFormatting>
  <conditionalFormatting sqref="A27">
    <cfRule type="duplicateValues" dxfId="776" priority="351"/>
  </conditionalFormatting>
  <conditionalFormatting sqref="A28">
    <cfRule type="duplicateValues" dxfId="775" priority="350"/>
  </conditionalFormatting>
  <conditionalFormatting sqref="A29">
    <cfRule type="duplicateValues" dxfId="774" priority="349"/>
  </conditionalFormatting>
  <conditionalFormatting sqref="A30">
    <cfRule type="duplicateValues" dxfId="773" priority="348"/>
  </conditionalFormatting>
  <conditionalFormatting sqref="A31">
    <cfRule type="duplicateValues" dxfId="772" priority="347"/>
  </conditionalFormatting>
  <conditionalFormatting sqref="A33">
    <cfRule type="duplicateValues" dxfId="771" priority="346"/>
  </conditionalFormatting>
  <conditionalFormatting sqref="A34">
    <cfRule type="duplicateValues" dxfId="770" priority="345"/>
  </conditionalFormatting>
  <conditionalFormatting sqref="A35">
    <cfRule type="duplicateValues" dxfId="769" priority="344"/>
  </conditionalFormatting>
  <conditionalFormatting sqref="A36">
    <cfRule type="duplicateValues" dxfId="768" priority="343"/>
  </conditionalFormatting>
  <conditionalFormatting sqref="A37">
    <cfRule type="duplicateValues" dxfId="767" priority="342"/>
  </conditionalFormatting>
  <conditionalFormatting sqref="A38">
    <cfRule type="duplicateValues" dxfId="766" priority="341"/>
  </conditionalFormatting>
  <conditionalFormatting sqref="A39">
    <cfRule type="duplicateValues" dxfId="765" priority="340"/>
  </conditionalFormatting>
  <conditionalFormatting sqref="A40">
    <cfRule type="duplicateValues" dxfId="764" priority="339"/>
  </conditionalFormatting>
  <conditionalFormatting sqref="A41">
    <cfRule type="duplicateValues" dxfId="763" priority="338"/>
  </conditionalFormatting>
  <conditionalFormatting sqref="A42">
    <cfRule type="duplicateValues" dxfId="762" priority="337"/>
  </conditionalFormatting>
  <conditionalFormatting sqref="A43">
    <cfRule type="duplicateValues" dxfId="761" priority="336"/>
  </conditionalFormatting>
  <conditionalFormatting sqref="A44">
    <cfRule type="duplicateValues" dxfId="760" priority="335"/>
  </conditionalFormatting>
  <conditionalFormatting sqref="A45">
    <cfRule type="duplicateValues" dxfId="759" priority="334"/>
  </conditionalFormatting>
  <conditionalFormatting sqref="A46">
    <cfRule type="duplicateValues" dxfId="758" priority="333"/>
  </conditionalFormatting>
  <conditionalFormatting sqref="A47">
    <cfRule type="duplicateValues" dxfId="757" priority="332"/>
  </conditionalFormatting>
  <conditionalFormatting sqref="A49">
    <cfRule type="duplicateValues" dxfId="756" priority="331"/>
  </conditionalFormatting>
  <conditionalFormatting sqref="A52">
    <cfRule type="duplicateValues" dxfId="755" priority="329"/>
  </conditionalFormatting>
  <conditionalFormatting sqref="A53">
    <cfRule type="duplicateValues" dxfId="754" priority="328"/>
  </conditionalFormatting>
  <conditionalFormatting sqref="A54">
    <cfRule type="duplicateValues" dxfId="753" priority="327"/>
  </conditionalFormatting>
  <conditionalFormatting sqref="A55">
    <cfRule type="duplicateValues" dxfId="752" priority="326"/>
  </conditionalFormatting>
  <conditionalFormatting sqref="A56">
    <cfRule type="duplicateValues" dxfId="751" priority="325"/>
  </conditionalFormatting>
  <conditionalFormatting sqref="A57">
    <cfRule type="duplicateValues" dxfId="750" priority="324"/>
  </conditionalFormatting>
  <conditionalFormatting sqref="A58">
    <cfRule type="duplicateValues" dxfId="749" priority="323"/>
  </conditionalFormatting>
  <conditionalFormatting sqref="A59">
    <cfRule type="duplicateValues" dxfId="748" priority="322"/>
  </conditionalFormatting>
  <conditionalFormatting sqref="A60">
    <cfRule type="duplicateValues" dxfId="747" priority="321"/>
  </conditionalFormatting>
  <conditionalFormatting sqref="A61">
    <cfRule type="duplicateValues" dxfId="746" priority="320"/>
  </conditionalFormatting>
  <conditionalFormatting sqref="A62">
    <cfRule type="duplicateValues" dxfId="745" priority="319"/>
  </conditionalFormatting>
  <conditionalFormatting sqref="A63">
    <cfRule type="duplicateValues" dxfId="744" priority="318"/>
  </conditionalFormatting>
  <conditionalFormatting sqref="A64">
    <cfRule type="duplicateValues" dxfId="743" priority="317"/>
  </conditionalFormatting>
  <conditionalFormatting sqref="A65">
    <cfRule type="duplicateValues" dxfId="742" priority="316"/>
  </conditionalFormatting>
  <conditionalFormatting sqref="A67">
    <cfRule type="duplicateValues" dxfId="741" priority="314"/>
  </conditionalFormatting>
  <conditionalFormatting sqref="A68">
    <cfRule type="duplicateValues" dxfId="740" priority="313"/>
  </conditionalFormatting>
  <conditionalFormatting sqref="A29">
    <cfRule type="duplicateValues" dxfId="739" priority="312"/>
  </conditionalFormatting>
  <conditionalFormatting sqref="A21">
    <cfRule type="duplicateValues" dxfId="738" priority="311"/>
  </conditionalFormatting>
  <conditionalFormatting sqref="A22">
    <cfRule type="duplicateValues" dxfId="737" priority="310"/>
  </conditionalFormatting>
  <conditionalFormatting sqref="A23">
    <cfRule type="duplicateValues" dxfId="736" priority="309"/>
  </conditionalFormatting>
  <conditionalFormatting sqref="A24">
    <cfRule type="duplicateValues" dxfId="735" priority="308"/>
  </conditionalFormatting>
  <conditionalFormatting sqref="A25">
    <cfRule type="duplicateValues" dxfId="734" priority="307"/>
  </conditionalFormatting>
  <conditionalFormatting sqref="A26">
    <cfRule type="duplicateValues" dxfId="733" priority="306"/>
  </conditionalFormatting>
  <conditionalFormatting sqref="A27">
    <cfRule type="duplicateValues" dxfId="732" priority="305"/>
  </conditionalFormatting>
  <conditionalFormatting sqref="A28">
    <cfRule type="duplicateValues" dxfId="731" priority="304"/>
  </conditionalFormatting>
  <conditionalFormatting sqref="A30">
    <cfRule type="duplicateValues" dxfId="730" priority="303"/>
  </conditionalFormatting>
  <conditionalFormatting sqref="A31">
    <cfRule type="duplicateValues" dxfId="729" priority="302"/>
  </conditionalFormatting>
  <conditionalFormatting sqref="A32">
    <cfRule type="duplicateValues" dxfId="728" priority="301"/>
  </conditionalFormatting>
  <conditionalFormatting sqref="A33">
    <cfRule type="duplicateValues" dxfId="727" priority="300"/>
  </conditionalFormatting>
  <conditionalFormatting sqref="A34">
    <cfRule type="duplicateValues" dxfId="726" priority="299"/>
  </conditionalFormatting>
  <conditionalFormatting sqref="A35">
    <cfRule type="duplicateValues" dxfId="725" priority="298"/>
  </conditionalFormatting>
  <conditionalFormatting sqref="A36">
    <cfRule type="duplicateValues" dxfId="724" priority="297"/>
  </conditionalFormatting>
  <conditionalFormatting sqref="A37">
    <cfRule type="duplicateValues" dxfId="723" priority="296"/>
  </conditionalFormatting>
  <conditionalFormatting sqref="A38">
    <cfRule type="duplicateValues" dxfId="722" priority="295"/>
  </conditionalFormatting>
  <conditionalFormatting sqref="A39">
    <cfRule type="duplicateValues" dxfId="721" priority="294"/>
  </conditionalFormatting>
  <conditionalFormatting sqref="A40">
    <cfRule type="duplicateValues" dxfId="720" priority="293"/>
  </conditionalFormatting>
  <conditionalFormatting sqref="A41">
    <cfRule type="duplicateValues" dxfId="719" priority="292"/>
  </conditionalFormatting>
  <conditionalFormatting sqref="A42">
    <cfRule type="duplicateValues" dxfId="718" priority="291"/>
  </conditionalFormatting>
  <conditionalFormatting sqref="A43">
    <cfRule type="duplicateValues" dxfId="717" priority="290"/>
  </conditionalFormatting>
  <conditionalFormatting sqref="A44">
    <cfRule type="duplicateValues" dxfId="716" priority="289"/>
  </conditionalFormatting>
  <conditionalFormatting sqref="A46">
    <cfRule type="duplicateValues" dxfId="715" priority="288"/>
  </conditionalFormatting>
  <conditionalFormatting sqref="A48">
    <cfRule type="duplicateValues" dxfId="714" priority="287"/>
  </conditionalFormatting>
  <conditionalFormatting sqref="A49">
    <cfRule type="duplicateValues" dxfId="713" priority="286"/>
  </conditionalFormatting>
  <conditionalFormatting sqref="A52">
    <cfRule type="duplicateValues" dxfId="712" priority="283"/>
  </conditionalFormatting>
  <conditionalFormatting sqref="A53">
    <cfRule type="duplicateValues" dxfId="711" priority="282"/>
  </conditionalFormatting>
  <conditionalFormatting sqref="A54">
    <cfRule type="duplicateValues" dxfId="710" priority="281"/>
  </conditionalFormatting>
  <conditionalFormatting sqref="A55">
    <cfRule type="duplicateValues" dxfId="709" priority="280"/>
  </conditionalFormatting>
  <conditionalFormatting sqref="A56">
    <cfRule type="duplicateValues" dxfId="708" priority="279"/>
  </conditionalFormatting>
  <conditionalFormatting sqref="A57">
    <cfRule type="duplicateValues" dxfId="707" priority="278"/>
  </conditionalFormatting>
  <conditionalFormatting sqref="A58">
    <cfRule type="duplicateValues" dxfId="706" priority="277"/>
  </conditionalFormatting>
  <conditionalFormatting sqref="A59">
    <cfRule type="duplicateValues" dxfId="705" priority="276"/>
  </conditionalFormatting>
  <conditionalFormatting sqref="A60">
    <cfRule type="duplicateValues" dxfId="704" priority="275"/>
  </conditionalFormatting>
  <conditionalFormatting sqref="A61">
    <cfRule type="duplicateValues" dxfId="703" priority="274"/>
  </conditionalFormatting>
  <conditionalFormatting sqref="A62">
    <cfRule type="duplicateValues" dxfId="702" priority="273"/>
  </conditionalFormatting>
  <conditionalFormatting sqref="A63">
    <cfRule type="duplicateValues" dxfId="701" priority="272"/>
  </conditionalFormatting>
  <conditionalFormatting sqref="A64">
    <cfRule type="duplicateValues" dxfId="700" priority="271"/>
  </conditionalFormatting>
  <conditionalFormatting sqref="A65">
    <cfRule type="duplicateValues" dxfId="699" priority="270"/>
  </conditionalFormatting>
  <conditionalFormatting sqref="A32">
    <cfRule type="duplicateValues" dxfId="698" priority="268"/>
  </conditionalFormatting>
  <conditionalFormatting sqref="A21">
    <cfRule type="duplicateValues" dxfId="697" priority="267"/>
  </conditionalFormatting>
  <conditionalFormatting sqref="A22">
    <cfRule type="duplicateValues" dxfId="696" priority="266"/>
  </conditionalFormatting>
  <conditionalFormatting sqref="A24">
    <cfRule type="duplicateValues" dxfId="695" priority="265"/>
  </conditionalFormatting>
  <conditionalFormatting sqref="A25">
    <cfRule type="duplicateValues" dxfId="694" priority="264"/>
  </conditionalFormatting>
  <conditionalFormatting sqref="A23">
    <cfRule type="duplicateValues" dxfId="693" priority="263"/>
  </conditionalFormatting>
  <conditionalFormatting sqref="A26">
    <cfRule type="duplicateValues" dxfId="692" priority="262"/>
  </conditionalFormatting>
  <conditionalFormatting sqref="A27">
    <cfRule type="duplicateValues" dxfId="691" priority="261"/>
  </conditionalFormatting>
  <conditionalFormatting sqref="A28">
    <cfRule type="duplicateValues" dxfId="690" priority="260"/>
  </conditionalFormatting>
  <conditionalFormatting sqref="A29">
    <cfRule type="duplicateValues" dxfId="689" priority="259"/>
  </conditionalFormatting>
  <conditionalFormatting sqref="A30">
    <cfRule type="duplicateValues" dxfId="688" priority="258"/>
  </conditionalFormatting>
  <conditionalFormatting sqref="A31">
    <cfRule type="duplicateValues" dxfId="687" priority="257"/>
  </conditionalFormatting>
  <conditionalFormatting sqref="A33">
    <cfRule type="duplicateValues" dxfId="686" priority="256"/>
  </conditionalFormatting>
  <conditionalFormatting sqref="A34">
    <cfRule type="duplicateValues" dxfId="685" priority="255"/>
  </conditionalFormatting>
  <conditionalFormatting sqref="A35">
    <cfRule type="duplicateValues" dxfId="684" priority="254"/>
  </conditionalFormatting>
  <conditionalFormatting sqref="A36">
    <cfRule type="duplicateValues" dxfId="683" priority="253"/>
  </conditionalFormatting>
  <conditionalFormatting sqref="A37">
    <cfRule type="duplicateValues" dxfId="682" priority="252"/>
  </conditionalFormatting>
  <conditionalFormatting sqref="A38">
    <cfRule type="duplicateValues" dxfId="681" priority="251"/>
  </conditionalFormatting>
  <conditionalFormatting sqref="A39">
    <cfRule type="duplicateValues" dxfId="680" priority="250"/>
  </conditionalFormatting>
  <conditionalFormatting sqref="A40">
    <cfRule type="duplicateValues" dxfId="679" priority="249"/>
  </conditionalFormatting>
  <conditionalFormatting sqref="A41">
    <cfRule type="duplicateValues" dxfId="678" priority="248"/>
  </conditionalFormatting>
  <conditionalFormatting sqref="A42">
    <cfRule type="duplicateValues" dxfId="677" priority="247"/>
  </conditionalFormatting>
  <conditionalFormatting sqref="A43">
    <cfRule type="duplicateValues" dxfId="676" priority="246"/>
  </conditionalFormatting>
  <conditionalFormatting sqref="A44">
    <cfRule type="duplicateValues" dxfId="675" priority="245"/>
  </conditionalFormatting>
  <conditionalFormatting sqref="A45">
    <cfRule type="duplicateValues" dxfId="674" priority="244"/>
  </conditionalFormatting>
  <conditionalFormatting sqref="A46">
    <cfRule type="duplicateValues" dxfId="673" priority="243"/>
  </conditionalFormatting>
  <conditionalFormatting sqref="A47">
    <cfRule type="duplicateValues" dxfId="672" priority="242"/>
  </conditionalFormatting>
  <conditionalFormatting sqref="A49">
    <cfRule type="duplicateValues" dxfId="671" priority="241"/>
  </conditionalFormatting>
  <conditionalFormatting sqref="A52">
    <cfRule type="duplicateValues" dxfId="670" priority="239"/>
  </conditionalFormatting>
  <conditionalFormatting sqref="A53">
    <cfRule type="duplicateValues" dxfId="669" priority="238"/>
  </conditionalFormatting>
  <conditionalFormatting sqref="A54">
    <cfRule type="duplicateValues" dxfId="668" priority="237"/>
  </conditionalFormatting>
  <conditionalFormatting sqref="A55">
    <cfRule type="duplicateValues" dxfId="667" priority="236"/>
  </conditionalFormatting>
  <conditionalFormatting sqref="A56">
    <cfRule type="duplicateValues" dxfId="666" priority="235"/>
  </conditionalFormatting>
  <conditionalFormatting sqref="A57">
    <cfRule type="duplicateValues" dxfId="665" priority="234"/>
  </conditionalFormatting>
  <conditionalFormatting sqref="A58">
    <cfRule type="duplicateValues" dxfId="664" priority="233"/>
  </conditionalFormatting>
  <conditionalFormatting sqref="A59">
    <cfRule type="duplicateValues" dxfId="663" priority="232"/>
  </conditionalFormatting>
  <conditionalFormatting sqref="A60">
    <cfRule type="duplicateValues" dxfId="662" priority="231"/>
  </conditionalFormatting>
  <conditionalFormatting sqref="A61">
    <cfRule type="duplicateValues" dxfId="661" priority="230"/>
  </conditionalFormatting>
  <conditionalFormatting sqref="A62">
    <cfRule type="duplicateValues" dxfId="660" priority="229"/>
  </conditionalFormatting>
  <conditionalFormatting sqref="A63">
    <cfRule type="duplicateValues" dxfId="659" priority="228"/>
  </conditionalFormatting>
  <conditionalFormatting sqref="A64">
    <cfRule type="duplicateValues" dxfId="658" priority="227"/>
  </conditionalFormatting>
  <conditionalFormatting sqref="A65">
    <cfRule type="duplicateValues" dxfId="657" priority="226"/>
  </conditionalFormatting>
  <conditionalFormatting sqref="A67">
    <cfRule type="duplicateValues" dxfId="656" priority="224"/>
  </conditionalFormatting>
  <conditionalFormatting sqref="A68">
    <cfRule type="duplicateValues" dxfId="655" priority="223"/>
  </conditionalFormatting>
  <conditionalFormatting sqref="A28">
    <cfRule type="duplicateValues" dxfId="654" priority="222"/>
  </conditionalFormatting>
  <conditionalFormatting sqref="A21">
    <cfRule type="duplicateValues" dxfId="653" priority="221"/>
  </conditionalFormatting>
  <conditionalFormatting sqref="A22">
    <cfRule type="duplicateValues" dxfId="652" priority="220"/>
  </conditionalFormatting>
  <conditionalFormatting sqref="A23">
    <cfRule type="duplicateValues" dxfId="651" priority="219"/>
  </conditionalFormatting>
  <conditionalFormatting sqref="A24">
    <cfRule type="duplicateValues" dxfId="650" priority="218"/>
  </conditionalFormatting>
  <conditionalFormatting sqref="A25">
    <cfRule type="duplicateValues" dxfId="649" priority="217"/>
  </conditionalFormatting>
  <conditionalFormatting sqref="A26">
    <cfRule type="duplicateValues" dxfId="648" priority="216"/>
  </conditionalFormatting>
  <conditionalFormatting sqref="A27">
    <cfRule type="duplicateValues" dxfId="647" priority="215"/>
  </conditionalFormatting>
  <conditionalFormatting sqref="A29">
    <cfRule type="duplicateValues" dxfId="646" priority="214"/>
  </conditionalFormatting>
  <conditionalFormatting sqref="A30">
    <cfRule type="duplicateValues" dxfId="645" priority="213"/>
  </conditionalFormatting>
  <conditionalFormatting sqref="A31">
    <cfRule type="duplicateValues" dxfId="644" priority="212"/>
  </conditionalFormatting>
  <conditionalFormatting sqref="A32">
    <cfRule type="duplicateValues" dxfId="643" priority="211"/>
  </conditionalFormatting>
  <conditionalFormatting sqref="A33">
    <cfRule type="duplicateValues" dxfId="642" priority="210"/>
  </conditionalFormatting>
  <conditionalFormatting sqref="A34">
    <cfRule type="duplicateValues" dxfId="641" priority="209"/>
  </conditionalFormatting>
  <conditionalFormatting sqref="A35">
    <cfRule type="duplicateValues" dxfId="640" priority="208"/>
  </conditionalFormatting>
  <conditionalFormatting sqref="A36">
    <cfRule type="duplicateValues" dxfId="639" priority="207"/>
  </conditionalFormatting>
  <conditionalFormatting sqref="A37">
    <cfRule type="duplicateValues" dxfId="638" priority="206"/>
  </conditionalFormatting>
  <conditionalFormatting sqref="A38">
    <cfRule type="duplicateValues" dxfId="637" priority="205"/>
  </conditionalFormatting>
  <conditionalFormatting sqref="A39">
    <cfRule type="duplicateValues" dxfId="636" priority="204"/>
  </conditionalFormatting>
  <conditionalFormatting sqref="A40">
    <cfRule type="duplicateValues" dxfId="635" priority="203"/>
  </conditionalFormatting>
  <conditionalFormatting sqref="A41">
    <cfRule type="duplicateValues" dxfId="634" priority="202"/>
  </conditionalFormatting>
  <conditionalFormatting sqref="A42">
    <cfRule type="duplicateValues" dxfId="633" priority="201"/>
  </conditionalFormatting>
  <conditionalFormatting sqref="A43">
    <cfRule type="duplicateValues" dxfId="632" priority="200"/>
  </conditionalFormatting>
  <conditionalFormatting sqref="A45">
    <cfRule type="duplicateValues" dxfId="631" priority="199"/>
  </conditionalFormatting>
  <conditionalFormatting sqref="A47">
    <cfRule type="duplicateValues" dxfId="630" priority="198"/>
  </conditionalFormatting>
  <conditionalFormatting sqref="A48">
    <cfRule type="duplicateValues" dxfId="629" priority="197"/>
  </conditionalFormatting>
  <conditionalFormatting sqref="A49">
    <cfRule type="duplicateValues" dxfId="628" priority="196"/>
  </conditionalFormatting>
  <conditionalFormatting sqref="A52">
    <cfRule type="duplicateValues" dxfId="627" priority="193"/>
  </conditionalFormatting>
  <conditionalFormatting sqref="A53">
    <cfRule type="duplicateValues" dxfId="626" priority="192"/>
  </conditionalFormatting>
  <conditionalFormatting sqref="A54">
    <cfRule type="duplicateValues" dxfId="625" priority="191"/>
  </conditionalFormatting>
  <conditionalFormatting sqref="A55">
    <cfRule type="duplicateValues" dxfId="624" priority="190"/>
  </conditionalFormatting>
  <conditionalFormatting sqref="A56">
    <cfRule type="duplicateValues" dxfId="623" priority="189"/>
  </conditionalFormatting>
  <conditionalFormatting sqref="A57">
    <cfRule type="duplicateValues" dxfId="622" priority="188"/>
  </conditionalFormatting>
  <conditionalFormatting sqref="A58">
    <cfRule type="duplicateValues" dxfId="621" priority="187"/>
  </conditionalFormatting>
  <conditionalFormatting sqref="A59">
    <cfRule type="duplicateValues" dxfId="620" priority="186"/>
  </conditionalFormatting>
  <conditionalFormatting sqref="A60">
    <cfRule type="duplicateValues" dxfId="619" priority="185"/>
  </conditionalFormatting>
  <conditionalFormatting sqref="A61">
    <cfRule type="duplicateValues" dxfId="618" priority="184"/>
  </conditionalFormatting>
  <conditionalFormatting sqref="A62">
    <cfRule type="duplicateValues" dxfId="617" priority="183"/>
  </conditionalFormatting>
  <conditionalFormatting sqref="A63">
    <cfRule type="duplicateValues" dxfId="616" priority="182"/>
  </conditionalFormatting>
  <conditionalFormatting sqref="A64">
    <cfRule type="duplicateValues" dxfId="615" priority="181"/>
  </conditionalFormatting>
  <conditionalFormatting sqref="A31">
    <cfRule type="duplicateValues" dxfId="614" priority="179"/>
  </conditionalFormatting>
  <conditionalFormatting sqref="A21">
    <cfRule type="duplicateValues" dxfId="613" priority="178"/>
  </conditionalFormatting>
  <conditionalFormatting sqref="A23">
    <cfRule type="duplicateValues" dxfId="612" priority="177"/>
  </conditionalFormatting>
  <conditionalFormatting sqref="A24">
    <cfRule type="duplicateValues" dxfId="611" priority="176"/>
  </conditionalFormatting>
  <conditionalFormatting sqref="A22">
    <cfRule type="duplicateValues" dxfId="610" priority="175"/>
  </conditionalFormatting>
  <conditionalFormatting sqref="A25">
    <cfRule type="duplicateValues" dxfId="609" priority="174"/>
  </conditionalFormatting>
  <conditionalFormatting sqref="A26">
    <cfRule type="duplicateValues" dxfId="608" priority="173"/>
  </conditionalFormatting>
  <conditionalFormatting sqref="A27">
    <cfRule type="duplicateValues" dxfId="607" priority="172"/>
  </conditionalFormatting>
  <conditionalFormatting sqref="A28">
    <cfRule type="duplicateValues" dxfId="606" priority="171"/>
  </conditionalFormatting>
  <conditionalFormatting sqref="A29">
    <cfRule type="duplicateValues" dxfId="605" priority="170"/>
  </conditionalFormatting>
  <conditionalFormatting sqref="A30">
    <cfRule type="duplicateValues" dxfId="604" priority="169"/>
  </conditionalFormatting>
  <conditionalFormatting sqref="A32">
    <cfRule type="duplicateValues" dxfId="603" priority="168"/>
  </conditionalFormatting>
  <conditionalFormatting sqref="A33">
    <cfRule type="duplicateValues" dxfId="602" priority="167"/>
  </conditionalFormatting>
  <conditionalFormatting sqref="A34">
    <cfRule type="duplicateValues" dxfId="601" priority="166"/>
  </conditionalFormatting>
  <conditionalFormatting sqref="A35">
    <cfRule type="duplicateValues" dxfId="600" priority="165"/>
  </conditionalFormatting>
  <conditionalFormatting sqref="A36">
    <cfRule type="duplicateValues" dxfId="599" priority="164"/>
  </conditionalFormatting>
  <conditionalFormatting sqref="A37">
    <cfRule type="duplicateValues" dxfId="598" priority="163"/>
  </conditionalFormatting>
  <conditionalFormatting sqref="A38">
    <cfRule type="duplicateValues" dxfId="597" priority="162"/>
  </conditionalFormatting>
  <conditionalFormatting sqref="A39">
    <cfRule type="duplicateValues" dxfId="596" priority="161"/>
  </conditionalFormatting>
  <conditionalFormatting sqref="A40">
    <cfRule type="duplicateValues" dxfId="595" priority="160"/>
  </conditionalFormatting>
  <conditionalFormatting sqref="A41">
    <cfRule type="duplicateValues" dxfId="594" priority="159"/>
  </conditionalFormatting>
  <conditionalFormatting sqref="A42">
    <cfRule type="duplicateValues" dxfId="593" priority="158"/>
  </conditionalFormatting>
  <conditionalFormatting sqref="A43">
    <cfRule type="duplicateValues" dxfId="592" priority="157"/>
  </conditionalFormatting>
  <conditionalFormatting sqref="A44">
    <cfRule type="duplicateValues" dxfId="591" priority="156"/>
  </conditionalFormatting>
  <conditionalFormatting sqref="A45">
    <cfRule type="duplicateValues" dxfId="590" priority="155"/>
  </conditionalFormatting>
  <conditionalFormatting sqref="A46">
    <cfRule type="duplicateValues" dxfId="589" priority="154"/>
  </conditionalFormatting>
  <conditionalFormatting sqref="A48">
    <cfRule type="duplicateValues" dxfId="588" priority="153"/>
  </conditionalFormatting>
  <conditionalFormatting sqref="A52">
    <cfRule type="duplicateValues" dxfId="587" priority="150"/>
  </conditionalFormatting>
  <conditionalFormatting sqref="A53">
    <cfRule type="duplicateValues" dxfId="586" priority="149"/>
  </conditionalFormatting>
  <conditionalFormatting sqref="A54">
    <cfRule type="duplicateValues" dxfId="585" priority="148"/>
  </conditionalFormatting>
  <conditionalFormatting sqref="A55">
    <cfRule type="duplicateValues" dxfId="584" priority="147"/>
  </conditionalFormatting>
  <conditionalFormatting sqref="A56">
    <cfRule type="duplicateValues" dxfId="583" priority="146"/>
  </conditionalFormatting>
  <conditionalFormatting sqref="A57">
    <cfRule type="duplicateValues" dxfId="582" priority="145"/>
  </conditionalFormatting>
  <conditionalFormatting sqref="A58">
    <cfRule type="duplicateValues" dxfId="581" priority="144"/>
  </conditionalFormatting>
  <conditionalFormatting sqref="A59">
    <cfRule type="duplicateValues" dxfId="580" priority="143"/>
  </conditionalFormatting>
  <conditionalFormatting sqref="A60">
    <cfRule type="duplicateValues" dxfId="579" priority="142"/>
  </conditionalFormatting>
  <conditionalFormatting sqref="A61">
    <cfRule type="duplicateValues" dxfId="578" priority="141"/>
  </conditionalFormatting>
  <conditionalFormatting sqref="A62">
    <cfRule type="duplicateValues" dxfId="577" priority="140"/>
  </conditionalFormatting>
  <conditionalFormatting sqref="A63">
    <cfRule type="duplicateValues" dxfId="576" priority="139"/>
  </conditionalFormatting>
  <conditionalFormatting sqref="A64">
    <cfRule type="duplicateValues" dxfId="575" priority="138"/>
  </conditionalFormatting>
  <conditionalFormatting sqref="A65">
    <cfRule type="duplicateValues" dxfId="574" priority="137"/>
  </conditionalFormatting>
  <conditionalFormatting sqref="A67">
    <cfRule type="duplicateValues" dxfId="573" priority="135"/>
  </conditionalFormatting>
  <conditionalFormatting sqref="A68 A31 A47 A49">
    <cfRule type="duplicateValues" dxfId="572" priority="180"/>
  </conditionalFormatting>
  <conditionalFormatting sqref="A33 A49">
    <cfRule type="duplicateValues" dxfId="571" priority="519"/>
  </conditionalFormatting>
  <conditionalFormatting sqref="A66">
    <cfRule type="duplicateValues" dxfId="570" priority="2"/>
  </conditionalFormatting>
  <conditionalFormatting sqref="A52">
    <cfRule type="duplicateValues" dxfId="569" priority="133"/>
  </conditionalFormatting>
  <conditionalFormatting sqref="A53">
    <cfRule type="duplicateValues" dxfId="568" priority="132"/>
  </conditionalFormatting>
  <conditionalFormatting sqref="A54">
    <cfRule type="duplicateValues" dxfId="567" priority="131"/>
  </conditionalFormatting>
  <conditionalFormatting sqref="A55">
    <cfRule type="duplicateValues" dxfId="566" priority="130"/>
  </conditionalFormatting>
  <conditionalFormatting sqref="A56">
    <cfRule type="duplicateValues" dxfId="565" priority="129"/>
  </conditionalFormatting>
  <conditionalFormatting sqref="A57">
    <cfRule type="duplicateValues" dxfId="564" priority="128"/>
  </conditionalFormatting>
  <conditionalFormatting sqref="A58">
    <cfRule type="duplicateValues" dxfId="563" priority="127"/>
  </conditionalFormatting>
  <conditionalFormatting sqref="A59">
    <cfRule type="duplicateValues" dxfId="562" priority="126"/>
  </conditionalFormatting>
  <conditionalFormatting sqref="A60">
    <cfRule type="duplicateValues" dxfId="561" priority="125"/>
  </conditionalFormatting>
  <conditionalFormatting sqref="A61">
    <cfRule type="duplicateValues" dxfId="560" priority="124"/>
  </conditionalFormatting>
  <conditionalFormatting sqref="A62">
    <cfRule type="duplicateValues" dxfId="559" priority="123"/>
  </conditionalFormatting>
  <conditionalFormatting sqref="A63">
    <cfRule type="duplicateValues" dxfId="558" priority="122"/>
  </conditionalFormatting>
  <conditionalFormatting sqref="A64">
    <cfRule type="duplicateValues" dxfId="557" priority="121"/>
  </conditionalFormatting>
  <conditionalFormatting sqref="A65">
    <cfRule type="duplicateValues" dxfId="556" priority="120"/>
  </conditionalFormatting>
  <conditionalFormatting sqref="A67">
    <cfRule type="duplicateValues" dxfId="555" priority="118"/>
  </conditionalFormatting>
  <conditionalFormatting sqref="A53">
    <cfRule type="duplicateValues" dxfId="554" priority="117"/>
  </conditionalFormatting>
  <conditionalFormatting sqref="A54">
    <cfRule type="duplicateValues" dxfId="553" priority="116"/>
  </conditionalFormatting>
  <conditionalFormatting sqref="A55">
    <cfRule type="duplicateValues" dxfId="552" priority="115"/>
  </conditionalFormatting>
  <conditionalFormatting sqref="A56">
    <cfRule type="duplicateValues" dxfId="551" priority="114"/>
  </conditionalFormatting>
  <conditionalFormatting sqref="A57">
    <cfRule type="duplicateValues" dxfId="550" priority="113"/>
  </conditionalFormatting>
  <conditionalFormatting sqref="A58">
    <cfRule type="duplicateValues" dxfId="549" priority="112"/>
  </conditionalFormatting>
  <conditionalFormatting sqref="A59">
    <cfRule type="duplicateValues" dxfId="548" priority="111"/>
  </conditionalFormatting>
  <conditionalFormatting sqref="A60">
    <cfRule type="duplicateValues" dxfId="547" priority="110"/>
  </conditionalFormatting>
  <conditionalFormatting sqref="A61">
    <cfRule type="duplicateValues" dxfId="546" priority="109"/>
  </conditionalFormatting>
  <conditionalFormatting sqref="A62">
    <cfRule type="duplicateValues" dxfId="545" priority="108"/>
  </conditionalFormatting>
  <conditionalFormatting sqref="A63">
    <cfRule type="duplicateValues" dxfId="544" priority="107"/>
  </conditionalFormatting>
  <conditionalFormatting sqref="A64">
    <cfRule type="duplicateValues" dxfId="543" priority="106"/>
  </conditionalFormatting>
  <conditionalFormatting sqref="A65">
    <cfRule type="duplicateValues" dxfId="542" priority="105"/>
  </conditionalFormatting>
  <conditionalFormatting sqref="A67">
    <cfRule type="duplicateValues" dxfId="541" priority="103"/>
  </conditionalFormatting>
  <conditionalFormatting sqref="A68">
    <cfRule type="duplicateValues" dxfId="540" priority="102"/>
  </conditionalFormatting>
  <conditionalFormatting sqref="A69">
    <cfRule type="duplicateValues" dxfId="539" priority="101"/>
  </conditionalFormatting>
  <conditionalFormatting sqref="A52">
    <cfRule type="duplicateValues" dxfId="538" priority="100"/>
  </conditionalFormatting>
  <conditionalFormatting sqref="A53">
    <cfRule type="duplicateValues" dxfId="537" priority="99"/>
  </conditionalFormatting>
  <conditionalFormatting sqref="A54">
    <cfRule type="duplicateValues" dxfId="536" priority="98"/>
  </conditionalFormatting>
  <conditionalFormatting sqref="A55">
    <cfRule type="duplicateValues" dxfId="535" priority="97"/>
  </conditionalFormatting>
  <conditionalFormatting sqref="A56">
    <cfRule type="duplicateValues" dxfId="534" priority="96"/>
  </conditionalFormatting>
  <conditionalFormatting sqref="A57">
    <cfRule type="duplicateValues" dxfId="533" priority="95"/>
  </conditionalFormatting>
  <conditionalFormatting sqref="A58">
    <cfRule type="duplicateValues" dxfId="532" priority="94"/>
  </conditionalFormatting>
  <conditionalFormatting sqref="A59">
    <cfRule type="duplicateValues" dxfId="531" priority="93"/>
  </conditionalFormatting>
  <conditionalFormatting sqref="A60">
    <cfRule type="duplicateValues" dxfId="530" priority="92"/>
  </conditionalFormatting>
  <conditionalFormatting sqref="A61">
    <cfRule type="duplicateValues" dxfId="529" priority="91"/>
  </conditionalFormatting>
  <conditionalFormatting sqref="A62">
    <cfRule type="duplicateValues" dxfId="528" priority="90"/>
  </conditionalFormatting>
  <conditionalFormatting sqref="A63">
    <cfRule type="duplicateValues" dxfId="527" priority="89"/>
  </conditionalFormatting>
  <conditionalFormatting sqref="A64">
    <cfRule type="duplicateValues" dxfId="526" priority="88"/>
  </conditionalFormatting>
  <conditionalFormatting sqref="A65">
    <cfRule type="duplicateValues" dxfId="525" priority="87"/>
  </conditionalFormatting>
  <conditionalFormatting sqref="A52">
    <cfRule type="duplicateValues" dxfId="524" priority="85"/>
  </conditionalFormatting>
  <conditionalFormatting sqref="A53">
    <cfRule type="duplicateValues" dxfId="523" priority="84"/>
  </conditionalFormatting>
  <conditionalFormatting sqref="A54">
    <cfRule type="duplicateValues" dxfId="522" priority="83"/>
  </conditionalFormatting>
  <conditionalFormatting sqref="A55">
    <cfRule type="duplicateValues" dxfId="521" priority="82"/>
  </conditionalFormatting>
  <conditionalFormatting sqref="A56">
    <cfRule type="duplicateValues" dxfId="520" priority="81"/>
  </conditionalFormatting>
  <conditionalFormatting sqref="A57">
    <cfRule type="duplicateValues" dxfId="519" priority="80"/>
  </conditionalFormatting>
  <conditionalFormatting sqref="A58">
    <cfRule type="duplicateValues" dxfId="518" priority="79"/>
  </conditionalFormatting>
  <conditionalFormatting sqref="A59">
    <cfRule type="duplicateValues" dxfId="517" priority="78"/>
  </conditionalFormatting>
  <conditionalFormatting sqref="A60">
    <cfRule type="duplicateValues" dxfId="516" priority="77"/>
  </conditionalFormatting>
  <conditionalFormatting sqref="A61">
    <cfRule type="duplicateValues" dxfId="515" priority="76"/>
  </conditionalFormatting>
  <conditionalFormatting sqref="A62">
    <cfRule type="duplicateValues" dxfId="514" priority="75"/>
  </conditionalFormatting>
  <conditionalFormatting sqref="A63">
    <cfRule type="duplicateValues" dxfId="513" priority="74"/>
  </conditionalFormatting>
  <conditionalFormatting sqref="A64">
    <cfRule type="duplicateValues" dxfId="512" priority="73"/>
  </conditionalFormatting>
  <conditionalFormatting sqref="A65">
    <cfRule type="duplicateValues" dxfId="511" priority="72"/>
  </conditionalFormatting>
  <conditionalFormatting sqref="A67">
    <cfRule type="duplicateValues" dxfId="510" priority="70"/>
  </conditionalFormatting>
  <conditionalFormatting sqref="A68">
    <cfRule type="duplicateValues" dxfId="509" priority="69"/>
  </conditionalFormatting>
  <conditionalFormatting sqref="A69">
    <cfRule type="duplicateValues" dxfId="508" priority="68"/>
  </conditionalFormatting>
  <conditionalFormatting sqref="A52">
    <cfRule type="duplicateValues" dxfId="507" priority="67"/>
  </conditionalFormatting>
  <conditionalFormatting sqref="A53">
    <cfRule type="duplicateValues" dxfId="506" priority="66"/>
  </conditionalFormatting>
  <conditionalFormatting sqref="A54">
    <cfRule type="duplicateValues" dxfId="505" priority="65"/>
  </conditionalFormatting>
  <conditionalFormatting sqref="A55">
    <cfRule type="duplicateValues" dxfId="504" priority="64"/>
  </conditionalFormatting>
  <conditionalFormatting sqref="A56">
    <cfRule type="duplicateValues" dxfId="503" priority="63"/>
  </conditionalFormatting>
  <conditionalFormatting sqref="A57">
    <cfRule type="duplicateValues" dxfId="502" priority="62"/>
  </conditionalFormatting>
  <conditionalFormatting sqref="A58">
    <cfRule type="duplicateValues" dxfId="501" priority="61"/>
  </conditionalFormatting>
  <conditionalFormatting sqref="A59">
    <cfRule type="duplicateValues" dxfId="500" priority="60"/>
  </conditionalFormatting>
  <conditionalFormatting sqref="A60">
    <cfRule type="duplicateValues" dxfId="499" priority="59"/>
  </conditionalFormatting>
  <conditionalFormatting sqref="A61">
    <cfRule type="duplicateValues" dxfId="498" priority="58"/>
  </conditionalFormatting>
  <conditionalFormatting sqref="A62">
    <cfRule type="duplicateValues" dxfId="497" priority="57"/>
  </conditionalFormatting>
  <conditionalFormatting sqref="A63">
    <cfRule type="duplicateValues" dxfId="496" priority="56"/>
  </conditionalFormatting>
  <conditionalFormatting sqref="A64">
    <cfRule type="duplicateValues" dxfId="495" priority="55"/>
  </conditionalFormatting>
  <conditionalFormatting sqref="A65">
    <cfRule type="duplicateValues" dxfId="494" priority="54"/>
  </conditionalFormatting>
  <conditionalFormatting sqref="A52">
    <cfRule type="duplicateValues" dxfId="493" priority="52"/>
  </conditionalFormatting>
  <conditionalFormatting sqref="A53">
    <cfRule type="duplicateValues" dxfId="492" priority="51"/>
  </conditionalFormatting>
  <conditionalFormatting sqref="A54">
    <cfRule type="duplicateValues" dxfId="491" priority="50"/>
  </conditionalFormatting>
  <conditionalFormatting sqref="A55">
    <cfRule type="duplicateValues" dxfId="490" priority="49"/>
  </conditionalFormatting>
  <conditionalFormatting sqref="A56">
    <cfRule type="duplicateValues" dxfId="489" priority="48"/>
  </conditionalFormatting>
  <conditionalFormatting sqref="A57">
    <cfRule type="duplicateValues" dxfId="488" priority="47"/>
  </conditionalFormatting>
  <conditionalFormatting sqref="A58">
    <cfRule type="duplicateValues" dxfId="487" priority="46"/>
  </conditionalFormatting>
  <conditionalFormatting sqref="A59">
    <cfRule type="duplicateValues" dxfId="486" priority="45"/>
  </conditionalFormatting>
  <conditionalFormatting sqref="A60">
    <cfRule type="duplicateValues" dxfId="485" priority="44"/>
  </conditionalFormatting>
  <conditionalFormatting sqref="A61">
    <cfRule type="duplicateValues" dxfId="484" priority="43"/>
  </conditionalFormatting>
  <conditionalFormatting sqref="A62">
    <cfRule type="duplicateValues" dxfId="483" priority="42"/>
  </conditionalFormatting>
  <conditionalFormatting sqref="A63">
    <cfRule type="duplicateValues" dxfId="482" priority="41"/>
  </conditionalFormatting>
  <conditionalFormatting sqref="A64">
    <cfRule type="duplicateValues" dxfId="481" priority="40"/>
  </conditionalFormatting>
  <conditionalFormatting sqref="A65">
    <cfRule type="duplicateValues" dxfId="480" priority="39"/>
  </conditionalFormatting>
  <conditionalFormatting sqref="A67">
    <cfRule type="duplicateValues" dxfId="479" priority="37"/>
  </conditionalFormatting>
  <conditionalFormatting sqref="A68">
    <cfRule type="duplicateValues" dxfId="478" priority="36"/>
  </conditionalFormatting>
  <conditionalFormatting sqref="A69">
    <cfRule type="duplicateValues" dxfId="477" priority="35"/>
  </conditionalFormatting>
  <conditionalFormatting sqref="A52">
    <cfRule type="duplicateValues" dxfId="476" priority="34"/>
  </conditionalFormatting>
  <conditionalFormatting sqref="A53">
    <cfRule type="duplicateValues" dxfId="475" priority="33"/>
  </conditionalFormatting>
  <conditionalFormatting sqref="A54">
    <cfRule type="duplicateValues" dxfId="474" priority="32"/>
  </conditionalFormatting>
  <conditionalFormatting sqref="A55">
    <cfRule type="duplicateValues" dxfId="473" priority="31"/>
  </conditionalFormatting>
  <conditionalFormatting sqref="A56">
    <cfRule type="duplicateValues" dxfId="472" priority="30"/>
  </conditionalFormatting>
  <conditionalFormatting sqref="A57">
    <cfRule type="duplicateValues" dxfId="471" priority="29"/>
  </conditionalFormatting>
  <conditionalFormatting sqref="A58">
    <cfRule type="duplicateValues" dxfId="470" priority="28"/>
  </conditionalFormatting>
  <conditionalFormatting sqref="A59">
    <cfRule type="duplicateValues" dxfId="469" priority="27"/>
  </conditionalFormatting>
  <conditionalFormatting sqref="A60">
    <cfRule type="duplicateValues" dxfId="468" priority="26"/>
  </conditionalFormatting>
  <conditionalFormatting sqref="A61">
    <cfRule type="duplicateValues" dxfId="467" priority="25"/>
  </conditionalFormatting>
  <conditionalFormatting sqref="A62">
    <cfRule type="duplicateValues" dxfId="466" priority="24"/>
  </conditionalFormatting>
  <conditionalFormatting sqref="A63">
    <cfRule type="duplicateValues" dxfId="465" priority="23"/>
  </conditionalFormatting>
  <conditionalFormatting sqref="A64">
    <cfRule type="duplicateValues" dxfId="464" priority="22"/>
  </conditionalFormatting>
  <conditionalFormatting sqref="A65">
    <cfRule type="duplicateValues" dxfId="463" priority="21"/>
  </conditionalFormatting>
  <conditionalFormatting sqref="A52">
    <cfRule type="duplicateValues" dxfId="462" priority="19"/>
  </conditionalFormatting>
  <conditionalFormatting sqref="A53">
    <cfRule type="duplicateValues" dxfId="461" priority="18"/>
  </conditionalFormatting>
  <conditionalFormatting sqref="A54">
    <cfRule type="duplicateValues" dxfId="460" priority="17"/>
  </conditionalFormatting>
  <conditionalFormatting sqref="A55">
    <cfRule type="duplicateValues" dxfId="459" priority="16"/>
  </conditionalFormatting>
  <conditionalFormatting sqref="A56">
    <cfRule type="duplicateValues" dxfId="458" priority="15"/>
  </conditionalFormatting>
  <conditionalFormatting sqref="A57">
    <cfRule type="duplicateValues" dxfId="457" priority="14"/>
  </conditionalFormatting>
  <conditionalFormatting sqref="A58">
    <cfRule type="duplicateValues" dxfId="456" priority="13"/>
  </conditionalFormatting>
  <conditionalFormatting sqref="A59">
    <cfRule type="duplicateValues" dxfId="455" priority="12"/>
  </conditionalFormatting>
  <conditionalFormatting sqref="A60">
    <cfRule type="duplicateValues" dxfId="454" priority="11"/>
  </conditionalFormatting>
  <conditionalFormatting sqref="A61">
    <cfRule type="duplicateValues" dxfId="453" priority="10"/>
  </conditionalFormatting>
  <conditionalFormatting sqref="A62">
    <cfRule type="duplicateValues" dxfId="452" priority="9"/>
  </conditionalFormatting>
  <conditionalFormatting sqref="A63">
    <cfRule type="duplicateValues" dxfId="451" priority="8"/>
  </conditionalFormatting>
  <conditionalFormatting sqref="A64">
    <cfRule type="duplicateValues" dxfId="450" priority="7"/>
  </conditionalFormatting>
  <conditionalFormatting sqref="A65">
    <cfRule type="duplicateValues" dxfId="449" priority="6"/>
  </conditionalFormatting>
  <conditionalFormatting sqref="A67">
    <cfRule type="duplicateValues" dxfId="448" priority="4"/>
  </conditionalFormatting>
  <conditionalFormatting sqref="A68">
    <cfRule type="duplicateValues" dxfId="447" priority="3"/>
  </conditionalFormatting>
  <conditionalFormatting sqref="A69">
    <cfRule type="duplicateValues" dxfId="446" priority="20"/>
  </conditionalFormatting>
  <conditionalFormatting sqref="A52">
    <cfRule type="duplicateValues" dxfId="445" priority="134"/>
  </conditionalFormatting>
  <conditionalFormatting sqref="A51">
    <cfRule type="duplicateValues" dxfId="444" priority="1"/>
  </conditionalFormatting>
  <conditionalFormatting sqref="A50">
    <cfRule type="duplicateValues" dxfId="443" priority="528"/>
  </conditionalFormatting>
  <conditionalFormatting sqref="A32 A48 A50">
    <cfRule type="duplicateValues" dxfId="442" priority="540"/>
  </conditionalFormatting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A25" sqref="A25"/>
    </sheetView>
  </sheetViews>
  <sheetFormatPr baseColWidth="10" defaultColWidth="8.7109375" defaultRowHeight="13" x14ac:dyDescent="0"/>
  <cols>
    <col min="1" max="1" width="16.85546875" customWidth="1"/>
  </cols>
  <sheetData>
    <row r="1" spans="1:9">
      <c r="A1" s="155"/>
      <c r="B1" s="83"/>
      <c r="C1" s="83"/>
      <c r="D1" s="83"/>
      <c r="E1" s="83"/>
      <c r="F1" s="83"/>
      <c r="G1" s="83"/>
      <c r="H1" s="83"/>
      <c r="I1" s="44"/>
    </row>
    <row r="2" spans="1:9">
      <c r="A2" s="155"/>
      <c r="B2" s="157" t="s">
        <v>41</v>
      </c>
      <c r="C2" s="157"/>
      <c r="D2" s="157"/>
      <c r="E2" s="157"/>
      <c r="F2" s="157"/>
      <c r="G2" s="83"/>
      <c r="H2" s="83"/>
      <c r="I2" s="44"/>
    </row>
    <row r="3" spans="1:9">
      <c r="A3" s="155"/>
      <c r="B3" s="83"/>
      <c r="C3" s="83"/>
      <c r="D3" s="83"/>
      <c r="E3" s="83"/>
      <c r="F3" s="83"/>
      <c r="G3" s="83"/>
      <c r="H3" s="83"/>
      <c r="I3" s="44"/>
    </row>
    <row r="4" spans="1:9">
      <c r="A4" s="155"/>
      <c r="B4" s="157" t="s">
        <v>34</v>
      </c>
      <c r="C4" s="157"/>
      <c r="D4" s="157"/>
      <c r="E4" s="157"/>
      <c r="F4" s="157"/>
      <c r="G4" s="83"/>
      <c r="H4" s="83"/>
      <c r="I4" s="44"/>
    </row>
    <row r="5" spans="1:9">
      <c r="A5" s="155"/>
      <c r="B5" s="83"/>
      <c r="C5" s="83"/>
      <c r="D5" s="83"/>
      <c r="E5" s="83"/>
      <c r="F5" s="83"/>
      <c r="G5" s="83"/>
      <c r="H5" s="83"/>
      <c r="I5" s="44"/>
    </row>
    <row r="6" spans="1:9">
      <c r="A6" s="155"/>
      <c r="B6" s="156"/>
      <c r="C6" s="156"/>
      <c r="D6" s="83"/>
      <c r="E6" s="83"/>
      <c r="F6" s="83"/>
      <c r="G6" s="83"/>
      <c r="H6" s="83"/>
      <c r="I6" s="44"/>
    </row>
    <row r="7" spans="1:9">
      <c r="A7" s="155"/>
      <c r="B7" s="83"/>
      <c r="C7" s="83"/>
      <c r="D7" s="83"/>
      <c r="E7" s="83"/>
      <c r="F7" s="83"/>
      <c r="G7" s="83"/>
      <c r="H7" s="83"/>
      <c r="I7" s="44"/>
    </row>
    <row r="8" spans="1:9">
      <c r="A8" s="45" t="s">
        <v>11</v>
      </c>
      <c r="B8" s="46" t="s">
        <v>168</v>
      </c>
      <c r="C8" s="46"/>
      <c r="D8" s="46"/>
      <c r="E8" s="46"/>
      <c r="F8" s="82"/>
      <c r="G8" s="82"/>
      <c r="H8" s="82"/>
      <c r="I8" s="44"/>
    </row>
    <row r="9" spans="1:9">
      <c r="A9" s="45" t="s">
        <v>0</v>
      </c>
      <c r="B9" s="46" t="s">
        <v>169</v>
      </c>
      <c r="C9" s="46"/>
      <c r="D9" s="46"/>
      <c r="E9" s="46"/>
      <c r="F9" s="82"/>
      <c r="G9" s="82"/>
      <c r="H9" s="82"/>
      <c r="I9" s="44"/>
    </row>
    <row r="10" spans="1:9">
      <c r="A10" s="45" t="s">
        <v>13</v>
      </c>
      <c r="B10" s="158" t="s">
        <v>157</v>
      </c>
      <c r="C10" s="158"/>
      <c r="D10" s="47"/>
      <c r="E10" s="47"/>
      <c r="F10" s="48"/>
      <c r="G10" s="48"/>
      <c r="H10" s="48"/>
      <c r="I10" s="44"/>
    </row>
    <row r="11" spans="1:9">
      <c r="A11" s="45" t="s">
        <v>33</v>
      </c>
      <c r="B11" s="46" t="s">
        <v>39</v>
      </c>
      <c r="C11" s="47"/>
      <c r="D11" s="83"/>
      <c r="E11" s="83"/>
      <c r="F11" s="83"/>
      <c r="G11" s="83"/>
      <c r="H11" s="83"/>
      <c r="I11" s="44"/>
    </row>
    <row r="12" spans="1:9">
      <c r="A12" s="45" t="s">
        <v>16</v>
      </c>
      <c r="B12" s="82" t="s">
        <v>52</v>
      </c>
      <c r="C12" s="83"/>
      <c r="D12" s="83"/>
      <c r="E12" s="83"/>
      <c r="F12" s="83"/>
      <c r="G12" s="83"/>
      <c r="H12" s="83"/>
      <c r="I12" s="44"/>
    </row>
    <row r="13" spans="1:9">
      <c r="A13" s="82" t="s">
        <v>12</v>
      </c>
      <c r="B13" s="49" t="s">
        <v>2</v>
      </c>
      <c r="C13" s="50"/>
      <c r="D13" s="51" t="s">
        <v>17</v>
      </c>
      <c r="E13" s="50"/>
      <c r="F13" s="51" t="s">
        <v>1</v>
      </c>
      <c r="G13" s="50"/>
      <c r="H13" s="52"/>
      <c r="I13" s="53" t="s">
        <v>24</v>
      </c>
    </row>
    <row r="14" spans="1:9">
      <c r="A14" s="82" t="s">
        <v>15</v>
      </c>
      <c r="B14" s="54">
        <v>0.9</v>
      </c>
      <c r="C14" s="55"/>
      <c r="D14" s="56">
        <v>0.95</v>
      </c>
      <c r="E14" s="55"/>
      <c r="F14" s="56">
        <v>1</v>
      </c>
      <c r="G14" s="55"/>
      <c r="H14" s="57" t="s">
        <v>18</v>
      </c>
      <c r="I14" s="58" t="s">
        <v>25</v>
      </c>
    </row>
    <row r="15" spans="1:9">
      <c r="A15" s="82" t="s">
        <v>14</v>
      </c>
      <c r="B15" s="59">
        <v>81.83</v>
      </c>
      <c r="C15" s="60"/>
      <c r="D15" s="61">
        <v>77.5</v>
      </c>
      <c r="E15" s="60"/>
      <c r="F15" s="61">
        <v>86.91</v>
      </c>
      <c r="G15" s="60"/>
      <c r="H15" s="57" t="s">
        <v>19</v>
      </c>
      <c r="I15" s="58" t="s">
        <v>26</v>
      </c>
    </row>
    <row r="16" spans="1:9">
      <c r="A16" s="82"/>
      <c r="B16" s="62" t="s">
        <v>5</v>
      </c>
      <c r="C16" s="63" t="s">
        <v>4</v>
      </c>
      <c r="D16" s="63" t="s">
        <v>5</v>
      </c>
      <c r="E16" s="63" t="s">
        <v>4</v>
      </c>
      <c r="F16" s="63" t="s">
        <v>5</v>
      </c>
      <c r="G16" s="63" t="s">
        <v>4</v>
      </c>
      <c r="H16" s="64" t="s">
        <v>4</v>
      </c>
      <c r="I16" s="65">
        <v>73</v>
      </c>
    </row>
    <row r="17" spans="1:9">
      <c r="A17" s="86" t="s">
        <v>53</v>
      </c>
      <c r="B17" s="78">
        <v>79.66</v>
      </c>
      <c r="C17" s="80">
        <f>B17/B$15*1000*B$14</f>
        <v>876.13344739093236</v>
      </c>
      <c r="D17" s="79">
        <v>0</v>
      </c>
      <c r="E17" s="80">
        <f>D17/D$15*1000*D$14</f>
        <v>0</v>
      </c>
      <c r="F17" s="79">
        <v>77.75</v>
      </c>
      <c r="G17" s="80">
        <f>F17/F$15*1000*F$14</f>
        <v>894.60361293291908</v>
      </c>
      <c r="H17" s="67">
        <f>LARGE((C17,E17,G17),1)</f>
        <v>894.60361293291908</v>
      </c>
      <c r="I17" s="66">
        <v>5</v>
      </c>
    </row>
    <row r="18" spans="1:9">
      <c r="A18" s="98" t="s">
        <v>54</v>
      </c>
      <c r="B18" s="78">
        <v>64.66</v>
      </c>
      <c r="C18" s="80">
        <f>B18/B$15*1000*B$14</f>
        <v>711.1572772821703</v>
      </c>
      <c r="D18" s="79">
        <v>67.41</v>
      </c>
      <c r="E18" s="80">
        <f t="shared" ref="E18:E26" si="0">D18/D$15*1000*D$14</f>
        <v>826.316129032258</v>
      </c>
      <c r="F18" s="79">
        <v>72.5</v>
      </c>
      <c r="G18" s="80">
        <f>F18/F$15*1000*F$14</f>
        <v>834.19629501783459</v>
      </c>
      <c r="H18" s="67">
        <f>LARGE((C18,E18,G18),1)</f>
        <v>834.19629501783459</v>
      </c>
      <c r="I18" s="66">
        <v>10</v>
      </c>
    </row>
    <row r="19" spans="1:9">
      <c r="A19" s="86" t="s">
        <v>68</v>
      </c>
      <c r="B19" s="78">
        <v>69.83</v>
      </c>
      <c r="C19" s="80">
        <f>B19/B$15*1000*B$14</f>
        <v>768.0190639129903</v>
      </c>
      <c r="D19" s="79">
        <v>71.5</v>
      </c>
      <c r="E19" s="80">
        <f t="shared" si="0"/>
        <v>876.45161290322585</v>
      </c>
      <c r="F19" s="79">
        <v>69.16</v>
      </c>
      <c r="G19" s="80">
        <f t="shared" ref="C19:G26" si="1">F19/F$15*1000*F$14</f>
        <v>795.76573466804734</v>
      </c>
      <c r="H19" s="67">
        <f>LARGE((C19,E19,G19),1)</f>
        <v>876.45161290322585</v>
      </c>
      <c r="I19" s="66">
        <v>11</v>
      </c>
    </row>
    <row r="20" spans="1:9">
      <c r="A20" s="86" t="s">
        <v>55</v>
      </c>
      <c r="B20" s="78">
        <v>73.91</v>
      </c>
      <c r="C20" s="80">
        <f>B20/B$15*1000*B$14</f>
        <v>812.89258218257362</v>
      </c>
      <c r="D20" s="79">
        <v>71.41</v>
      </c>
      <c r="E20" s="80">
        <f t="shared" si="0"/>
        <v>875.3483870967741</v>
      </c>
      <c r="F20" s="79">
        <v>56.83</v>
      </c>
      <c r="G20" s="80">
        <f t="shared" si="1"/>
        <v>653.89483373604889</v>
      </c>
      <c r="H20" s="67">
        <f>LARGE((C20,E20,G20),1)</f>
        <v>875.3483870967741</v>
      </c>
      <c r="I20" s="66">
        <v>16</v>
      </c>
    </row>
    <row r="21" spans="1:9">
      <c r="A21" s="86" t="s">
        <v>58</v>
      </c>
      <c r="B21" s="78">
        <v>59</v>
      </c>
      <c r="C21" s="80">
        <f t="shared" si="1"/>
        <v>648.90626909446416</v>
      </c>
      <c r="D21" s="79">
        <v>4.58</v>
      </c>
      <c r="E21" s="80">
        <f t="shared" si="0"/>
        <v>56.141935483870967</v>
      </c>
      <c r="F21" s="79">
        <v>0</v>
      </c>
      <c r="G21" s="80">
        <f t="shared" si="1"/>
        <v>0</v>
      </c>
      <c r="H21" s="67">
        <f>LARGE((C21,E21,G21),1)</f>
        <v>648.90626909446416</v>
      </c>
      <c r="I21" s="66">
        <v>23</v>
      </c>
    </row>
    <row r="22" spans="1:9">
      <c r="A22" s="86" t="s">
        <v>63</v>
      </c>
      <c r="B22" s="78">
        <v>52</v>
      </c>
      <c r="C22" s="80">
        <f>B22/B$15*1000*B$14</f>
        <v>571.91738971037523</v>
      </c>
      <c r="D22" s="79">
        <v>0</v>
      </c>
      <c r="E22" s="80">
        <f t="shared" si="0"/>
        <v>0</v>
      </c>
      <c r="F22" s="79">
        <v>0</v>
      </c>
      <c r="G22" s="80">
        <f>F22/F$15*1000*F$14</f>
        <v>0</v>
      </c>
      <c r="H22" s="67">
        <f>LARGE((C22,E22,G22),1)</f>
        <v>571.91738971037523</v>
      </c>
      <c r="I22" s="66">
        <v>36</v>
      </c>
    </row>
    <row r="23" spans="1:9">
      <c r="A23" s="90" t="s">
        <v>60</v>
      </c>
      <c r="B23" s="78">
        <v>38.909999999999997</v>
      </c>
      <c r="C23" s="80">
        <f t="shared" si="1"/>
        <v>427.94818526212879</v>
      </c>
      <c r="D23" s="79">
        <v>0</v>
      </c>
      <c r="E23" s="80">
        <f t="shared" si="0"/>
        <v>0</v>
      </c>
      <c r="F23" s="79">
        <v>0</v>
      </c>
      <c r="G23" s="80">
        <f t="shared" si="1"/>
        <v>0</v>
      </c>
      <c r="H23" s="67">
        <f>LARGE((C23,E23,G23),1)</f>
        <v>427.94818526212879</v>
      </c>
      <c r="I23" s="66">
        <v>49</v>
      </c>
    </row>
    <row r="24" spans="1:9">
      <c r="A24" s="74" t="s">
        <v>59</v>
      </c>
      <c r="B24" s="78">
        <v>24.83</v>
      </c>
      <c r="C24" s="80">
        <f t="shared" si="1"/>
        <v>273.09055358670412</v>
      </c>
      <c r="D24" s="79">
        <v>0</v>
      </c>
      <c r="E24" s="80">
        <f t="shared" si="0"/>
        <v>0</v>
      </c>
      <c r="F24" s="79">
        <v>0</v>
      </c>
      <c r="G24" s="80">
        <f t="shared" si="1"/>
        <v>0</v>
      </c>
      <c r="H24" s="67">
        <f>LARGE((C24,E24,G24),1)</f>
        <v>273.09055358670412</v>
      </c>
      <c r="I24" s="66">
        <v>62</v>
      </c>
    </row>
    <row r="25" spans="1:9">
      <c r="A25" s="89" t="s">
        <v>56</v>
      </c>
      <c r="B25" s="78">
        <v>18.829999999999998</v>
      </c>
      <c r="C25" s="80">
        <f t="shared" si="1"/>
        <v>207.10008554319927</v>
      </c>
      <c r="D25" s="79">
        <v>0</v>
      </c>
      <c r="E25" s="80">
        <f t="shared" si="0"/>
        <v>0</v>
      </c>
      <c r="F25" s="79">
        <v>0</v>
      </c>
      <c r="G25" s="80">
        <f t="shared" si="1"/>
        <v>0</v>
      </c>
      <c r="H25" s="67">
        <f>LARGE((C25,E25,G25),1)</f>
        <v>207.10008554319927</v>
      </c>
      <c r="I25" s="66">
        <v>66</v>
      </c>
    </row>
    <row r="26" spans="1:9">
      <c r="A26" s="86" t="s">
        <v>130</v>
      </c>
      <c r="B26" s="91">
        <v>16.41</v>
      </c>
      <c r="C26" s="92">
        <f t="shared" si="1"/>
        <v>180.4839300989857</v>
      </c>
      <c r="D26" s="93">
        <v>0</v>
      </c>
      <c r="E26" s="92">
        <f t="shared" si="0"/>
        <v>0</v>
      </c>
      <c r="F26" s="93">
        <v>0</v>
      </c>
      <c r="G26" s="92">
        <f t="shared" si="1"/>
        <v>0</v>
      </c>
      <c r="H26" s="94">
        <f>LARGE((C26,E26,G26),1)</f>
        <v>180.4839300989857</v>
      </c>
      <c r="I26" s="66">
        <v>67</v>
      </c>
    </row>
  </sheetData>
  <mergeCells count="5">
    <mergeCell ref="A1:A7"/>
    <mergeCell ref="B2:F2"/>
    <mergeCell ref="B4:F4"/>
    <mergeCell ref="B6:C6"/>
    <mergeCell ref="B10:C10"/>
  </mergeCells>
  <conditionalFormatting sqref="A17">
    <cfRule type="duplicateValues" dxfId="441" priority="12"/>
  </conditionalFormatting>
  <conditionalFormatting sqref="A17">
    <cfRule type="duplicateValues" dxfId="440" priority="13"/>
  </conditionalFormatting>
  <conditionalFormatting sqref="A19">
    <cfRule type="duplicateValues" dxfId="439" priority="10"/>
  </conditionalFormatting>
  <conditionalFormatting sqref="A19">
    <cfRule type="duplicateValues" dxfId="438" priority="11"/>
  </conditionalFormatting>
  <conditionalFormatting sqref="A20">
    <cfRule type="duplicateValues" dxfId="437" priority="8"/>
  </conditionalFormatting>
  <conditionalFormatting sqref="A20">
    <cfRule type="duplicateValues" dxfId="436" priority="9"/>
  </conditionalFormatting>
  <conditionalFormatting sqref="A21">
    <cfRule type="duplicateValues" dxfId="435" priority="6"/>
  </conditionalFormatting>
  <conditionalFormatting sqref="A21">
    <cfRule type="duplicateValues" dxfId="434" priority="7"/>
  </conditionalFormatting>
  <conditionalFormatting sqref="A22">
    <cfRule type="duplicateValues" dxfId="433" priority="4"/>
  </conditionalFormatting>
  <conditionalFormatting sqref="A22">
    <cfRule type="duplicateValues" dxfId="432" priority="5"/>
  </conditionalFormatting>
  <conditionalFormatting sqref="A24">
    <cfRule type="duplicateValues" dxfId="431" priority="2"/>
  </conditionalFormatting>
  <conditionalFormatting sqref="A24">
    <cfRule type="duplicateValues" dxfId="430" priority="3"/>
  </conditionalFormatting>
  <conditionalFormatting sqref="A26">
    <cfRule type="duplicateValues" dxfId="429" priority="1"/>
  </conditionalFormatting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topLeftCell="A52" workbookViewId="0">
      <selection activeCell="D107" sqref="D107"/>
    </sheetView>
  </sheetViews>
  <sheetFormatPr baseColWidth="10" defaultColWidth="8.7109375" defaultRowHeight="13" x14ac:dyDescent="0"/>
  <cols>
    <col min="1" max="1" width="17.28515625" customWidth="1"/>
    <col min="2" max="2" width="8.7109375" customWidth="1"/>
    <col min="3" max="3" width="8.7109375" style="84" customWidth="1"/>
    <col min="4" max="8" width="8.7109375" customWidth="1"/>
    <col min="9" max="9" width="9.140625" customWidth="1"/>
  </cols>
  <sheetData>
    <row r="1" spans="1:9">
      <c r="A1" s="155"/>
      <c r="B1" s="83"/>
      <c r="C1" s="83"/>
      <c r="D1" s="83"/>
      <c r="E1" s="83"/>
      <c r="F1" s="83"/>
      <c r="G1" s="83"/>
      <c r="H1" s="83"/>
      <c r="I1" s="44"/>
    </row>
    <row r="2" spans="1:9">
      <c r="A2" s="155"/>
      <c r="B2" s="157" t="s">
        <v>41</v>
      </c>
      <c r="C2" s="157"/>
      <c r="D2" s="157"/>
      <c r="E2" s="157"/>
      <c r="F2" s="157"/>
      <c r="G2" s="83"/>
      <c r="H2" s="83"/>
      <c r="I2" s="44"/>
    </row>
    <row r="3" spans="1:9">
      <c r="A3" s="155"/>
      <c r="B3" s="83"/>
      <c r="C3" s="83"/>
      <c r="D3" s="83"/>
      <c r="E3" s="83"/>
      <c r="F3" s="83"/>
      <c r="G3" s="83"/>
      <c r="H3" s="83"/>
      <c r="I3" s="44"/>
    </row>
    <row r="4" spans="1:9">
      <c r="A4" s="155"/>
      <c r="B4" s="157" t="s">
        <v>34</v>
      </c>
      <c r="C4" s="157"/>
      <c r="D4" s="157"/>
      <c r="E4" s="157"/>
      <c r="F4" s="157"/>
      <c r="G4" s="83"/>
      <c r="H4" s="83"/>
      <c r="I4" s="44"/>
    </row>
    <row r="5" spans="1:9">
      <c r="A5" s="155"/>
      <c r="B5" s="83"/>
      <c r="C5" s="83"/>
      <c r="D5" s="83"/>
      <c r="E5" s="83"/>
      <c r="F5" s="83"/>
      <c r="G5" s="83"/>
      <c r="H5" s="83"/>
      <c r="I5" s="44"/>
    </row>
    <row r="6" spans="1:9">
      <c r="A6" s="155"/>
      <c r="B6" s="156"/>
      <c r="C6" s="156"/>
      <c r="D6" s="83"/>
      <c r="E6" s="83"/>
      <c r="F6" s="83"/>
      <c r="G6" s="83"/>
      <c r="H6" s="83"/>
      <c r="I6" s="44"/>
    </row>
    <row r="7" spans="1:9">
      <c r="A7" s="155"/>
      <c r="B7" s="83"/>
      <c r="C7" s="83"/>
      <c r="D7" s="83"/>
      <c r="E7" s="83"/>
      <c r="F7" s="83"/>
      <c r="G7" s="83"/>
      <c r="H7" s="83"/>
      <c r="I7" s="44"/>
    </row>
    <row r="8" spans="1:9">
      <c r="A8" s="45" t="s">
        <v>11</v>
      </c>
      <c r="B8" s="46" t="s">
        <v>172</v>
      </c>
      <c r="C8" s="46"/>
      <c r="D8" s="46"/>
      <c r="E8" s="46"/>
      <c r="F8" s="82"/>
      <c r="G8" s="82"/>
      <c r="H8" s="82"/>
      <c r="I8" s="44"/>
    </row>
    <row r="9" spans="1:9">
      <c r="A9" s="45" t="s">
        <v>0</v>
      </c>
      <c r="B9" s="46" t="s">
        <v>170</v>
      </c>
      <c r="C9" s="46"/>
      <c r="D9" s="46"/>
      <c r="E9" s="46"/>
      <c r="F9" s="82"/>
      <c r="G9" s="82"/>
      <c r="H9" s="82"/>
      <c r="I9" s="44"/>
    </row>
    <row r="10" spans="1:9">
      <c r="A10" s="45" t="s">
        <v>13</v>
      </c>
      <c r="B10" s="158" t="s">
        <v>171</v>
      </c>
      <c r="C10" s="158"/>
      <c r="D10" s="47"/>
      <c r="E10" s="47"/>
      <c r="F10" s="48"/>
      <c r="G10" s="48"/>
      <c r="H10" s="48"/>
      <c r="I10" s="44"/>
    </row>
    <row r="11" spans="1:9">
      <c r="A11" s="45" t="s">
        <v>33</v>
      </c>
      <c r="B11" s="46" t="s">
        <v>173</v>
      </c>
      <c r="C11" s="47"/>
      <c r="D11" s="83"/>
      <c r="E11" s="83"/>
      <c r="F11" s="83"/>
      <c r="G11" s="83"/>
      <c r="H11" s="83"/>
      <c r="I11" s="44"/>
    </row>
    <row r="12" spans="1:9">
      <c r="A12" s="45" t="s">
        <v>16</v>
      </c>
      <c r="B12" s="82" t="s">
        <v>52</v>
      </c>
      <c r="C12" s="83"/>
      <c r="D12" s="83"/>
      <c r="E12" s="83"/>
      <c r="F12" s="83"/>
      <c r="G12" s="83"/>
      <c r="H12" s="83"/>
      <c r="I12" s="44"/>
    </row>
    <row r="13" spans="1:9">
      <c r="A13" s="82" t="s">
        <v>12</v>
      </c>
      <c r="B13" s="49" t="s">
        <v>2</v>
      </c>
      <c r="C13" s="50"/>
      <c r="D13" s="51" t="s">
        <v>17</v>
      </c>
      <c r="E13" s="50"/>
      <c r="F13" s="51" t="s">
        <v>1</v>
      </c>
      <c r="G13" s="50"/>
      <c r="H13" s="52"/>
      <c r="I13" s="53" t="s">
        <v>24</v>
      </c>
    </row>
    <row r="14" spans="1:9">
      <c r="A14" s="82" t="s">
        <v>15</v>
      </c>
      <c r="B14" s="54">
        <v>0</v>
      </c>
      <c r="C14" s="55"/>
      <c r="D14" s="56">
        <v>0</v>
      </c>
      <c r="E14" s="55"/>
      <c r="F14" s="56">
        <v>0.1</v>
      </c>
      <c r="G14" s="55"/>
      <c r="H14" s="57" t="s">
        <v>18</v>
      </c>
      <c r="I14" s="58" t="s">
        <v>25</v>
      </c>
    </row>
    <row r="15" spans="1:9">
      <c r="A15" s="82" t="s">
        <v>14</v>
      </c>
      <c r="B15" s="59">
        <v>1</v>
      </c>
      <c r="C15" s="60"/>
      <c r="D15" s="61">
        <v>1</v>
      </c>
      <c r="E15" s="60"/>
      <c r="F15" s="61">
        <v>100</v>
      </c>
      <c r="G15" s="60"/>
      <c r="H15" s="57" t="s">
        <v>19</v>
      </c>
      <c r="I15" s="58" t="s">
        <v>26</v>
      </c>
    </row>
    <row r="16" spans="1:9">
      <c r="A16" s="82"/>
      <c r="B16" s="62" t="s">
        <v>5</v>
      </c>
      <c r="C16" s="63" t="s">
        <v>4</v>
      </c>
      <c r="D16" s="63" t="s">
        <v>5</v>
      </c>
      <c r="E16" s="63" t="s">
        <v>4</v>
      </c>
      <c r="F16" s="63" t="s">
        <v>5</v>
      </c>
      <c r="G16" s="63" t="s">
        <v>4</v>
      </c>
      <c r="H16" s="64" t="s">
        <v>4</v>
      </c>
      <c r="I16" s="65">
        <v>48</v>
      </c>
    </row>
    <row r="17" spans="1:9">
      <c r="A17" s="86" t="s">
        <v>193</v>
      </c>
      <c r="B17" s="78">
        <v>0</v>
      </c>
      <c r="C17" s="80">
        <f>B17/B$15*1000*B$14</f>
        <v>0</v>
      </c>
      <c r="D17" s="79">
        <v>0</v>
      </c>
      <c r="E17" s="80">
        <f>D17/D$15*1000*D$14</f>
        <v>0</v>
      </c>
      <c r="F17" s="79">
        <v>100</v>
      </c>
      <c r="G17" s="80">
        <f>F17/F$15*1000*F$14</f>
        <v>100</v>
      </c>
      <c r="H17" s="67">
        <f>LARGE((C17,E17,G17),1)</f>
        <v>100</v>
      </c>
      <c r="I17" s="66">
        <v>1</v>
      </c>
    </row>
    <row r="18" spans="1:9">
      <c r="A18" s="86" t="s">
        <v>174</v>
      </c>
      <c r="B18" s="78">
        <v>0</v>
      </c>
      <c r="C18" s="80">
        <f>B18/B$15*1000*B$14</f>
        <v>0</v>
      </c>
      <c r="D18" s="79">
        <v>0</v>
      </c>
      <c r="E18" s="80">
        <f>D18/D$15*1000*D$14</f>
        <v>0</v>
      </c>
      <c r="F18" s="79">
        <v>100</v>
      </c>
      <c r="G18" s="80">
        <f>F18/F$15*1000*F$14</f>
        <v>100</v>
      </c>
      <c r="H18" s="67">
        <f>LARGE((C18,E18,G18),1)</f>
        <v>100</v>
      </c>
      <c r="I18" s="66">
        <v>1</v>
      </c>
    </row>
    <row r="19" spans="1:9">
      <c r="A19" s="86" t="s">
        <v>181</v>
      </c>
      <c r="B19" s="78">
        <v>0</v>
      </c>
      <c r="C19" s="80">
        <f>B19/B$15*1000*B$14</f>
        <v>0</v>
      </c>
      <c r="D19" s="79">
        <v>0</v>
      </c>
      <c r="E19" s="80">
        <f t="shared" ref="C19:G56" si="0">D19/D$15*1000*D$14</f>
        <v>0</v>
      </c>
      <c r="F19" s="79">
        <v>100</v>
      </c>
      <c r="G19" s="80">
        <f t="shared" si="0"/>
        <v>100</v>
      </c>
      <c r="H19" s="67">
        <f>LARGE((C19,E19,G19),1)</f>
        <v>100</v>
      </c>
      <c r="I19" s="66">
        <v>1</v>
      </c>
    </row>
    <row r="20" spans="1:9">
      <c r="A20" s="86" t="s">
        <v>218</v>
      </c>
      <c r="B20" s="78">
        <v>0</v>
      </c>
      <c r="C20" s="80">
        <f>B20/B$15*1000*B$14</f>
        <v>0</v>
      </c>
      <c r="D20" s="79">
        <v>0</v>
      </c>
      <c r="E20" s="80">
        <f t="shared" si="0"/>
        <v>0</v>
      </c>
      <c r="F20" s="79">
        <v>100</v>
      </c>
      <c r="G20" s="80">
        <f t="shared" si="0"/>
        <v>100</v>
      </c>
      <c r="H20" s="67">
        <f>LARGE((C20,E20,G20),1)</f>
        <v>100</v>
      </c>
      <c r="I20" s="66">
        <v>1</v>
      </c>
    </row>
    <row r="21" spans="1:9">
      <c r="A21" s="86" t="s">
        <v>219</v>
      </c>
      <c r="B21" s="78">
        <v>0</v>
      </c>
      <c r="C21" s="80">
        <f t="shared" si="0"/>
        <v>0</v>
      </c>
      <c r="D21" s="79">
        <v>0</v>
      </c>
      <c r="E21" s="80">
        <f t="shared" si="0"/>
        <v>0</v>
      </c>
      <c r="F21" s="79">
        <v>100</v>
      </c>
      <c r="G21" s="80">
        <f t="shared" si="0"/>
        <v>100</v>
      </c>
      <c r="H21" s="67">
        <f>LARGE((C21,E21,G21),1)</f>
        <v>100</v>
      </c>
      <c r="I21" s="66">
        <v>1</v>
      </c>
    </row>
    <row r="22" spans="1:9">
      <c r="A22" s="86" t="s">
        <v>176</v>
      </c>
      <c r="B22" s="78">
        <v>0</v>
      </c>
      <c r="C22" s="80">
        <f>B22/B$15*1000*B$14</f>
        <v>0</v>
      </c>
      <c r="D22" s="79">
        <v>0</v>
      </c>
      <c r="E22" s="80">
        <f>D22/D$15*1000*D$14</f>
        <v>0</v>
      </c>
      <c r="F22" s="79">
        <v>100</v>
      </c>
      <c r="G22" s="80">
        <f>F22/F$15*1000*F$14</f>
        <v>100</v>
      </c>
      <c r="H22" s="67">
        <f>LARGE((C22,E22,G22),1)</f>
        <v>100</v>
      </c>
      <c r="I22" s="66">
        <v>1</v>
      </c>
    </row>
    <row r="23" spans="1:9">
      <c r="A23" s="86" t="s">
        <v>214</v>
      </c>
      <c r="B23" s="78">
        <v>0</v>
      </c>
      <c r="C23" s="80">
        <f t="shared" si="0"/>
        <v>0</v>
      </c>
      <c r="D23" s="79">
        <v>0</v>
      </c>
      <c r="E23" s="80">
        <f t="shared" si="0"/>
        <v>0</v>
      </c>
      <c r="F23" s="79">
        <v>100</v>
      </c>
      <c r="G23" s="80">
        <f t="shared" si="0"/>
        <v>100</v>
      </c>
      <c r="H23" s="67">
        <f>LARGE((C23,E23,G23),1)</f>
        <v>100</v>
      </c>
      <c r="I23" s="66">
        <v>1</v>
      </c>
    </row>
    <row r="24" spans="1:9">
      <c r="A24" s="86" t="s">
        <v>175</v>
      </c>
      <c r="B24" s="78">
        <v>0</v>
      </c>
      <c r="C24" s="80">
        <f t="shared" si="0"/>
        <v>0</v>
      </c>
      <c r="D24" s="79">
        <v>0</v>
      </c>
      <c r="E24" s="80">
        <f t="shared" si="0"/>
        <v>0</v>
      </c>
      <c r="F24" s="79">
        <v>100</v>
      </c>
      <c r="G24" s="80">
        <f t="shared" si="0"/>
        <v>100</v>
      </c>
      <c r="H24" s="67">
        <f>LARGE((C24,E24,G24),1)</f>
        <v>100</v>
      </c>
      <c r="I24" s="66">
        <v>1</v>
      </c>
    </row>
    <row r="25" spans="1:9">
      <c r="A25" s="86" t="s">
        <v>195</v>
      </c>
      <c r="B25" s="78">
        <v>0</v>
      </c>
      <c r="C25" s="80">
        <f t="shared" si="0"/>
        <v>0</v>
      </c>
      <c r="D25" s="79">
        <v>0</v>
      </c>
      <c r="E25" s="80">
        <f t="shared" si="0"/>
        <v>0</v>
      </c>
      <c r="F25" s="79">
        <v>100</v>
      </c>
      <c r="G25" s="80">
        <f t="shared" si="0"/>
        <v>100</v>
      </c>
      <c r="H25" s="67">
        <f>LARGE((C25,E25,G25),1)</f>
        <v>100</v>
      </c>
      <c r="I25" s="66">
        <v>1</v>
      </c>
    </row>
    <row r="26" spans="1:9">
      <c r="A26" s="86" t="s">
        <v>221</v>
      </c>
      <c r="B26" s="78">
        <v>0</v>
      </c>
      <c r="C26" s="80">
        <f>B26/B$15*1000*B$14</f>
        <v>0</v>
      </c>
      <c r="D26" s="79">
        <v>0</v>
      </c>
      <c r="E26" s="80">
        <f t="shared" si="0"/>
        <v>0</v>
      </c>
      <c r="F26" s="79">
        <v>100</v>
      </c>
      <c r="G26" s="80">
        <f t="shared" si="0"/>
        <v>100</v>
      </c>
      <c r="H26" s="67">
        <f>LARGE((C26,E26,G26),1)</f>
        <v>100</v>
      </c>
      <c r="I26" s="66">
        <v>1</v>
      </c>
    </row>
    <row r="27" spans="1:9">
      <c r="A27" s="86" t="s">
        <v>178</v>
      </c>
      <c r="B27" s="78">
        <v>0</v>
      </c>
      <c r="C27" s="80">
        <f>B27/B$15*1000*B$14</f>
        <v>0</v>
      </c>
      <c r="D27" s="79">
        <v>0</v>
      </c>
      <c r="E27" s="80">
        <f t="shared" si="0"/>
        <v>0</v>
      </c>
      <c r="F27" s="79">
        <v>100</v>
      </c>
      <c r="G27" s="80">
        <f t="shared" si="0"/>
        <v>100</v>
      </c>
      <c r="H27" s="67">
        <f>LARGE((C27,E27,G27),1)</f>
        <v>100</v>
      </c>
      <c r="I27" s="66">
        <v>1</v>
      </c>
    </row>
    <row r="28" spans="1:9">
      <c r="A28" s="86" t="s">
        <v>185</v>
      </c>
      <c r="B28" s="78">
        <v>0</v>
      </c>
      <c r="C28" s="80">
        <f t="shared" si="0"/>
        <v>0</v>
      </c>
      <c r="D28" s="79">
        <v>0</v>
      </c>
      <c r="E28" s="80">
        <f t="shared" si="0"/>
        <v>0</v>
      </c>
      <c r="F28" s="79">
        <v>100</v>
      </c>
      <c r="G28" s="80">
        <f t="shared" si="0"/>
        <v>100</v>
      </c>
      <c r="H28" s="67">
        <f>LARGE((C28,E28,G28),1)</f>
        <v>100</v>
      </c>
      <c r="I28" s="66">
        <v>1</v>
      </c>
    </row>
    <row r="29" spans="1:9">
      <c r="A29" s="86" t="s">
        <v>202</v>
      </c>
      <c r="B29" s="78">
        <v>0</v>
      </c>
      <c r="C29" s="80">
        <f t="shared" si="0"/>
        <v>0</v>
      </c>
      <c r="D29" s="79">
        <v>0</v>
      </c>
      <c r="E29" s="80">
        <f t="shared" si="0"/>
        <v>0</v>
      </c>
      <c r="F29" s="79">
        <v>100</v>
      </c>
      <c r="G29" s="80">
        <f t="shared" si="0"/>
        <v>100</v>
      </c>
      <c r="H29" s="67">
        <f>LARGE((C29,E29,G29),1)</f>
        <v>100</v>
      </c>
      <c r="I29" s="66">
        <v>1</v>
      </c>
    </row>
    <row r="30" spans="1:9">
      <c r="A30" s="86" t="s">
        <v>194</v>
      </c>
      <c r="B30" s="78">
        <v>0</v>
      </c>
      <c r="C30" s="80">
        <f t="shared" si="0"/>
        <v>0</v>
      </c>
      <c r="D30" s="79">
        <v>0</v>
      </c>
      <c r="E30" s="80">
        <f t="shared" si="0"/>
        <v>0</v>
      </c>
      <c r="F30" s="79">
        <v>100</v>
      </c>
      <c r="G30" s="80">
        <f t="shared" si="0"/>
        <v>100</v>
      </c>
      <c r="H30" s="67">
        <f>LARGE((C30,E30,G30),1)</f>
        <v>100</v>
      </c>
      <c r="I30" s="66">
        <v>1</v>
      </c>
    </row>
    <row r="31" spans="1:9">
      <c r="A31" s="86" t="s">
        <v>205</v>
      </c>
      <c r="B31" s="78">
        <v>0</v>
      </c>
      <c r="C31" s="80">
        <f t="shared" si="0"/>
        <v>0</v>
      </c>
      <c r="D31" s="79">
        <v>0</v>
      </c>
      <c r="E31" s="80">
        <f t="shared" si="0"/>
        <v>0</v>
      </c>
      <c r="F31" s="79">
        <v>100</v>
      </c>
      <c r="G31" s="80">
        <f t="shared" si="0"/>
        <v>100</v>
      </c>
      <c r="H31" s="67">
        <f>LARGE((C31,E31,G31),1)</f>
        <v>100</v>
      </c>
      <c r="I31" s="66">
        <v>1</v>
      </c>
    </row>
    <row r="32" spans="1:9">
      <c r="A32" s="86" t="s">
        <v>203</v>
      </c>
      <c r="B32" s="78">
        <v>0</v>
      </c>
      <c r="C32" s="80">
        <f t="shared" si="0"/>
        <v>0</v>
      </c>
      <c r="D32" s="79">
        <v>0</v>
      </c>
      <c r="E32" s="80">
        <f t="shared" si="0"/>
        <v>0</v>
      </c>
      <c r="F32" s="79">
        <v>100</v>
      </c>
      <c r="G32" s="80">
        <f t="shared" si="0"/>
        <v>100</v>
      </c>
      <c r="H32" s="67">
        <f>LARGE((C32,E32,G32),1)</f>
        <v>100</v>
      </c>
      <c r="I32" s="66">
        <v>1</v>
      </c>
    </row>
    <row r="33" spans="1:9">
      <c r="A33" s="86" t="s">
        <v>179</v>
      </c>
      <c r="B33" s="78">
        <v>0</v>
      </c>
      <c r="C33" s="80">
        <f t="shared" si="0"/>
        <v>0</v>
      </c>
      <c r="D33" s="79">
        <v>0</v>
      </c>
      <c r="E33" s="80">
        <f t="shared" si="0"/>
        <v>0</v>
      </c>
      <c r="F33" s="79">
        <v>100</v>
      </c>
      <c r="G33" s="80">
        <f t="shared" si="0"/>
        <v>100</v>
      </c>
      <c r="H33" s="67">
        <f>LARGE((C33,E33,G33),1)</f>
        <v>100</v>
      </c>
      <c r="I33" s="66">
        <v>1</v>
      </c>
    </row>
    <row r="34" spans="1:9">
      <c r="A34" s="86" t="s">
        <v>186</v>
      </c>
      <c r="B34" s="78">
        <v>0</v>
      </c>
      <c r="C34" s="80">
        <f t="shared" si="0"/>
        <v>0</v>
      </c>
      <c r="D34" s="79">
        <v>0</v>
      </c>
      <c r="E34" s="80">
        <f t="shared" si="0"/>
        <v>0</v>
      </c>
      <c r="F34" s="79">
        <v>100</v>
      </c>
      <c r="G34" s="80">
        <f t="shared" si="0"/>
        <v>100</v>
      </c>
      <c r="H34" s="67">
        <f>LARGE((C34,E34,G34),1)</f>
        <v>100</v>
      </c>
      <c r="I34" s="66">
        <v>1</v>
      </c>
    </row>
    <row r="35" spans="1:9">
      <c r="A35" s="86" t="s">
        <v>220</v>
      </c>
      <c r="B35" s="78">
        <v>0</v>
      </c>
      <c r="C35" s="80">
        <f t="shared" si="0"/>
        <v>0</v>
      </c>
      <c r="D35" s="79">
        <v>0</v>
      </c>
      <c r="E35" s="80">
        <f t="shared" si="0"/>
        <v>0</v>
      </c>
      <c r="F35" s="79">
        <v>100</v>
      </c>
      <c r="G35" s="80">
        <f t="shared" si="0"/>
        <v>100</v>
      </c>
      <c r="H35" s="67">
        <f>LARGE((C35,E35,G35),1)</f>
        <v>100</v>
      </c>
      <c r="I35" s="66">
        <v>1</v>
      </c>
    </row>
    <row r="36" spans="1:9">
      <c r="A36" s="86" t="s">
        <v>184</v>
      </c>
      <c r="B36" s="78">
        <v>0</v>
      </c>
      <c r="C36" s="80">
        <f t="shared" si="0"/>
        <v>0</v>
      </c>
      <c r="D36" s="79">
        <v>0</v>
      </c>
      <c r="E36" s="80">
        <f t="shared" si="0"/>
        <v>0</v>
      </c>
      <c r="F36" s="79">
        <v>100</v>
      </c>
      <c r="G36" s="80">
        <f t="shared" si="0"/>
        <v>100</v>
      </c>
      <c r="H36" s="67">
        <f>LARGE((C36,E36,G36),1)</f>
        <v>100</v>
      </c>
      <c r="I36" s="66">
        <v>1</v>
      </c>
    </row>
    <row r="37" spans="1:9">
      <c r="A37" s="86" t="s">
        <v>215</v>
      </c>
      <c r="B37" s="78">
        <v>0</v>
      </c>
      <c r="C37" s="80">
        <f t="shared" si="0"/>
        <v>0</v>
      </c>
      <c r="D37" s="79">
        <v>0</v>
      </c>
      <c r="E37" s="80">
        <f t="shared" si="0"/>
        <v>0</v>
      </c>
      <c r="F37" s="79">
        <v>100</v>
      </c>
      <c r="G37" s="80">
        <f t="shared" si="0"/>
        <v>100</v>
      </c>
      <c r="H37" s="67">
        <f>LARGE((C37,E37,G37),1)</f>
        <v>100</v>
      </c>
      <c r="I37" s="66">
        <v>1</v>
      </c>
    </row>
    <row r="38" spans="1:9">
      <c r="A38" s="86" t="s">
        <v>198</v>
      </c>
      <c r="B38" s="78">
        <v>0</v>
      </c>
      <c r="C38" s="80">
        <f t="shared" si="0"/>
        <v>0</v>
      </c>
      <c r="D38" s="79">
        <v>0</v>
      </c>
      <c r="E38" s="80">
        <f t="shared" si="0"/>
        <v>0</v>
      </c>
      <c r="F38" s="79">
        <v>100</v>
      </c>
      <c r="G38" s="80">
        <f t="shared" si="0"/>
        <v>100</v>
      </c>
      <c r="H38" s="67">
        <f>LARGE((C38,E38,G38),1)</f>
        <v>100</v>
      </c>
      <c r="I38" s="66">
        <v>1</v>
      </c>
    </row>
    <row r="39" spans="1:9">
      <c r="A39" s="86" t="s">
        <v>188</v>
      </c>
      <c r="B39" s="78">
        <v>0</v>
      </c>
      <c r="C39" s="80">
        <f t="shared" si="0"/>
        <v>0</v>
      </c>
      <c r="D39" s="79">
        <v>0</v>
      </c>
      <c r="E39" s="80">
        <f t="shared" si="0"/>
        <v>0</v>
      </c>
      <c r="F39" s="79">
        <v>100</v>
      </c>
      <c r="G39" s="80">
        <f t="shared" si="0"/>
        <v>100</v>
      </c>
      <c r="H39" s="67">
        <f>LARGE((C39,E39,G39),1)</f>
        <v>100</v>
      </c>
      <c r="I39" s="66">
        <v>1</v>
      </c>
    </row>
    <row r="40" spans="1:9">
      <c r="A40" s="86" t="s">
        <v>189</v>
      </c>
      <c r="B40" s="78">
        <v>0</v>
      </c>
      <c r="C40" s="80">
        <f t="shared" si="0"/>
        <v>0</v>
      </c>
      <c r="D40" s="79">
        <v>0</v>
      </c>
      <c r="E40" s="80">
        <f t="shared" si="0"/>
        <v>0</v>
      </c>
      <c r="F40" s="79">
        <v>100</v>
      </c>
      <c r="G40" s="80">
        <f t="shared" si="0"/>
        <v>100</v>
      </c>
      <c r="H40" s="67">
        <f>LARGE((C40,E40,G40),1)</f>
        <v>100</v>
      </c>
      <c r="I40" s="66">
        <v>1</v>
      </c>
    </row>
    <row r="41" spans="1:9">
      <c r="A41" s="86" t="s">
        <v>177</v>
      </c>
      <c r="B41" s="79">
        <v>0</v>
      </c>
      <c r="C41" s="80">
        <f t="shared" si="0"/>
        <v>0</v>
      </c>
      <c r="D41" s="79">
        <v>0</v>
      </c>
      <c r="E41" s="80">
        <f t="shared" si="0"/>
        <v>0</v>
      </c>
      <c r="F41" s="79">
        <v>100</v>
      </c>
      <c r="G41" s="80">
        <f t="shared" si="0"/>
        <v>100</v>
      </c>
      <c r="H41" s="67">
        <f>LARGE((C41,E41,G41),1)</f>
        <v>100</v>
      </c>
      <c r="I41" s="66">
        <v>1</v>
      </c>
    </row>
    <row r="42" spans="1:9">
      <c r="A42" s="86" t="s">
        <v>180</v>
      </c>
      <c r="B42" s="79">
        <v>0</v>
      </c>
      <c r="C42" s="80">
        <f t="shared" si="0"/>
        <v>0</v>
      </c>
      <c r="D42" s="79">
        <v>0</v>
      </c>
      <c r="E42" s="80">
        <f t="shared" si="0"/>
        <v>0</v>
      </c>
      <c r="F42" s="79">
        <v>100</v>
      </c>
      <c r="G42" s="80">
        <f t="shared" si="0"/>
        <v>100</v>
      </c>
      <c r="H42" s="67">
        <f>LARGE((C42,E42,G42),1)</f>
        <v>100</v>
      </c>
      <c r="I42" s="66">
        <v>1</v>
      </c>
    </row>
    <row r="43" spans="1:9">
      <c r="A43" s="86" t="s">
        <v>182</v>
      </c>
      <c r="B43" s="79">
        <v>0</v>
      </c>
      <c r="C43" s="80">
        <f t="shared" si="0"/>
        <v>0</v>
      </c>
      <c r="D43" s="79">
        <v>0</v>
      </c>
      <c r="E43" s="80">
        <f t="shared" si="0"/>
        <v>0</v>
      </c>
      <c r="F43" s="79">
        <v>100</v>
      </c>
      <c r="G43" s="80">
        <f t="shared" si="0"/>
        <v>100</v>
      </c>
      <c r="H43" s="67">
        <f>LARGE((C43,E43,G43),1)</f>
        <v>100</v>
      </c>
      <c r="I43" s="66">
        <v>1</v>
      </c>
    </row>
    <row r="44" spans="1:9">
      <c r="A44" s="86" t="s">
        <v>191</v>
      </c>
      <c r="B44" s="79">
        <v>0</v>
      </c>
      <c r="C44" s="80">
        <f t="shared" si="0"/>
        <v>0</v>
      </c>
      <c r="D44" s="79">
        <v>0</v>
      </c>
      <c r="E44" s="80">
        <f t="shared" si="0"/>
        <v>0</v>
      </c>
      <c r="F44" s="79">
        <v>100</v>
      </c>
      <c r="G44" s="80">
        <f t="shared" si="0"/>
        <v>100</v>
      </c>
      <c r="H44" s="67">
        <f>LARGE((C44,E44,G44),1)</f>
        <v>100</v>
      </c>
      <c r="I44" s="66">
        <v>1</v>
      </c>
    </row>
    <row r="45" spans="1:9">
      <c r="A45" s="86" t="s">
        <v>192</v>
      </c>
      <c r="B45" s="79">
        <v>0</v>
      </c>
      <c r="C45" s="80">
        <f t="shared" si="0"/>
        <v>0</v>
      </c>
      <c r="D45" s="79">
        <v>0</v>
      </c>
      <c r="E45" s="80">
        <f t="shared" si="0"/>
        <v>0</v>
      </c>
      <c r="F45" s="79">
        <v>100</v>
      </c>
      <c r="G45" s="80">
        <f t="shared" si="0"/>
        <v>100</v>
      </c>
      <c r="H45" s="67">
        <f>LARGE((C45,E45,G45),1)</f>
        <v>100</v>
      </c>
      <c r="I45" s="66">
        <v>1</v>
      </c>
    </row>
    <row r="46" spans="1:9">
      <c r="A46" s="86" t="s">
        <v>197</v>
      </c>
      <c r="B46" s="79">
        <v>0</v>
      </c>
      <c r="C46" s="80">
        <f t="shared" si="0"/>
        <v>0</v>
      </c>
      <c r="D46" s="79">
        <v>0</v>
      </c>
      <c r="E46" s="80">
        <f t="shared" si="0"/>
        <v>0</v>
      </c>
      <c r="F46" s="79">
        <v>100</v>
      </c>
      <c r="G46" s="80">
        <f t="shared" si="0"/>
        <v>100</v>
      </c>
      <c r="H46" s="67">
        <f>LARGE((C46,E46,G46),1)</f>
        <v>100</v>
      </c>
      <c r="I46" s="66">
        <v>1</v>
      </c>
    </row>
    <row r="47" spans="1:9">
      <c r="A47" s="86" t="s">
        <v>187</v>
      </c>
      <c r="B47" s="79">
        <v>0</v>
      </c>
      <c r="C47" s="80">
        <f t="shared" si="0"/>
        <v>0</v>
      </c>
      <c r="D47" s="79">
        <v>0</v>
      </c>
      <c r="E47" s="80">
        <f t="shared" si="0"/>
        <v>0</v>
      </c>
      <c r="F47" s="79">
        <v>100</v>
      </c>
      <c r="G47" s="80">
        <f t="shared" si="0"/>
        <v>100</v>
      </c>
      <c r="H47" s="67">
        <f>LARGE((C47,E47,G47),1)</f>
        <v>100</v>
      </c>
      <c r="I47" s="66">
        <v>1</v>
      </c>
    </row>
    <row r="48" spans="1:9">
      <c r="A48" s="86" t="s">
        <v>190</v>
      </c>
      <c r="B48" s="79">
        <v>0</v>
      </c>
      <c r="C48" s="80">
        <f t="shared" si="0"/>
        <v>0</v>
      </c>
      <c r="D48" s="79">
        <v>0</v>
      </c>
      <c r="E48" s="80">
        <f t="shared" si="0"/>
        <v>0</v>
      </c>
      <c r="F48" s="79">
        <v>100</v>
      </c>
      <c r="G48" s="80">
        <f t="shared" si="0"/>
        <v>100</v>
      </c>
      <c r="H48" s="67">
        <f>LARGE((C48,E48,G48),1)</f>
        <v>100</v>
      </c>
      <c r="I48" s="66">
        <v>1</v>
      </c>
    </row>
    <row r="49" spans="1:9">
      <c r="A49" s="86" t="s">
        <v>183</v>
      </c>
      <c r="B49" s="79">
        <v>0</v>
      </c>
      <c r="C49" s="80">
        <f t="shared" si="0"/>
        <v>0</v>
      </c>
      <c r="D49" s="79">
        <v>0</v>
      </c>
      <c r="E49" s="80">
        <f t="shared" si="0"/>
        <v>0</v>
      </c>
      <c r="F49" s="79">
        <v>100</v>
      </c>
      <c r="G49" s="80">
        <f t="shared" si="0"/>
        <v>100</v>
      </c>
      <c r="H49" s="67">
        <f>LARGE((C49,E49,G49),1)</f>
        <v>100</v>
      </c>
      <c r="I49" s="66">
        <v>1</v>
      </c>
    </row>
    <row r="50" spans="1:9">
      <c r="A50" s="86" t="s">
        <v>216</v>
      </c>
      <c r="B50" s="79">
        <v>0</v>
      </c>
      <c r="C50" s="80">
        <f t="shared" si="0"/>
        <v>0</v>
      </c>
      <c r="D50" s="79">
        <v>0</v>
      </c>
      <c r="E50" s="80">
        <f t="shared" si="0"/>
        <v>0</v>
      </c>
      <c r="F50" s="79">
        <v>100</v>
      </c>
      <c r="G50" s="80">
        <f t="shared" si="0"/>
        <v>100</v>
      </c>
      <c r="H50" s="67">
        <f>LARGE((C50,E50,G50),1)</f>
        <v>100</v>
      </c>
      <c r="I50" s="66">
        <v>1</v>
      </c>
    </row>
    <row r="51" spans="1:9">
      <c r="A51" s="86" t="s">
        <v>213</v>
      </c>
      <c r="B51" s="79">
        <v>0</v>
      </c>
      <c r="C51" s="80">
        <f t="shared" si="0"/>
        <v>0</v>
      </c>
      <c r="D51" s="79">
        <v>0</v>
      </c>
      <c r="E51" s="80">
        <f t="shared" si="0"/>
        <v>0</v>
      </c>
      <c r="F51" s="79">
        <v>100</v>
      </c>
      <c r="G51" s="80">
        <f t="shared" si="0"/>
        <v>100</v>
      </c>
      <c r="H51" s="67">
        <f>LARGE((C51,E51,G51),1)</f>
        <v>100</v>
      </c>
      <c r="I51" s="66">
        <v>1</v>
      </c>
    </row>
    <row r="52" spans="1:9">
      <c r="A52" s="86" t="s">
        <v>211</v>
      </c>
      <c r="B52" s="79">
        <v>0</v>
      </c>
      <c r="C52" s="80">
        <f t="shared" si="0"/>
        <v>0</v>
      </c>
      <c r="D52" s="79">
        <v>0</v>
      </c>
      <c r="E52" s="80">
        <f t="shared" si="0"/>
        <v>0</v>
      </c>
      <c r="F52" s="79">
        <v>100</v>
      </c>
      <c r="G52" s="80">
        <f t="shared" si="0"/>
        <v>100</v>
      </c>
      <c r="H52" s="67">
        <f>LARGE((C52,E52,G52),1)</f>
        <v>100</v>
      </c>
      <c r="I52" s="66">
        <v>1</v>
      </c>
    </row>
    <row r="53" spans="1:9">
      <c r="A53" s="86" t="s">
        <v>207</v>
      </c>
      <c r="B53" s="79">
        <v>0</v>
      </c>
      <c r="C53" s="80">
        <f t="shared" si="0"/>
        <v>0</v>
      </c>
      <c r="D53" s="79">
        <v>0</v>
      </c>
      <c r="E53" s="80">
        <f t="shared" si="0"/>
        <v>0</v>
      </c>
      <c r="F53" s="79">
        <v>100</v>
      </c>
      <c r="G53" s="80">
        <f t="shared" si="0"/>
        <v>100</v>
      </c>
      <c r="H53" s="67">
        <f>LARGE((C53,E53,G53),1)</f>
        <v>100</v>
      </c>
      <c r="I53" s="66">
        <v>1</v>
      </c>
    </row>
    <row r="54" spans="1:9">
      <c r="A54" s="86" t="s">
        <v>217</v>
      </c>
      <c r="B54" s="79">
        <v>0</v>
      </c>
      <c r="C54" s="80">
        <f t="shared" si="0"/>
        <v>0</v>
      </c>
      <c r="D54" s="79">
        <v>0</v>
      </c>
      <c r="E54" s="80">
        <f t="shared" si="0"/>
        <v>0</v>
      </c>
      <c r="F54" s="79">
        <v>100</v>
      </c>
      <c r="G54" s="80">
        <f t="shared" si="0"/>
        <v>100</v>
      </c>
      <c r="H54" s="67">
        <f>LARGE((C54,E54,G54),1)</f>
        <v>100</v>
      </c>
      <c r="I54" s="66">
        <v>1</v>
      </c>
    </row>
    <row r="55" spans="1:9">
      <c r="A55" s="86" t="s">
        <v>204</v>
      </c>
      <c r="B55" s="79">
        <v>0</v>
      </c>
      <c r="C55" s="80">
        <f t="shared" si="0"/>
        <v>0</v>
      </c>
      <c r="D55" s="79">
        <v>0</v>
      </c>
      <c r="E55" s="80">
        <f t="shared" si="0"/>
        <v>0</v>
      </c>
      <c r="F55" s="79">
        <v>100</v>
      </c>
      <c r="G55" s="80">
        <f t="shared" si="0"/>
        <v>100</v>
      </c>
      <c r="H55" s="67">
        <f>LARGE((C55,E55,G55),1)</f>
        <v>100</v>
      </c>
      <c r="I55" s="66">
        <v>1</v>
      </c>
    </row>
    <row r="56" spans="1:9">
      <c r="A56" s="86" t="s">
        <v>208</v>
      </c>
      <c r="B56" s="79">
        <v>1</v>
      </c>
      <c r="C56" s="80">
        <f t="shared" si="0"/>
        <v>0</v>
      </c>
      <c r="D56" s="79">
        <v>1</v>
      </c>
      <c r="E56" s="80">
        <f t="shared" si="0"/>
        <v>0</v>
      </c>
      <c r="F56" s="79">
        <v>100</v>
      </c>
      <c r="G56" s="80">
        <f t="shared" si="0"/>
        <v>100</v>
      </c>
      <c r="H56" s="67">
        <f>LARGE((C56,E56,G56),1)</f>
        <v>100</v>
      </c>
      <c r="I56" s="66">
        <v>1</v>
      </c>
    </row>
    <row r="57" spans="1:9">
      <c r="A57" s="86" t="s">
        <v>201</v>
      </c>
      <c r="B57" s="79">
        <v>2</v>
      </c>
      <c r="C57" s="80">
        <f t="shared" ref="C57:C64" si="1">B57/B$15*1000*B$14</f>
        <v>0</v>
      </c>
      <c r="D57" s="79">
        <v>2</v>
      </c>
      <c r="E57" s="80">
        <f t="shared" ref="E57:E64" si="2">D57/D$15*1000*D$14</f>
        <v>0</v>
      </c>
      <c r="F57" s="79">
        <v>100</v>
      </c>
      <c r="G57" s="80">
        <f t="shared" ref="G57:G64" si="3">F57/F$15*1000*F$14</f>
        <v>100</v>
      </c>
      <c r="H57" s="67">
        <f>LARGE((C57,E57,G57),1)</f>
        <v>100</v>
      </c>
      <c r="I57" s="66">
        <v>1</v>
      </c>
    </row>
    <row r="58" spans="1:9">
      <c r="A58" s="86" t="s">
        <v>206</v>
      </c>
      <c r="B58" s="79">
        <v>3</v>
      </c>
      <c r="C58" s="80">
        <f t="shared" si="1"/>
        <v>0</v>
      </c>
      <c r="D58" s="79">
        <v>3</v>
      </c>
      <c r="E58" s="80">
        <f t="shared" si="2"/>
        <v>0</v>
      </c>
      <c r="F58" s="79">
        <v>100</v>
      </c>
      <c r="G58" s="80">
        <f t="shared" si="3"/>
        <v>100</v>
      </c>
      <c r="H58" s="67">
        <f>LARGE((C58,E58,G58),1)</f>
        <v>100</v>
      </c>
      <c r="I58" s="66">
        <v>1</v>
      </c>
    </row>
    <row r="59" spans="1:9">
      <c r="A59" s="86" t="s">
        <v>199</v>
      </c>
      <c r="B59" s="79">
        <v>4</v>
      </c>
      <c r="C59" s="80">
        <f t="shared" si="1"/>
        <v>0</v>
      </c>
      <c r="D59" s="79">
        <v>4</v>
      </c>
      <c r="E59" s="80">
        <f t="shared" si="2"/>
        <v>0</v>
      </c>
      <c r="F59" s="79">
        <v>100</v>
      </c>
      <c r="G59" s="80">
        <f t="shared" si="3"/>
        <v>100</v>
      </c>
      <c r="H59" s="67">
        <f>LARGE((C59,E59,G59),1)</f>
        <v>100</v>
      </c>
      <c r="I59" s="66">
        <v>1</v>
      </c>
    </row>
    <row r="60" spans="1:9">
      <c r="A60" s="86" t="s">
        <v>212</v>
      </c>
      <c r="B60" s="79">
        <v>5</v>
      </c>
      <c r="C60" s="80">
        <f t="shared" si="1"/>
        <v>0</v>
      </c>
      <c r="D60" s="79">
        <v>5</v>
      </c>
      <c r="E60" s="80">
        <f t="shared" si="2"/>
        <v>0</v>
      </c>
      <c r="F60" s="79">
        <v>100</v>
      </c>
      <c r="G60" s="80">
        <f t="shared" si="3"/>
        <v>100</v>
      </c>
      <c r="H60" s="67">
        <f>LARGE((C60,E60,G60),1)</f>
        <v>100</v>
      </c>
      <c r="I60" s="66">
        <v>1</v>
      </c>
    </row>
    <row r="61" spans="1:9">
      <c r="A61" s="86" t="s">
        <v>210</v>
      </c>
      <c r="B61" s="79">
        <v>6</v>
      </c>
      <c r="C61" s="80">
        <f t="shared" si="1"/>
        <v>0</v>
      </c>
      <c r="D61" s="79">
        <v>6</v>
      </c>
      <c r="E61" s="80">
        <f t="shared" si="2"/>
        <v>0</v>
      </c>
      <c r="F61" s="79">
        <v>100</v>
      </c>
      <c r="G61" s="80">
        <f t="shared" si="3"/>
        <v>100</v>
      </c>
      <c r="H61" s="67">
        <f>LARGE((C61,E61,G61),1)</f>
        <v>100</v>
      </c>
      <c r="I61" s="66">
        <v>1</v>
      </c>
    </row>
    <row r="62" spans="1:9">
      <c r="A62" s="86" t="s">
        <v>196</v>
      </c>
      <c r="B62" s="79">
        <v>7</v>
      </c>
      <c r="C62" s="80">
        <f t="shared" si="1"/>
        <v>0</v>
      </c>
      <c r="D62" s="79">
        <v>7</v>
      </c>
      <c r="E62" s="80">
        <f t="shared" si="2"/>
        <v>0</v>
      </c>
      <c r="F62" s="79">
        <v>100</v>
      </c>
      <c r="G62" s="80">
        <f t="shared" si="3"/>
        <v>100</v>
      </c>
      <c r="H62" s="67">
        <f>LARGE((C62,E62,G62),1)</f>
        <v>100</v>
      </c>
      <c r="I62" s="66">
        <v>1</v>
      </c>
    </row>
    <row r="63" spans="1:9">
      <c r="A63" s="86" t="s">
        <v>200</v>
      </c>
      <c r="B63" s="79">
        <v>8</v>
      </c>
      <c r="C63" s="80">
        <f t="shared" si="1"/>
        <v>0</v>
      </c>
      <c r="D63" s="79">
        <v>8</v>
      </c>
      <c r="E63" s="80">
        <f t="shared" si="2"/>
        <v>0</v>
      </c>
      <c r="F63" s="79">
        <v>100</v>
      </c>
      <c r="G63" s="80">
        <f t="shared" si="3"/>
        <v>100</v>
      </c>
      <c r="H63" s="67">
        <f>LARGE((C63,E63,G63),1)</f>
        <v>100</v>
      </c>
      <c r="I63" s="66">
        <v>1</v>
      </c>
    </row>
    <row r="64" spans="1:9">
      <c r="A64" s="86" t="s">
        <v>209</v>
      </c>
      <c r="B64" s="91">
        <v>9</v>
      </c>
      <c r="C64" s="92">
        <f t="shared" si="1"/>
        <v>0</v>
      </c>
      <c r="D64" s="93">
        <v>9</v>
      </c>
      <c r="E64" s="92">
        <f t="shared" si="2"/>
        <v>0</v>
      </c>
      <c r="F64" s="93">
        <v>100</v>
      </c>
      <c r="G64" s="92">
        <f t="shared" si="3"/>
        <v>100</v>
      </c>
      <c r="H64" s="94">
        <f>LARGE((C64,E64,G64),1)</f>
        <v>100</v>
      </c>
      <c r="I64" s="66">
        <v>1</v>
      </c>
    </row>
    <row r="65" spans="3:3">
      <c r="C65"/>
    </row>
    <row r="66" spans="3:3">
      <c r="C66"/>
    </row>
    <row r="67" spans="3:3">
      <c r="C67"/>
    </row>
    <row r="68" spans="3:3">
      <c r="C68"/>
    </row>
    <row r="69" spans="3:3">
      <c r="C69"/>
    </row>
    <row r="70" spans="3:3">
      <c r="C70"/>
    </row>
    <row r="71" spans="3:3">
      <c r="C71"/>
    </row>
    <row r="72" spans="3:3">
      <c r="C72"/>
    </row>
    <row r="73" spans="3:3">
      <c r="C73"/>
    </row>
    <row r="74" spans="3:3">
      <c r="C74"/>
    </row>
  </sheetData>
  <mergeCells count="5">
    <mergeCell ref="A1:A7"/>
    <mergeCell ref="B2:F2"/>
    <mergeCell ref="B4:F4"/>
    <mergeCell ref="B6:C6"/>
    <mergeCell ref="B10:C10"/>
  </mergeCells>
  <conditionalFormatting sqref="A45">
    <cfRule type="duplicateValues" dxfId="428" priority="1"/>
  </conditionalFormatting>
  <conditionalFormatting sqref="A45">
    <cfRule type="duplicateValues" dxfId="427" priority="2"/>
  </conditionalFormatting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topLeftCell="A23" workbookViewId="0">
      <selection activeCell="H52" sqref="H52"/>
    </sheetView>
  </sheetViews>
  <sheetFormatPr baseColWidth="10" defaultColWidth="8.7109375" defaultRowHeight="13" x14ac:dyDescent="0"/>
  <cols>
    <col min="1" max="1" width="19" customWidth="1"/>
    <col min="2" max="2" width="8.7109375" customWidth="1"/>
    <col min="3" max="3" width="8.7109375" style="84" customWidth="1"/>
    <col min="4" max="8" width="8.7109375" customWidth="1"/>
    <col min="9" max="9" width="9.140625" customWidth="1"/>
  </cols>
  <sheetData>
    <row r="1" spans="1:9">
      <c r="A1" s="155" t="s">
        <v>223</v>
      </c>
      <c r="B1" s="83"/>
      <c r="C1" s="83"/>
      <c r="D1" s="83"/>
      <c r="E1" s="83"/>
      <c r="F1" s="83"/>
      <c r="G1" s="83"/>
      <c r="H1" s="83"/>
      <c r="I1" s="44"/>
    </row>
    <row r="2" spans="1:9">
      <c r="A2" s="155"/>
      <c r="B2" s="157" t="s">
        <v>41</v>
      </c>
      <c r="C2" s="157"/>
      <c r="D2" s="157"/>
      <c r="E2" s="157"/>
      <c r="F2" s="157"/>
      <c r="G2" s="83"/>
      <c r="H2" s="83"/>
      <c r="I2" s="44"/>
    </row>
    <row r="3" spans="1:9">
      <c r="A3" s="155"/>
      <c r="B3" s="83"/>
      <c r="C3" s="83"/>
      <c r="D3" s="83"/>
      <c r="E3" s="83"/>
      <c r="F3" s="83"/>
      <c r="G3" s="83"/>
      <c r="H3" s="83"/>
      <c r="I3" s="44"/>
    </row>
    <row r="4" spans="1:9">
      <c r="A4" s="155"/>
      <c r="B4" s="157" t="s">
        <v>34</v>
      </c>
      <c r="C4" s="157"/>
      <c r="D4" s="157"/>
      <c r="E4" s="157"/>
      <c r="F4" s="157"/>
      <c r="G4" s="83"/>
      <c r="H4" s="83"/>
      <c r="I4" s="44"/>
    </row>
    <row r="5" spans="1:9">
      <c r="A5" s="155"/>
      <c r="B5" s="83"/>
      <c r="C5" s="83"/>
      <c r="D5" s="83"/>
      <c r="E5" s="83"/>
      <c r="F5" s="83"/>
      <c r="G5" s="83"/>
      <c r="H5" s="83"/>
      <c r="I5" s="44"/>
    </row>
    <row r="6" spans="1:9">
      <c r="A6" s="155"/>
      <c r="B6" s="156"/>
      <c r="C6" s="156"/>
      <c r="D6" s="83"/>
      <c r="E6" s="83"/>
      <c r="F6" s="83"/>
      <c r="G6" s="83"/>
      <c r="H6" s="83"/>
      <c r="I6" s="44"/>
    </row>
    <row r="7" spans="1:9">
      <c r="A7" s="155"/>
      <c r="B7" s="83"/>
      <c r="C7" s="83"/>
      <c r="D7" s="83"/>
      <c r="E7" s="83"/>
      <c r="F7" s="83"/>
      <c r="G7" s="83"/>
      <c r="H7" s="83"/>
      <c r="I7" s="44"/>
    </row>
    <row r="8" spans="1:9">
      <c r="A8" s="45" t="s">
        <v>11</v>
      </c>
      <c r="B8" s="46" t="s">
        <v>224</v>
      </c>
      <c r="C8" s="46"/>
      <c r="D8" s="46"/>
      <c r="E8" s="46"/>
      <c r="F8" s="82"/>
      <c r="G8" s="82"/>
      <c r="H8" s="82"/>
      <c r="I8" s="44"/>
    </row>
    <row r="9" spans="1:9">
      <c r="A9" s="45" t="s">
        <v>0</v>
      </c>
      <c r="B9" s="46" t="s">
        <v>133</v>
      </c>
      <c r="C9" s="46"/>
      <c r="D9" s="46"/>
      <c r="E9" s="46"/>
      <c r="F9" s="82"/>
      <c r="G9" s="82"/>
      <c r="H9" s="82"/>
      <c r="I9" s="44"/>
    </row>
    <row r="10" spans="1:9">
      <c r="A10" s="45" t="s">
        <v>13</v>
      </c>
      <c r="B10" s="158" t="s">
        <v>225</v>
      </c>
      <c r="C10" s="158"/>
      <c r="D10" s="47"/>
      <c r="E10" s="47"/>
      <c r="F10" s="48"/>
      <c r="G10" s="48"/>
      <c r="H10" s="48"/>
      <c r="I10" s="44"/>
    </row>
    <row r="11" spans="1:9">
      <c r="A11" s="45" t="s">
        <v>33</v>
      </c>
      <c r="B11" s="46" t="s">
        <v>39</v>
      </c>
      <c r="C11" s="47"/>
      <c r="D11" s="83"/>
      <c r="E11" s="83"/>
      <c r="F11" s="83"/>
      <c r="G11" s="83"/>
      <c r="H11" s="83"/>
      <c r="I11" s="44"/>
    </row>
    <row r="12" spans="1:9">
      <c r="A12" s="45" t="s">
        <v>16</v>
      </c>
      <c r="B12" s="82" t="s">
        <v>52</v>
      </c>
      <c r="C12" s="83"/>
      <c r="D12" s="83"/>
      <c r="E12" s="83"/>
      <c r="F12" s="83"/>
      <c r="G12" s="83"/>
      <c r="H12" s="83"/>
      <c r="I12" s="44"/>
    </row>
    <row r="13" spans="1:9">
      <c r="A13" s="82" t="s">
        <v>12</v>
      </c>
      <c r="B13" s="49" t="s">
        <v>2</v>
      </c>
      <c r="C13" s="50"/>
      <c r="D13" s="51" t="s">
        <v>17</v>
      </c>
      <c r="E13" s="50"/>
      <c r="F13" s="51" t="s">
        <v>1</v>
      </c>
      <c r="G13" s="50"/>
      <c r="H13" s="52"/>
      <c r="I13" s="53" t="s">
        <v>24</v>
      </c>
    </row>
    <row r="14" spans="1:9">
      <c r="A14" s="82" t="s">
        <v>15</v>
      </c>
      <c r="B14" s="54">
        <v>0</v>
      </c>
      <c r="C14" s="55"/>
      <c r="D14" s="56">
        <v>0</v>
      </c>
      <c r="E14" s="55"/>
      <c r="F14" s="56">
        <v>0.1</v>
      </c>
      <c r="G14" s="55"/>
      <c r="H14" s="57" t="s">
        <v>18</v>
      </c>
      <c r="I14" s="58" t="s">
        <v>25</v>
      </c>
    </row>
    <row r="15" spans="1:9">
      <c r="A15" s="82" t="s">
        <v>14</v>
      </c>
      <c r="B15" s="59">
        <v>1</v>
      </c>
      <c r="C15" s="60"/>
      <c r="D15" s="61">
        <v>1</v>
      </c>
      <c r="E15" s="60"/>
      <c r="F15" s="61">
        <v>100</v>
      </c>
      <c r="G15" s="60"/>
      <c r="H15" s="57" t="s">
        <v>19</v>
      </c>
      <c r="I15" s="58" t="s">
        <v>26</v>
      </c>
    </row>
    <row r="16" spans="1:9">
      <c r="A16" s="82"/>
      <c r="B16" s="62" t="s">
        <v>5</v>
      </c>
      <c r="C16" s="63" t="s">
        <v>4</v>
      </c>
      <c r="D16" s="63" t="s">
        <v>5</v>
      </c>
      <c r="E16" s="63" t="s">
        <v>4</v>
      </c>
      <c r="F16" s="63" t="s">
        <v>5</v>
      </c>
      <c r="G16" s="63" t="s">
        <v>4</v>
      </c>
      <c r="H16" s="64" t="s">
        <v>4</v>
      </c>
      <c r="I16" s="65" t="s">
        <v>135</v>
      </c>
    </row>
    <row r="17" spans="1:9">
      <c r="A17" s="86" t="s">
        <v>136</v>
      </c>
      <c r="B17" s="95">
        <v>0</v>
      </c>
      <c r="C17" s="80">
        <f>B17/B$15*1000*B$14</f>
        <v>0</v>
      </c>
      <c r="D17" s="79">
        <v>0</v>
      </c>
      <c r="E17" s="80">
        <f>D17/D$15*1000*D$14</f>
        <v>0</v>
      </c>
      <c r="F17" s="79">
        <v>100</v>
      </c>
      <c r="G17" s="80">
        <f>F17/F$15*1000*F$14</f>
        <v>100</v>
      </c>
      <c r="H17" s="67">
        <f>LARGE((C17,E17,G17),1)</f>
        <v>100</v>
      </c>
      <c r="I17" s="66" t="s">
        <v>135</v>
      </c>
    </row>
    <row r="18" spans="1:9">
      <c r="A18" s="108" t="s">
        <v>139</v>
      </c>
      <c r="B18" s="78">
        <v>0</v>
      </c>
      <c r="C18" s="80">
        <f>B18/B$15*1000*B$14</f>
        <v>0</v>
      </c>
      <c r="D18" s="79">
        <v>0</v>
      </c>
      <c r="E18" s="80">
        <f>D18/D$15*1000*D$14</f>
        <v>0</v>
      </c>
      <c r="F18" s="79">
        <v>100</v>
      </c>
      <c r="G18" s="80">
        <f>F18/F$15*1000*F$14</f>
        <v>100</v>
      </c>
      <c r="H18" s="67">
        <f>LARGE((C18,E18,G18),1)</f>
        <v>100</v>
      </c>
      <c r="I18" s="66" t="s">
        <v>135</v>
      </c>
    </row>
    <row r="19" spans="1:9">
      <c r="A19" s="108" t="s">
        <v>141</v>
      </c>
      <c r="B19" s="78">
        <v>0</v>
      </c>
      <c r="C19" s="80">
        <f t="shared" ref="C19:G46" si="0">B19/B$15*1000*B$14</f>
        <v>0</v>
      </c>
      <c r="D19" s="79">
        <v>0</v>
      </c>
      <c r="E19" s="80">
        <f t="shared" si="0"/>
        <v>0</v>
      </c>
      <c r="F19" s="79">
        <v>100</v>
      </c>
      <c r="G19" s="80">
        <f t="shared" si="0"/>
        <v>100</v>
      </c>
      <c r="H19" s="67">
        <f>LARGE((C19,E19,G19),1)</f>
        <v>100</v>
      </c>
      <c r="I19" s="66" t="s">
        <v>135</v>
      </c>
    </row>
    <row r="20" spans="1:9">
      <c r="A20" s="108" t="s">
        <v>143</v>
      </c>
      <c r="B20" s="78">
        <v>0</v>
      </c>
      <c r="C20" s="80">
        <f t="shared" si="0"/>
        <v>0</v>
      </c>
      <c r="D20" s="79">
        <v>0</v>
      </c>
      <c r="E20" s="80">
        <f t="shared" si="0"/>
        <v>0</v>
      </c>
      <c r="F20" s="79">
        <v>100</v>
      </c>
      <c r="G20" s="80">
        <f t="shared" si="0"/>
        <v>100</v>
      </c>
      <c r="H20" s="67">
        <f>LARGE((C20,E20,G20),1)</f>
        <v>100</v>
      </c>
      <c r="I20" s="66" t="s">
        <v>135</v>
      </c>
    </row>
    <row r="21" spans="1:9">
      <c r="A21" s="108" t="s">
        <v>144</v>
      </c>
      <c r="B21" s="78">
        <v>0</v>
      </c>
      <c r="C21" s="80">
        <f t="shared" si="0"/>
        <v>0</v>
      </c>
      <c r="D21" s="79">
        <v>0</v>
      </c>
      <c r="E21" s="80">
        <f t="shared" si="0"/>
        <v>0</v>
      </c>
      <c r="F21" s="79">
        <v>100</v>
      </c>
      <c r="G21" s="80">
        <f t="shared" si="0"/>
        <v>100</v>
      </c>
      <c r="H21" s="67">
        <f>LARGE((C21,E21,G21),1)</f>
        <v>100</v>
      </c>
      <c r="I21" s="66" t="s">
        <v>135</v>
      </c>
    </row>
    <row r="22" spans="1:9">
      <c r="A22" s="108" t="s">
        <v>148</v>
      </c>
      <c r="B22" s="78">
        <v>0</v>
      </c>
      <c r="C22" s="80">
        <f t="shared" si="0"/>
        <v>0</v>
      </c>
      <c r="D22" s="79">
        <v>0</v>
      </c>
      <c r="E22" s="80">
        <f t="shared" si="0"/>
        <v>0</v>
      </c>
      <c r="F22" s="79">
        <v>100</v>
      </c>
      <c r="G22" s="80">
        <f t="shared" si="0"/>
        <v>100</v>
      </c>
      <c r="H22" s="67">
        <f>LARGE((C22,E22,G22),1)</f>
        <v>100</v>
      </c>
      <c r="I22" s="66" t="s">
        <v>135</v>
      </c>
    </row>
    <row r="23" spans="1:9">
      <c r="A23" s="108" t="s">
        <v>149</v>
      </c>
      <c r="B23" s="78">
        <v>0</v>
      </c>
      <c r="C23" s="80">
        <f t="shared" si="0"/>
        <v>0</v>
      </c>
      <c r="D23" s="79">
        <v>0</v>
      </c>
      <c r="E23" s="80">
        <f t="shared" si="0"/>
        <v>0</v>
      </c>
      <c r="F23" s="79">
        <v>100</v>
      </c>
      <c r="G23" s="80">
        <f t="shared" si="0"/>
        <v>100</v>
      </c>
      <c r="H23" s="67">
        <f>LARGE((C23,E23,G23),1)</f>
        <v>100</v>
      </c>
      <c r="I23" s="66" t="s">
        <v>135</v>
      </c>
    </row>
    <row r="24" spans="1:9">
      <c r="A24" s="108" t="s">
        <v>150</v>
      </c>
      <c r="B24" s="78">
        <v>0</v>
      </c>
      <c r="C24" s="80">
        <f t="shared" si="0"/>
        <v>0</v>
      </c>
      <c r="D24" s="79">
        <v>0</v>
      </c>
      <c r="E24" s="80">
        <f t="shared" si="0"/>
        <v>0</v>
      </c>
      <c r="F24" s="79">
        <v>100</v>
      </c>
      <c r="G24" s="80">
        <f t="shared" si="0"/>
        <v>100</v>
      </c>
      <c r="H24" s="67">
        <f>LARGE((C24,E24,G24),1)</f>
        <v>100</v>
      </c>
      <c r="I24" s="66" t="s">
        <v>135</v>
      </c>
    </row>
    <row r="25" spans="1:9">
      <c r="A25" s="108" t="s">
        <v>152</v>
      </c>
      <c r="B25" s="78">
        <v>0</v>
      </c>
      <c r="C25" s="80">
        <f t="shared" si="0"/>
        <v>0</v>
      </c>
      <c r="D25" s="79">
        <v>0</v>
      </c>
      <c r="E25" s="80">
        <f t="shared" si="0"/>
        <v>0</v>
      </c>
      <c r="F25" s="79">
        <v>100</v>
      </c>
      <c r="G25" s="80">
        <f t="shared" si="0"/>
        <v>100</v>
      </c>
      <c r="H25" s="67">
        <f>LARGE((C25,E25,G25),1)</f>
        <v>100</v>
      </c>
      <c r="I25" s="66" t="s">
        <v>135</v>
      </c>
    </row>
    <row r="26" spans="1:9">
      <c r="A26" s="108" t="s">
        <v>153</v>
      </c>
      <c r="B26" s="78">
        <v>0</v>
      </c>
      <c r="C26" s="80">
        <f t="shared" si="0"/>
        <v>0</v>
      </c>
      <c r="D26" s="79">
        <v>0</v>
      </c>
      <c r="E26" s="80">
        <f t="shared" si="0"/>
        <v>0</v>
      </c>
      <c r="F26" s="79">
        <v>100</v>
      </c>
      <c r="G26" s="80">
        <f t="shared" si="0"/>
        <v>100</v>
      </c>
      <c r="H26" s="67">
        <f>LARGE((C26,E26,G26),1)</f>
        <v>100</v>
      </c>
      <c r="I26" s="66" t="s">
        <v>135</v>
      </c>
    </row>
    <row r="27" spans="1:9">
      <c r="A27" s="71" t="s">
        <v>166</v>
      </c>
      <c r="B27" s="78">
        <v>0</v>
      </c>
      <c r="C27" s="80">
        <f t="shared" si="0"/>
        <v>0</v>
      </c>
      <c r="D27" s="79">
        <v>0</v>
      </c>
      <c r="E27" s="80">
        <f t="shared" si="0"/>
        <v>0</v>
      </c>
      <c r="F27" s="79">
        <v>100</v>
      </c>
      <c r="G27" s="80">
        <f t="shared" si="0"/>
        <v>100</v>
      </c>
      <c r="H27" s="67">
        <f>LARGE((C27,E27,G27),1)</f>
        <v>100</v>
      </c>
      <c r="I27" s="66" t="s">
        <v>135</v>
      </c>
    </row>
    <row r="28" spans="1:9">
      <c r="A28" s="71" t="s">
        <v>167</v>
      </c>
      <c r="B28" s="78">
        <v>0</v>
      </c>
      <c r="C28" s="80">
        <f t="shared" si="0"/>
        <v>0</v>
      </c>
      <c r="D28" s="79">
        <v>0</v>
      </c>
      <c r="E28" s="80">
        <f t="shared" si="0"/>
        <v>0</v>
      </c>
      <c r="F28" s="79">
        <v>100</v>
      </c>
      <c r="G28" s="80">
        <f t="shared" si="0"/>
        <v>100</v>
      </c>
      <c r="H28" s="67">
        <f>LARGE((C28,E28,G28),1)</f>
        <v>100</v>
      </c>
      <c r="I28" s="66" t="s">
        <v>135</v>
      </c>
    </row>
    <row r="29" spans="1:9">
      <c r="A29" s="70" t="s">
        <v>226</v>
      </c>
      <c r="B29" s="78">
        <v>0</v>
      </c>
      <c r="C29" s="80">
        <f t="shared" si="0"/>
        <v>0</v>
      </c>
      <c r="D29" s="79">
        <v>0</v>
      </c>
      <c r="E29" s="80">
        <f t="shared" si="0"/>
        <v>0</v>
      </c>
      <c r="F29" s="79">
        <v>100</v>
      </c>
      <c r="G29" s="80">
        <f t="shared" si="0"/>
        <v>100</v>
      </c>
      <c r="H29" s="67">
        <f>LARGE((C29,E29,G29),1)</f>
        <v>100</v>
      </c>
      <c r="I29" s="66" t="s">
        <v>135</v>
      </c>
    </row>
    <row r="30" spans="1:9">
      <c r="A30" s="70" t="s">
        <v>227</v>
      </c>
      <c r="B30" s="79">
        <v>0</v>
      </c>
      <c r="C30" s="80">
        <f t="shared" si="0"/>
        <v>0</v>
      </c>
      <c r="D30" s="79">
        <v>0</v>
      </c>
      <c r="E30" s="80">
        <f t="shared" si="0"/>
        <v>0</v>
      </c>
      <c r="F30" s="79">
        <v>100</v>
      </c>
      <c r="G30" s="80">
        <f t="shared" si="0"/>
        <v>100</v>
      </c>
      <c r="H30" s="67">
        <f>LARGE((C30,E30,G30),1)</f>
        <v>100</v>
      </c>
      <c r="I30" s="66" t="s">
        <v>135</v>
      </c>
    </row>
    <row r="31" spans="1:9">
      <c r="A31" s="77" t="s">
        <v>160</v>
      </c>
      <c r="B31" s="79">
        <v>0</v>
      </c>
      <c r="C31" s="80">
        <f t="shared" si="0"/>
        <v>0</v>
      </c>
      <c r="D31" s="79">
        <v>0</v>
      </c>
      <c r="E31" s="80">
        <f t="shared" si="0"/>
        <v>0</v>
      </c>
      <c r="F31" s="79">
        <v>100</v>
      </c>
      <c r="G31" s="80">
        <f t="shared" si="0"/>
        <v>100</v>
      </c>
      <c r="H31" s="67">
        <f>LARGE((C31,E31,G31),1)</f>
        <v>100</v>
      </c>
      <c r="I31" s="66" t="s">
        <v>135</v>
      </c>
    </row>
    <row r="32" spans="1:9">
      <c r="A32" s="70"/>
      <c r="B32" s="79">
        <v>0</v>
      </c>
      <c r="C32" s="80">
        <f t="shared" si="0"/>
        <v>0</v>
      </c>
      <c r="D32" s="79">
        <v>0</v>
      </c>
      <c r="E32" s="80">
        <f t="shared" si="0"/>
        <v>0</v>
      </c>
      <c r="F32" s="79">
        <v>0</v>
      </c>
      <c r="G32" s="80">
        <f t="shared" si="0"/>
        <v>0</v>
      </c>
      <c r="H32" s="67">
        <f>LARGE((C32,E32,G32),1)</f>
        <v>0</v>
      </c>
      <c r="I32" s="66"/>
    </row>
    <row r="33" spans="1:9">
      <c r="A33" s="70"/>
      <c r="B33" s="79">
        <v>0</v>
      </c>
      <c r="C33" s="80">
        <f t="shared" si="0"/>
        <v>0</v>
      </c>
      <c r="D33" s="79">
        <v>0</v>
      </c>
      <c r="E33" s="80">
        <f t="shared" si="0"/>
        <v>0</v>
      </c>
      <c r="F33" s="79">
        <v>0</v>
      </c>
      <c r="G33" s="80">
        <f t="shared" si="0"/>
        <v>0</v>
      </c>
      <c r="H33" s="67">
        <f>LARGE((C33,E33,G33),1)</f>
        <v>0</v>
      </c>
      <c r="I33" s="66"/>
    </row>
    <row r="34" spans="1:9">
      <c r="A34" s="71"/>
      <c r="B34" s="79">
        <v>0</v>
      </c>
      <c r="C34" s="80">
        <f t="shared" si="0"/>
        <v>0</v>
      </c>
      <c r="D34" s="79">
        <v>0</v>
      </c>
      <c r="E34" s="80">
        <f t="shared" si="0"/>
        <v>0</v>
      </c>
      <c r="F34" s="79">
        <v>0</v>
      </c>
      <c r="G34" s="80">
        <f t="shared" si="0"/>
        <v>0</v>
      </c>
      <c r="H34" s="67">
        <f>LARGE((C34,E34,G34),1)</f>
        <v>0</v>
      </c>
      <c r="I34" s="66"/>
    </row>
    <row r="35" spans="1:9">
      <c r="A35" s="71"/>
      <c r="B35" s="79">
        <v>0</v>
      </c>
      <c r="C35" s="80">
        <f t="shared" si="0"/>
        <v>0</v>
      </c>
      <c r="D35" s="79">
        <v>0</v>
      </c>
      <c r="E35" s="80">
        <f t="shared" si="0"/>
        <v>0</v>
      </c>
      <c r="F35" s="79">
        <v>0</v>
      </c>
      <c r="G35" s="80">
        <f t="shared" si="0"/>
        <v>0</v>
      </c>
      <c r="H35" s="67">
        <f>LARGE((C35,E35,G35),1)</f>
        <v>0</v>
      </c>
      <c r="I35" s="66"/>
    </row>
    <row r="36" spans="1:9">
      <c r="A36" s="70"/>
      <c r="B36" s="79">
        <v>0</v>
      </c>
      <c r="C36" s="80">
        <f t="shared" si="0"/>
        <v>0</v>
      </c>
      <c r="D36" s="79">
        <v>0</v>
      </c>
      <c r="E36" s="80">
        <f t="shared" si="0"/>
        <v>0</v>
      </c>
      <c r="F36" s="79">
        <v>0</v>
      </c>
      <c r="G36" s="80">
        <f t="shared" si="0"/>
        <v>0</v>
      </c>
      <c r="H36" s="67">
        <f>LARGE((C36,E36,G36),1)</f>
        <v>0</v>
      </c>
      <c r="I36" s="66"/>
    </row>
    <row r="37" spans="1:9">
      <c r="A37" s="70"/>
      <c r="B37" s="79">
        <v>0</v>
      </c>
      <c r="C37" s="80">
        <f t="shared" si="0"/>
        <v>0</v>
      </c>
      <c r="D37" s="79">
        <v>0</v>
      </c>
      <c r="E37" s="80">
        <f t="shared" si="0"/>
        <v>0</v>
      </c>
      <c r="F37" s="79">
        <v>0</v>
      </c>
      <c r="G37" s="80">
        <f t="shared" si="0"/>
        <v>0</v>
      </c>
      <c r="H37" s="67">
        <f>LARGE((C37,E37,G37),1)</f>
        <v>0</v>
      </c>
      <c r="I37" s="66"/>
    </row>
    <row r="38" spans="1:9">
      <c r="A38" s="70"/>
      <c r="B38" s="79">
        <v>0</v>
      </c>
      <c r="C38" s="80">
        <f t="shared" si="0"/>
        <v>0</v>
      </c>
      <c r="D38" s="79">
        <v>0</v>
      </c>
      <c r="E38" s="80">
        <f t="shared" si="0"/>
        <v>0</v>
      </c>
      <c r="F38" s="79">
        <v>0</v>
      </c>
      <c r="G38" s="80">
        <f t="shared" si="0"/>
        <v>0</v>
      </c>
      <c r="H38" s="67">
        <f>LARGE((C38,E38,G38),1)</f>
        <v>0</v>
      </c>
      <c r="I38" s="66"/>
    </row>
    <row r="39" spans="1:9">
      <c r="A39" s="71"/>
      <c r="B39" s="79">
        <v>0</v>
      </c>
      <c r="C39" s="80">
        <f t="shared" si="0"/>
        <v>0</v>
      </c>
      <c r="D39" s="79">
        <v>0</v>
      </c>
      <c r="E39" s="80">
        <f t="shared" si="0"/>
        <v>0</v>
      </c>
      <c r="F39" s="79">
        <v>0</v>
      </c>
      <c r="G39" s="80">
        <f t="shared" si="0"/>
        <v>0</v>
      </c>
      <c r="H39" s="67">
        <f>LARGE((C39,E39,G39),1)</f>
        <v>0</v>
      </c>
      <c r="I39" s="66"/>
    </row>
    <row r="40" spans="1:9">
      <c r="A40" s="71"/>
      <c r="B40" s="79">
        <v>0</v>
      </c>
      <c r="C40" s="80">
        <f t="shared" si="0"/>
        <v>0</v>
      </c>
      <c r="D40" s="79">
        <v>0</v>
      </c>
      <c r="E40" s="80">
        <f t="shared" si="0"/>
        <v>0</v>
      </c>
      <c r="F40" s="79">
        <v>0</v>
      </c>
      <c r="G40" s="80">
        <f t="shared" si="0"/>
        <v>0</v>
      </c>
      <c r="H40" s="67">
        <f>LARGE((C40,E40,G40),1)</f>
        <v>0</v>
      </c>
      <c r="I40" s="66"/>
    </row>
    <row r="41" spans="1:9">
      <c r="A41" s="76"/>
      <c r="B41" s="79">
        <v>0</v>
      </c>
      <c r="C41" s="80">
        <f t="shared" si="0"/>
        <v>0</v>
      </c>
      <c r="D41" s="79">
        <v>0</v>
      </c>
      <c r="E41" s="80">
        <f t="shared" si="0"/>
        <v>0</v>
      </c>
      <c r="F41" s="79">
        <v>0</v>
      </c>
      <c r="G41" s="80">
        <f t="shared" si="0"/>
        <v>0</v>
      </c>
      <c r="H41" s="67">
        <f>LARGE((C41,E41,G41),1)</f>
        <v>0</v>
      </c>
      <c r="I41" s="66"/>
    </row>
    <row r="42" spans="1:9">
      <c r="A42" s="73"/>
      <c r="B42" s="79">
        <v>0</v>
      </c>
      <c r="C42" s="80">
        <f t="shared" si="0"/>
        <v>0</v>
      </c>
      <c r="D42" s="79">
        <v>0</v>
      </c>
      <c r="E42" s="80">
        <f t="shared" si="0"/>
        <v>0</v>
      </c>
      <c r="F42" s="79">
        <v>0</v>
      </c>
      <c r="G42" s="80">
        <f t="shared" si="0"/>
        <v>0</v>
      </c>
      <c r="H42" s="67">
        <f>LARGE((C42,E42,G42),1)</f>
        <v>0</v>
      </c>
      <c r="I42" s="66"/>
    </row>
    <row r="43" spans="1:9">
      <c r="A43" s="70"/>
      <c r="B43" s="79">
        <v>0</v>
      </c>
      <c r="C43" s="80">
        <f t="shared" si="0"/>
        <v>0</v>
      </c>
      <c r="D43" s="79">
        <v>0</v>
      </c>
      <c r="E43" s="80">
        <f t="shared" si="0"/>
        <v>0</v>
      </c>
      <c r="F43" s="79">
        <v>0</v>
      </c>
      <c r="G43" s="80">
        <f t="shared" si="0"/>
        <v>0</v>
      </c>
      <c r="H43" s="67">
        <f>LARGE((C43,E43,G43),1)</f>
        <v>0</v>
      </c>
      <c r="I43" s="66"/>
    </row>
    <row r="44" spans="1:9">
      <c r="A44" s="71"/>
      <c r="B44" s="79">
        <v>0</v>
      </c>
      <c r="C44" s="80">
        <f t="shared" si="0"/>
        <v>0</v>
      </c>
      <c r="D44" s="79">
        <v>0</v>
      </c>
      <c r="E44" s="80">
        <f t="shared" si="0"/>
        <v>0</v>
      </c>
      <c r="F44" s="79">
        <v>0</v>
      </c>
      <c r="G44" s="80">
        <f t="shared" si="0"/>
        <v>0</v>
      </c>
      <c r="H44" s="67">
        <f>LARGE((C44,E44,G44),1)</f>
        <v>0</v>
      </c>
      <c r="I44" s="66"/>
    </row>
    <row r="45" spans="1:9">
      <c r="A45" s="71"/>
      <c r="B45" s="79">
        <v>0</v>
      </c>
      <c r="C45" s="80">
        <f t="shared" si="0"/>
        <v>0</v>
      </c>
      <c r="D45" s="79">
        <v>0</v>
      </c>
      <c r="E45" s="80">
        <f t="shared" si="0"/>
        <v>0</v>
      </c>
      <c r="F45" s="79">
        <v>0</v>
      </c>
      <c r="G45" s="80">
        <f t="shared" si="0"/>
        <v>0</v>
      </c>
      <c r="H45" s="67">
        <f>LARGE((C45,E45,G45),1)</f>
        <v>0</v>
      </c>
      <c r="I45" s="66"/>
    </row>
    <row r="46" spans="1:9">
      <c r="A46" s="74"/>
      <c r="B46" s="79">
        <v>0</v>
      </c>
      <c r="C46" s="80">
        <f t="shared" si="0"/>
        <v>0</v>
      </c>
      <c r="D46" s="79">
        <v>0</v>
      </c>
      <c r="E46" s="80">
        <f t="shared" si="0"/>
        <v>0</v>
      </c>
      <c r="F46" s="79">
        <v>0</v>
      </c>
      <c r="G46" s="80">
        <f t="shared" si="0"/>
        <v>0</v>
      </c>
      <c r="H46" s="67">
        <f>LARGE((C46,E46,G46),1)</f>
        <v>0</v>
      </c>
      <c r="I46" s="66"/>
    </row>
    <row r="47" spans="1:9">
      <c r="A47" s="71"/>
      <c r="B47" s="79">
        <v>0</v>
      </c>
      <c r="C47" s="80">
        <f>B47/B$15*1000*B$14</f>
        <v>0</v>
      </c>
      <c r="D47" s="79">
        <v>0</v>
      </c>
      <c r="E47" s="80">
        <f>D47/D$15*1000*D$14</f>
        <v>0</v>
      </c>
      <c r="F47" s="79">
        <v>0</v>
      </c>
      <c r="G47" s="80">
        <f>F47/F$15*1000*F$14</f>
        <v>0</v>
      </c>
      <c r="H47" s="67">
        <f>LARGE((C47,E47,G47),1)</f>
        <v>0</v>
      </c>
      <c r="I47" s="66"/>
    </row>
    <row r="48" spans="1:9">
      <c r="C48"/>
    </row>
    <row r="49" spans="3:3">
      <c r="C49"/>
    </row>
    <row r="50" spans="3:3">
      <c r="C50"/>
    </row>
    <row r="51" spans="3:3">
      <c r="C51"/>
    </row>
    <row r="52" spans="3:3">
      <c r="C52"/>
    </row>
    <row r="53" spans="3:3">
      <c r="C53"/>
    </row>
    <row r="54" spans="3:3">
      <c r="C54"/>
    </row>
    <row r="55" spans="3:3">
      <c r="C55"/>
    </row>
    <row r="56" spans="3:3">
      <c r="C56"/>
    </row>
    <row r="57" spans="3:3">
      <c r="C57"/>
    </row>
    <row r="58" spans="3:3">
      <c r="C58"/>
    </row>
    <row r="59" spans="3:3">
      <c r="C59"/>
    </row>
    <row r="60" spans="3:3">
      <c r="C60"/>
    </row>
    <row r="61" spans="3:3">
      <c r="C61"/>
    </row>
    <row r="62" spans="3:3">
      <c r="C62"/>
    </row>
    <row r="63" spans="3:3">
      <c r="C63"/>
    </row>
    <row r="64" spans="3:3">
      <c r="C64"/>
    </row>
    <row r="65" spans="3:3">
      <c r="C65"/>
    </row>
    <row r="66" spans="3:3">
      <c r="C66"/>
    </row>
  </sheetData>
  <mergeCells count="5">
    <mergeCell ref="A1:A7"/>
    <mergeCell ref="B2:F2"/>
    <mergeCell ref="B4:F4"/>
    <mergeCell ref="B6:C6"/>
    <mergeCell ref="B10:C10"/>
  </mergeCells>
  <conditionalFormatting sqref="A41">
    <cfRule type="duplicateValues" dxfId="426" priority="12"/>
  </conditionalFormatting>
  <conditionalFormatting sqref="A27:A30 A42 A32:A38">
    <cfRule type="duplicateValues" dxfId="425" priority="20"/>
  </conditionalFormatting>
  <conditionalFormatting sqref="A27:A30">
    <cfRule type="duplicateValues" dxfId="424" priority="21"/>
  </conditionalFormatting>
  <conditionalFormatting sqref="A46">
    <cfRule type="duplicateValues" dxfId="423" priority="18"/>
  </conditionalFormatting>
  <conditionalFormatting sqref="A46">
    <cfRule type="duplicateValues" dxfId="422" priority="19"/>
  </conditionalFormatting>
  <conditionalFormatting sqref="A39">
    <cfRule type="duplicateValues" dxfId="421" priority="14"/>
  </conditionalFormatting>
  <conditionalFormatting sqref="A39">
    <cfRule type="duplicateValues" dxfId="420" priority="15"/>
  </conditionalFormatting>
  <conditionalFormatting sqref="A31">
    <cfRule type="duplicateValues" dxfId="419" priority="13"/>
  </conditionalFormatting>
  <conditionalFormatting sqref="A40">
    <cfRule type="duplicateValues" dxfId="418" priority="10"/>
  </conditionalFormatting>
  <conditionalFormatting sqref="A40">
    <cfRule type="duplicateValues" dxfId="417" priority="11"/>
  </conditionalFormatting>
  <conditionalFormatting sqref="A17:A26">
    <cfRule type="duplicateValues" dxfId="416" priority="566"/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topLeftCell="A7" workbookViewId="0">
      <selection activeCell="A18" sqref="A18"/>
    </sheetView>
  </sheetViews>
  <sheetFormatPr baseColWidth="10" defaultColWidth="8.7109375" defaultRowHeight="13" x14ac:dyDescent="0"/>
  <cols>
    <col min="1" max="1" width="19" customWidth="1"/>
    <col min="2" max="2" width="8.7109375" customWidth="1"/>
    <col min="3" max="3" width="8.7109375" style="84" customWidth="1"/>
    <col min="4" max="8" width="8.7109375" customWidth="1"/>
    <col min="9" max="9" width="9.140625" customWidth="1"/>
  </cols>
  <sheetData>
    <row r="1" spans="1:9">
      <c r="A1" s="155" t="s">
        <v>223</v>
      </c>
      <c r="B1" s="83"/>
      <c r="C1" s="83"/>
      <c r="D1" s="83"/>
      <c r="E1" s="83"/>
      <c r="F1" s="83"/>
      <c r="G1" s="83"/>
      <c r="H1" s="83"/>
      <c r="I1" s="44"/>
    </row>
    <row r="2" spans="1:9">
      <c r="A2" s="155"/>
      <c r="B2" s="157" t="s">
        <v>41</v>
      </c>
      <c r="C2" s="157"/>
      <c r="D2" s="157"/>
      <c r="E2" s="157"/>
      <c r="F2" s="157"/>
      <c r="G2" s="83"/>
      <c r="H2" s="83"/>
      <c r="I2" s="44"/>
    </row>
    <row r="3" spans="1:9">
      <c r="A3" s="155"/>
      <c r="B3" s="83"/>
      <c r="C3" s="83"/>
      <c r="D3" s="83"/>
      <c r="E3" s="83"/>
      <c r="F3" s="83"/>
      <c r="G3" s="83"/>
      <c r="H3" s="83"/>
      <c r="I3" s="44"/>
    </row>
    <row r="4" spans="1:9">
      <c r="A4" s="155"/>
      <c r="B4" s="157" t="s">
        <v>34</v>
      </c>
      <c r="C4" s="157"/>
      <c r="D4" s="157"/>
      <c r="E4" s="157"/>
      <c r="F4" s="157"/>
      <c r="G4" s="83"/>
      <c r="H4" s="83"/>
      <c r="I4" s="44"/>
    </row>
    <row r="5" spans="1:9">
      <c r="A5" s="155"/>
      <c r="B5" s="83"/>
      <c r="C5" s="83"/>
      <c r="D5" s="83"/>
      <c r="E5" s="83"/>
      <c r="F5" s="83"/>
      <c r="G5" s="83"/>
      <c r="H5" s="83"/>
      <c r="I5" s="44"/>
    </row>
    <row r="6" spans="1:9">
      <c r="A6" s="155"/>
      <c r="B6" s="156"/>
      <c r="C6" s="156"/>
      <c r="D6" s="83"/>
      <c r="E6" s="83"/>
      <c r="F6" s="83"/>
      <c r="G6" s="83"/>
      <c r="H6" s="83"/>
      <c r="I6" s="44"/>
    </row>
    <row r="7" spans="1:9">
      <c r="A7" s="155"/>
      <c r="B7" s="83"/>
      <c r="C7" s="83"/>
      <c r="D7" s="83"/>
      <c r="E7" s="83"/>
      <c r="F7" s="83"/>
      <c r="G7" s="83"/>
      <c r="H7" s="83"/>
      <c r="I7" s="44"/>
    </row>
    <row r="8" spans="1:9">
      <c r="A8" s="45" t="s">
        <v>11</v>
      </c>
      <c r="B8" s="46" t="s">
        <v>231</v>
      </c>
      <c r="C8" s="46"/>
      <c r="D8" s="46"/>
      <c r="E8" s="46"/>
      <c r="F8" s="82"/>
      <c r="G8" s="82"/>
      <c r="H8" s="82"/>
      <c r="I8" s="44"/>
    </row>
    <row r="9" spans="1:9">
      <c r="A9" s="45" t="s">
        <v>0</v>
      </c>
      <c r="B9" s="46" t="s">
        <v>232</v>
      </c>
      <c r="C9" s="46"/>
      <c r="D9" s="46"/>
      <c r="E9" s="46"/>
      <c r="F9" s="82"/>
      <c r="G9" s="82"/>
      <c r="H9" s="82"/>
      <c r="I9" s="44"/>
    </row>
    <row r="10" spans="1:9">
      <c r="A10" s="45" t="s">
        <v>13</v>
      </c>
      <c r="B10" s="158">
        <v>42049</v>
      </c>
      <c r="C10" s="158"/>
      <c r="D10" s="47"/>
      <c r="E10" s="47"/>
      <c r="F10" s="48"/>
      <c r="G10" s="48"/>
      <c r="H10" s="48"/>
      <c r="I10" s="44"/>
    </row>
    <row r="11" spans="1:9">
      <c r="A11" s="45" t="s">
        <v>33</v>
      </c>
      <c r="B11" s="46" t="s">
        <v>39</v>
      </c>
      <c r="C11" s="47"/>
      <c r="D11" s="83"/>
      <c r="E11" s="83"/>
      <c r="F11" s="83"/>
      <c r="G11" s="83"/>
      <c r="H11" s="83"/>
      <c r="I11" s="44"/>
    </row>
    <row r="12" spans="1:9">
      <c r="A12" s="45" t="s">
        <v>16</v>
      </c>
      <c r="B12" s="82" t="s">
        <v>52</v>
      </c>
      <c r="C12" s="83"/>
      <c r="D12" s="83"/>
      <c r="E12" s="83"/>
      <c r="F12" s="83"/>
      <c r="G12" s="83"/>
      <c r="H12" s="83"/>
      <c r="I12" s="44"/>
    </row>
    <row r="13" spans="1:9">
      <c r="A13" s="82" t="s">
        <v>12</v>
      </c>
      <c r="B13" s="49" t="s">
        <v>2</v>
      </c>
      <c r="C13" s="50"/>
      <c r="D13" s="51" t="s">
        <v>17</v>
      </c>
      <c r="E13" s="50"/>
      <c r="F13" s="51" t="s">
        <v>1</v>
      </c>
      <c r="G13" s="50"/>
      <c r="H13" s="52"/>
      <c r="I13" s="53" t="s">
        <v>24</v>
      </c>
    </row>
    <row r="14" spans="1:9">
      <c r="A14" s="82" t="s">
        <v>15</v>
      </c>
      <c r="B14" s="54">
        <v>0.9</v>
      </c>
      <c r="C14" s="55"/>
      <c r="D14" s="56">
        <v>0</v>
      </c>
      <c r="E14" s="55"/>
      <c r="F14" s="56">
        <v>1</v>
      </c>
      <c r="G14" s="55"/>
      <c r="H14" s="57" t="s">
        <v>18</v>
      </c>
      <c r="I14" s="58" t="s">
        <v>25</v>
      </c>
    </row>
    <row r="15" spans="1:9">
      <c r="A15" s="82" t="s">
        <v>14</v>
      </c>
      <c r="B15" s="59">
        <v>94.41</v>
      </c>
      <c r="C15" s="60"/>
      <c r="D15" s="61">
        <v>1</v>
      </c>
      <c r="E15" s="60"/>
      <c r="F15" s="61">
        <v>90</v>
      </c>
      <c r="G15" s="60"/>
      <c r="H15" s="57" t="s">
        <v>19</v>
      </c>
      <c r="I15" s="58" t="s">
        <v>26</v>
      </c>
    </row>
    <row r="16" spans="1:9">
      <c r="A16" s="82"/>
      <c r="B16" s="62" t="s">
        <v>5</v>
      </c>
      <c r="C16" s="63" t="s">
        <v>4</v>
      </c>
      <c r="D16" s="63" t="s">
        <v>5</v>
      </c>
      <c r="E16" s="63" t="s">
        <v>4</v>
      </c>
      <c r="F16" s="63" t="s">
        <v>5</v>
      </c>
      <c r="G16" s="63" t="s">
        <v>4</v>
      </c>
      <c r="H16" s="64" t="s">
        <v>4</v>
      </c>
      <c r="I16" s="65">
        <v>76</v>
      </c>
    </row>
    <row r="17" spans="1:9">
      <c r="A17" s="86" t="s">
        <v>54</v>
      </c>
      <c r="B17" s="95">
        <v>86.41</v>
      </c>
      <c r="C17" s="80">
        <f>B17/B$15*1000*B$14</f>
        <v>823.73689227836041</v>
      </c>
      <c r="D17" s="79">
        <v>0</v>
      </c>
      <c r="E17" s="80">
        <f>D17/D$15*1000*D$14</f>
        <v>0</v>
      </c>
      <c r="F17" s="79">
        <v>90</v>
      </c>
      <c r="G17" s="80">
        <f>F17/F$15*1000*F$14</f>
        <v>1000</v>
      </c>
      <c r="H17" s="67">
        <f>LARGE((C17,E17,G17),1)</f>
        <v>1000</v>
      </c>
      <c r="I17" s="66">
        <v>1</v>
      </c>
    </row>
    <row r="18" spans="1:9">
      <c r="A18" s="86" t="s">
        <v>68</v>
      </c>
      <c r="B18" s="78">
        <v>75.08</v>
      </c>
      <c r="C18" s="80">
        <f>B18/B$15*1000*B$14</f>
        <v>715.72926596758816</v>
      </c>
      <c r="D18" s="79">
        <v>0</v>
      </c>
      <c r="E18" s="80">
        <f>D18/D$15*1000*D$14</f>
        <v>0</v>
      </c>
      <c r="F18" s="79">
        <v>80</v>
      </c>
      <c r="G18" s="80">
        <f>F18/F$15*1000*F$14</f>
        <v>888.8888888888888</v>
      </c>
      <c r="H18" s="67">
        <f>LARGE((C18,E18,G18),1)</f>
        <v>888.8888888888888</v>
      </c>
      <c r="I18" s="66">
        <v>4</v>
      </c>
    </row>
    <row r="19" spans="1:9">
      <c r="A19" s="74" t="s">
        <v>59</v>
      </c>
      <c r="B19" s="78">
        <v>72.58</v>
      </c>
      <c r="C19" s="80">
        <f t="shared" ref="C19:G46" si="0">B19/B$15*1000*B$14</f>
        <v>691.8970448045759</v>
      </c>
      <c r="D19" s="79">
        <v>0</v>
      </c>
      <c r="E19" s="80">
        <f t="shared" si="0"/>
        <v>0</v>
      </c>
      <c r="F19" s="79">
        <v>0</v>
      </c>
      <c r="G19" s="80">
        <f t="shared" si="0"/>
        <v>0</v>
      </c>
      <c r="H19" s="67">
        <f>LARGE((C19,E19,G19),1)</f>
        <v>691.8970448045759</v>
      </c>
      <c r="I19" s="66">
        <v>26</v>
      </c>
    </row>
    <row r="20" spans="1:9">
      <c r="A20" s="86" t="s">
        <v>55</v>
      </c>
      <c r="B20" s="78">
        <v>67.91</v>
      </c>
      <c r="C20" s="80">
        <f t="shared" si="0"/>
        <v>647.37845567206864</v>
      </c>
      <c r="D20" s="79">
        <v>0</v>
      </c>
      <c r="E20" s="80">
        <f t="shared" si="0"/>
        <v>0</v>
      </c>
      <c r="F20" s="79">
        <v>0</v>
      </c>
      <c r="G20" s="80">
        <f t="shared" si="0"/>
        <v>0</v>
      </c>
      <c r="H20" s="67">
        <f>LARGE((C20,E20,G20),1)</f>
        <v>647.37845567206864</v>
      </c>
      <c r="I20" s="66">
        <v>30</v>
      </c>
    </row>
    <row r="21" spans="1:9">
      <c r="A21" s="90" t="s">
        <v>60</v>
      </c>
      <c r="B21" s="78">
        <v>60.25</v>
      </c>
      <c r="C21" s="80">
        <f t="shared" si="0"/>
        <v>574.35653002859863</v>
      </c>
      <c r="D21" s="79">
        <v>0</v>
      </c>
      <c r="E21" s="80">
        <f t="shared" si="0"/>
        <v>0</v>
      </c>
      <c r="F21" s="79">
        <v>0</v>
      </c>
      <c r="G21" s="80">
        <f t="shared" si="0"/>
        <v>0</v>
      </c>
      <c r="H21" s="67">
        <f>LARGE((C21,E21,G21),1)</f>
        <v>574.35653002859863</v>
      </c>
      <c r="I21" s="66">
        <v>39</v>
      </c>
    </row>
    <row r="22" spans="1:9">
      <c r="A22" s="98" t="s">
        <v>53</v>
      </c>
      <c r="B22" s="78">
        <v>31.66</v>
      </c>
      <c r="C22" s="80">
        <f t="shared" si="0"/>
        <v>301.81124880838894</v>
      </c>
      <c r="D22" s="79">
        <v>0</v>
      </c>
      <c r="E22" s="80">
        <f t="shared" si="0"/>
        <v>0</v>
      </c>
      <c r="F22" s="79">
        <v>0</v>
      </c>
      <c r="G22" s="80">
        <f t="shared" si="0"/>
        <v>0</v>
      </c>
      <c r="H22" s="67">
        <f>LARGE((C22,E22,G22),1)</f>
        <v>301.81124880838894</v>
      </c>
      <c r="I22" s="66">
        <v>60</v>
      </c>
    </row>
    <row r="23" spans="1:9">
      <c r="A23" s="89" t="s">
        <v>62</v>
      </c>
      <c r="B23" s="78">
        <v>22.16</v>
      </c>
      <c r="C23" s="80">
        <f t="shared" si="0"/>
        <v>211.24880838894185</v>
      </c>
      <c r="D23" s="79">
        <v>0</v>
      </c>
      <c r="E23" s="80">
        <f t="shared" si="0"/>
        <v>0</v>
      </c>
      <c r="F23" s="79">
        <v>0</v>
      </c>
      <c r="G23" s="80">
        <f t="shared" si="0"/>
        <v>0</v>
      </c>
      <c r="H23" s="67">
        <f>LARGE((C23,E23,G23),1)</f>
        <v>211.24880838894185</v>
      </c>
      <c r="I23" s="66">
        <v>64</v>
      </c>
    </row>
    <row r="24" spans="1:9">
      <c r="A24" s="86" t="s">
        <v>58</v>
      </c>
      <c r="B24" s="78">
        <v>19</v>
      </c>
      <c r="C24" s="80">
        <f t="shared" si="0"/>
        <v>181.12488083889423</v>
      </c>
      <c r="D24" s="79">
        <v>0</v>
      </c>
      <c r="E24" s="80">
        <f t="shared" si="0"/>
        <v>0</v>
      </c>
      <c r="F24" s="79">
        <v>0</v>
      </c>
      <c r="G24" s="80">
        <f t="shared" si="0"/>
        <v>0</v>
      </c>
      <c r="H24" s="67">
        <f>LARGE((C24,E24,G24),1)</f>
        <v>181.12488083889423</v>
      </c>
      <c r="I24" s="66">
        <v>68</v>
      </c>
    </row>
    <row r="25" spans="1:9">
      <c r="A25" s="89" t="s">
        <v>63</v>
      </c>
      <c r="B25" s="78">
        <v>0</v>
      </c>
      <c r="C25" s="80">
        <f t="shared" si="0"/>
        <v>0</v>
      </c>
      <c r="D25" s="79">
        <v>0</v>
      </c>
      <c r="E25" s="80">
        <f t="shared" si="0"/>
        <v>0</v>
      </c>
      <c r="F25" s="79">
        <v>0</v>
      </c>
      <c r="G25" s="80">
        <f t="shared" si="0"/>
        <v>0</v>
      </c>
      <c r="H25" s="67">
        <f>LARGE((C25,E25,G25),1)</f>
        <v>0</v>
      </c>
      <c r="I25" s="66" t="s">
        <v>233</v>
      </c>
    </row>
    <row r="26" spans="1:9">
      <c r="A26" s="108"/>
      <c r="B26" s="78">
        <v>0</v>
      </c>
      <c r="C26" s="80">
        <f t="shared" si="0"/>
        <v>0</v>
      </c>
      <c r="D26" s="79">
        <v>0</v>
      </c>
      <c r="E26" s="80">
        <f t="shared" si="0"/>
        <v>0</v>
      </c>
      <c r="F26" s="79">
        <v>0</v>
      </c>
      <c r="G26" s="80">
        <f t="shared" si="0"/>
        <v>0</v>
      </c>
      <c r="H26" s="67">
        <f>LARGE((C26,E26,G26),1)</f>
        <v>0</v>
      </c>
      <c r="I26" s="66"/>
    </row>
    <row r="27" spans="1:9">
      <c r="A27" s="71"/>
      <c r="B27" s="78">
        <v>0</v>
      </c>
      <c r="C27" s="80">
        <f t="shared" si="0"/>
        <v>0</v>
      </c>
      <c r="D27" s="79">
        <v>0</v>
      </c>
      <c r="E27" s="80">
        <f t="shared" si="0"/>
        <v>0</v>
      </c>
      <c r="F27" s="79">
        <v>0</v>
      </c>
      <c r="G27" s="80">
        <f t="shared" si="0"/>
        <v>0</v>
      </c>
      <c r="H27" s="67">
        <f>LARGE((C27,E27,G27),1)</f>
        <v>0</v>
      </c>
      <c r="I27" s="66"/>
    </row>
    <row r="28" spans="1:9">
      <c r="A28" s="71"/>
      <c r="B28" s="78">
        <v>0</v>
      </c>
      <c r="C28" s="80">
        <f t="shared" si="0"/>
        <v>0</v>
      </c>
      <c r="D28" s="79">
        <v>0</v>
      </c>
      <c r="E28" s="80">
        <f t="shared" si="0"/>
        <v>0</v>
      </c>
      <c r="F28" s="79">
        <v>0</v>
      </c>
      <c r="G28" s="80">
        <f t="shared" si="0"/>
        <v>0</v>
      </c>
      <c r="H28" s="67">
        <f>LARGE((C28,E28,G28),1)</f>
        <v>0</v>
      </c>
      <c r="I28" s="66"/>
    </row>
    <row r="29" spans="1:9">
      <c r="A29" s="70"/>
      <c r="B29" s="78">
        <v>0</v>
      </c>
      <c r="C29" s="80">
        <f t="shared" si="0"/>
        <v>0</v>
      </c>
      <c r="D29" s="79">
        <v>0</v>
      </c>
      <c r="E29" s="80">
        <f t="shared" si="0"/>
        <v>0</v>
      </c>
      <c r="F29" s="79">
        <v>0</v>
      </c>
      <c r="G29" s="80">
        <f t="shared" si="0"/>
        <v>0</v>
      </c>
      <c r="H29" s="67">
        <f>LARGE((C29,E29,G29),1)</f>
        <v>0</v>
      </c>
      <c r="I29" s="66"/>
    </row>
    <row r="30" spans="1:9">
      <c r="A30" s="70"/>
      <c r="B30" s="79">
        <v>0</v>
      </c>
      <c r="C30" s="80">
        <f t="shared" si="0"/>
        <v>0</v>
      </c>
      <c r="D30" s="79">
        <v>0</v>
      </c>
      <c r="E30" s="80">
        <f t="shared" si="0"/>
        <v>0</v>
      </c>
      <c r="F30" s="79">
        <v>0</v>
      </c>
      <c r="G30" s="80">
        <f t="shared" si="0"/>
        <v>0</v>
      </c>
      <c r="H30" s="67">
        <f>LARGE((C30,E30,G30),1)</f>
        <v>0</v>
      </c>
      <c r="I30" s="66"/>
    </row>
    <row r="31" spans="1:9">
      <c r="A31" s="77"/>
      <c r="B31" s="79">
        <v>0</v>
      </c>
      <c r="C31" s="80">
        <f t="shared" si="0"/>
        <v>0</v>
      </c>
      <c r="D31" s="79">
        <v>0</v>
      </c>
      <c r="E31" s="80">
        <f t="shared" si="0"/>
        <v>0</v>
      </c>
      <c r="F31" s="79">
        <v>0</v>
      </c>
      <c r="G31" s="80">
        <f t="shared" si="0"/>
        <v>0</v>
      </c>
      <c r="H31" s="67">
        <f>LARGE((C31,E31,G31),1)</f>
        <v>0</v>
      </c>
      <c r="I31" s="66"/>
    </row>
    <row r="32" spans="1:9">
      <c r="A32" s="70"/>
      <c r="B32" s="79">
        <v>0</v>
      </c>
      <c r="C32" s="80">
        <f t="shared" si="0"/>
        <v>0</v>
      </c>
      <c r="D32" s="79">
        <v>0</v>
      </c>
      <c r="E32" s="80">
        <f t="shared" si="0"/>
        <v>0</v>
      </c>
      <c r="F32" s="79">
        <v>0</v>
      </c>
      <c r="G32" s="80">
        <f t="shared" si="0"/>
        <v>0</v>
      </c>
      <c r="H32" s="67">
        <f>LARGE((C32,E32,G32),1)</f>
        <v>0</v>
      </c>
      <c r="I32" s="66"/>
    </row>
    <row r="33" spans="1:9">
      <c r="A33" s="70"/>
      <c r="B33" s="79">
        <v>0</v>
      </c>
      <c r="C33" s="80">
        <f t="shared" si="0"/>
        <v>0</v>
      </c>
      <c r="D33" s="79">
        <v>0</v>
      </c>
      <c r="E33" s="80">
        <f t="shared" si="0"/>
        <v>0</v>
      </c>
      <c r="F33" s="79">
        <v>0</v>
      </c>
      <c r="G33" s="80">
        <f t="shared" si="0"/>
        <v>0</v>
      </c>
      <c r="H33" s="67">
        <f>LARGE((C33,E33,G33),1)</f>
        <v>0</v>
      </c>
      <c r="I33" s="66"/>
    </row>
    <row r="34" spans="1:9">
      <c r="A34" s="71"/>
      <c r="B34" s="79">
        <v>0</v>
      </c>
      <c r="C34" s="80">
        <f t="shared" si="0"/>
        <v>0</v>
      </c>
      <c r="D34" s="79">
        <v>0</v>
      </c>
      <c r="E34" s="80">
        <f t="shared" si="0"/>
        <v>0</v>
      </c>
      <c r="F34" s="79">
        <v>0</v>
      </c>
      <c r="G34" s="80">
        <f t="shared" si="0"/>
        <v>0</v>
      </c>
      <c r="H34" s="67">
        <f>LARGE((C34,E34,G34),1)</f>
        <v>0</v>
      </c>
      <c r="I34" s="66"/>
    </row>
    <row r="35" spans="1:9">
      <c r="A35" s="71"/>
      <c r="B35" s="79">
        <v>0</v>
      </c>
      <c r="C35" s="80">
        <f t="shared" si="0"/>
        <v>0</v>
      </c>
      <c r="D35" s="79">
        <v>0</v>
      </c>
      <c r="E35" s="80">
        <f t="shared" si="0"/>
        <v>0</v>
      </c>
      <c r="F35" s="79">
        <v>0</v>
      </c>
      <c r="G35" s="80">
        <f t="shared" si="0"/>
        <v>0</v>
      </c>
      <c r="H35" s="67">
        <f>LARGE((C35,E35,G35),1)</f>
        <v>0</v>
      </c>
      <c r="I35" s="66"/>
    </row>
    <row r="36" spans="1:9">
      <c r="A36" s="70"/>
      <c r="B36" s="79">
        <v>0</v>
      </c>
      <c r="C36" s="80">
        <f t="shared" si="0"/>
        <v>0</v>
      </c>
      <c r="D36" s="79">
        <v>0</v>
      </c>
      <c r="E36" s="80">
        <f t="shared" si="0"/>
        <v>0</v>
      </c>
      <c r="F36" s="79">
        <v>0</v>
      </c>
      <c r="G36" s="80">
        <f t="shared" si="0"/>
        <v>0</v>
      </c>
      <c r="H36" s="67">
        <f>LARGE((C36,E36,G36),1)</f>
        <v>0</v>
      </c>
      <c r="I36" s="66"/>
    </row>
    <row r="37" spans="1:9">
      <c r="A37" s="70"/>
      <c r="B37" s="79">
        <v>0</v>
      </c>
      <c r="C37" s="80">
        <f t="shared" si="0"/>
        <v>0</v>
      </c>
      <c r="D37" s="79">
        <v>0</v>
      </c>
      <c r="E37" s="80">
        <f t="shared" si="0"/>
        <v>0</v>
      </c>
      <c r="F37" s="79">
        <v>0</v>
      </c>
      <c r="G37" s="80">
        <f t="shared" si="0"/>
        <v>0</v>
      </c>
      <c r="H37" s="67">
        <f>LARGE((C37,E37,G37),1)</f>
        <v>0</v>
      </c>
      <c r="I37" s="66"/>
    </row>
    <row r="38" spans="1:9">
      <c r="A38" s="70"/>
      <c r="B38" s="79">
        <v>0</v>
      </c>
      <c r="C38" s="80">
        <f t="shared" si="0"/>
        <v>0</v>
      </c>
      <c r="D38" s="79">
        <v>0</v>
      </c>
      <c r="E38" s="80">
        <f t="shared" si="0"/>
        <v>0</v>
      </c>
      <c r="F38" s="79">
        <v>0</v>
      </c>
      <c r="G38" s="80">
        <f t="shared" si="0"/>
        <v>0</v>
      </c>
      <c r="H38" s="67">
        <f>LARGE((C38,E38,G38),1)</f>
        <v>0</v>
      </c>
      <c r="I38" s="66"/>
    </row>
    <row r="39" spans="1:9">
      <c r="A39" s="71"/>
      <c r="B39" s="79">
        <v>0</v>
      </c>
      <c r="C39" s="80">
        <f t="shared" si="0"/>
        <v>0</v>
      </c>
      <c r="D39" s="79">
        <v>0</v>
      </c>
      <c r="E39" s="80">
        <f t="shared" si="0"/>
        <v>0</v>
      </c>
      <c r="F39" s="79">
        <v>0</v>
      </c>
      <c r="G39" s="80">
        <f t="shared" si="0"/>
        <v>0</v>
      </c>
      <c r="H39" s="67">
        <f>LARGE((C39,E39,G39),1)</f>
        <v>0</v>
      </c>
      <c r="I39" s="66"/>
    </row>
    <row r="40" spans="1:9">
      <c r="A40" s="71"/>
      <c r="B40" s="79">
        <v>0</v>
      </c>
      <c r="C40" s="80">
        <f t="shared" si="0"/>
        <v>0</v>
      </c>
      <c r="D40" s="79">
        <v>0</v>
      </c>
      <c r="E40" s="80">
        <f t="shared" si="0"/>
        <v>0</v>
      </c>
      <c r="F40" s="79">
        <v>0</v>
      </c>
      <c r="G40" s="80">
        <f t="shared" si="0"/>
        <v>0</v>
      </c>
      <c r="H40" s="67">
        <f>LARGE((C40,E40,G40),1)</f>
        <v>0</v>
      </c>
      <c r="I40" s="66"/>
    </row>
    <row r="41" spans="1:9">
      <c r="A41" s="76"/>
      <c r="B41" s="79">
        <v>0</v>
      </c>
      <c r="C41" s="80">
        <f t="shared" si="0"/>
        <v>0</v>
      </c>
      <c r="D41" s="79">
        <v>0</v>
      </c>
      <c r="E41" s="80">
        <f t="shared" si="0"/>
        <v>0</v>
      </c>
      <c r="F41" s="79">
        <v>0</v>
      </c>
      <c r="G41" s="80">
        <f t="shared" si="0"/>
        <v>0</v>
      </c>
      <c r="H41" s="67">
        <f>LARGE((C41,E41,G41),1)</f>
        <v>0</v>
      </c>
      <c r="I41" s="66"/>
    </row>
    <row r="42" spans="1:9">
      <c r="A42" s="73"/>
      <c r="B42" s="79">
        <v>0</v>
      </c>
      <c r="C42" s="80">
        <f t="shared" si="0"/>
        <v>0</v>
      </c>
      <c r="D42" s="79">
        <v>0</v>
      </c>
      <c r="E42" s="80">
        <f t="shared" si="0"/>
        <v>0</v>
      </c>
      <c r="F42" s="79">
        <v>0</v>
      </c>
      <c r="G42" s="80">
        <f t="shared" si="0"/>
        <v>0</v>
      </c>
      <c r="H42" s="67">
        <f>LARGE((C42,E42,G42),1)</f>
        <v>0</v>
      </c>
      <c r="I42" s="66"/>
    </row>
    <row r="43" spans="1:9">
      <c r="A43" s="70"/>
      <c r="B43" s="79">
        <v>0</v>
      </c>
      <c r="C43" s="80">
        <f t="shared" si="0"/>
        <v>0</v>
      </c>
      <c r="D43" s="79">
        <v>0</v>
      </c>
      <c r="E43" s="80">
        <f t="shared" si="0"/>
        <v>0</v>
      </c>
      <c r="F43" s="79">
        <v>0</v>
      </c>
      <c r="G43" s="80">
        <f t="shared" si="0"/>
        <v>0</v>
      </c>
      <c r="H43" s="67">
        <f>LARGE((C43,E43,G43),1)</f>
        <v>0</v>
      </c>
      <c r="I43" s="66"/>
    </row>
    <row r="44" spans="1:9">
      <c r="A44" s="71"/>
      <c r="B44" s="79">
        <v>0</v>
      </c>
      <c r="C44" s="80">
        <f t="shared" si="0"/>
        <v>0</v>
      </c>
      <c r="D44" s="79">
        <v>0</v>
      </c>
      <c r="E44" s="80">
        <f t="shared" si="0"/>
        <v>0</v>
      </c>
      <c r="F44" s="79">
        <v>0</v>
      </c>
      <c r="G44" s="80">
        <f t="shared" si="0"/>
        <v>0</v>
      </c>
      <c r="H44" s="67">
        <f>LARGE((C44,E44,G44),1)</f>
        <v>0</v>
      </c>
      <c r="I44" s="66"/>
    </row>
    <row r="45" spans="1:9">
      <c r="A45" s="71"/>
      <c r="B45" s="79">
        <v>0</v>
      </c>
      <c r="C45" s="80">
        <f t="shared" si="0"/>
        <v>0</v>
      </c>
      <c r="D45" s="79">
        <v>0</v>
      </c>
      <c r="E45" s="80">
        <f t="shared" si="0"/>
        <v>0</v>
      </c>
      <c r="F45" s="79">
        <v>0</v>
      </c>
      <c r="G45" s="80">
        <f t="shared" si="0"/>
        <v>0</v>
      </c>
      <c r="H45" s="67">
        <f>LARGE((C45,E45,G45),1)</f>
        <v>0</v>
      </c>
      <c r="I45" s="66"/>
    </row>
    <row r="46" spans="1:9">
      <c r="A46" s="74"/>
      <c r="B46" s="79">
        <v>0</v>
      </c>
      <c r="C46" s="80">
        <f t="shared" si="0"/>
        <v>0</v>
      </c>
      <c r="D46" s="79">
        <v>0</v>
      </c>
      <c r="E46" s="80">
        <f t="shared" si="0"/>
        <v>0</v>
      </c>
      <c r="F46" s="79">
        <v>0</v>
      </c>
      <c r="G46" s="80">
        <f t="shared" si="0"/>
        <v>0</v>
      </c>
      <c r="H46" s="67">
        <f>LARGE((C46,E46,G46),1)</f>
        <v>0</v>
      </c>
      <c r="I46" s="66"/>
    </row>
    <row r="47" spans="1:9">
      <c r="A47" s="71"/>
      <c r="B47" s="79">
        <v>0</v>
      </c>
      <c r="C47" s="80">
        <f>B47/B$15*1000*B$14</f>
        <v>0</v>
      </c>
      <c r="D47" s="79">
        <v>0</v>
      </c>
      <c r="E47" s="80">
        <f>D47/D$15*1000*D$14</f>
        <v>0</v>
      </c>
      <c r="F47" s="79">
        <v>0</v>
      </c>
      <c r="G47" s="80">
        <f>F47/F$15*1000*F$14</f>
        <v>0</v>
      </c>
      <c r="H47" s="67">
        <f>LARGE((C47,E47,G47),1)</f>
        <v>0</v>
      </c>
      <c r="I47" s="66"/>
    </row>
    <row r="48" spans="1:9">
      <c r="C48"/>
    </row>
    <row r="49" spans="3:3">
      <c r="C49"/>
    </row>
    <row r="50" spans="3:3">
      <c r="C50"/>
    </row>
    <row r="51" spans="3:3">
      <c r="C51"/>
    </row>
    <row r="52" spans="3:3">
      <c r="C52"/>
    </row>
    <row r="53" spans="3:3">
      <c r="C53"/>
    </row>
    <row r="54" spans="3:3">
      <c r="C54"/>
    </row>
    <row r="55" spans="3:3">
      <c r="C55"/>
    </row>
    <row r="56" spans="3:3">
      <c r="C56"/>
    </row>
    <row r="57" spans="3:3">
      <c r="C57"/>
    </row>
    <row r="58" spans="3:3">
      <c r="C58"/>
    </row>
    <row r="59" spans="3:3">
      <c r="C59"/>
    </row>
    <row r="60" spans="3:3">
      <c r="C60"/>
    </row>
    <row r="61" spans="3:3">
      <c r="C61"/>
    </row>
    <row r="62" spans="3:3">
      <c r="C62"/>
    </row>
    <row r="63" spans="3:3">
      <c r="C63"/>
    </row>
    <row r="64" spans="3:3">
      <c r="C64"/>
    </row>
    <row r="65" spans="3:3">
      <c r="C65"/>
    </row>
    <row r="66" spans="3:3">
      <c r="C66"/>
    </row>
  </sheetData>
  <mergeCells count="5">
    <mergeCell ref="A1:A7"/>
    <mergeCell ref="B2:F2"/>
    <mergeCell ref="B4:F4"/>
    <mergeCell ref="B6:C6"/>
    <mergeCell ref="B10:C10"/>
  </mergeCells>
  <conditionalFormatting sqref="A41">
    <cfRule type="duplicateValues" dxfId="415" priority="17"/>
  </conditionalFormatting>
  <conditionalFormatting sqref="A27:A30 A42 A32:A38">
    <cfRule type="duplicateValues" dxfId="414" priority="23"/>
  </conditionalFormatting>
  <conditionalFormatting sqref="A27:A30">
    <cfRule type="duplicateValues" dxfId="413" priority="24"/>
  </conditionalFormatting>
  <conditionalFormatting sqref="A46">
    <cfRule type="duplicateValues" dxfId="412" priority="21"/>
  </conditionalFormatting>
  <conditionalFormatting sqref="A46">
    <cfRule type="duplicateValues" dxfId="411" priority="22"/>
  </conditionalFormatting>
  <conditionalFormatting sqref="A39">
    <cfRule type="duplicateValues" dxfId="410" priority="19"/>
  </conditionalFormatting>
  <conditionalFormatting sqref="A39">
    <cfRule type="duplicateValues" dxfId="409" priority="20"/>
  </conditionalFormatting>
  <conditionalFormatting sqref="A31">
    <cfRule type="duplicateValues" dxfId="408" priority="18"/>
  </conditionalFormatting>
  <conditionalFormatting sqref="A40">
    <cfRule type="duplicateValues" dxfId="407" priority="15"/>
  </conditionalFormatting>
  <conditionalFormatting sqref="A40">
    <cfRule type="duplicateValues" dxfId="406" priority="16"/>
  </conditionalFormatting>
  <conditionalFormatting sqref="A26">
    <cfRule type="duplicateValues" dxfId="405" priority="25"/>
  </conditionalFormatting>
  <conditionalFormatting sqref="A17">
    <cfRule type="duplicateValues" dxfId="404" priority="13"/>
  </conditionalFormatting>
  <conditionalFormatting sqref="A17">
    <cfRule type="duplicateValues" dxfId="403" priority="14"/>
  </conditionalFormatting>
  <conditionalFormatting sqref="A18">
    <cfRule type="duplicateValues" dxfId="402" priority="11"/>
  </conditionalFormatting>
  <conditionalFormatting sqref="A18">
    <cfRule type="duplicateValues" dxfId="401" priority="12"/>
  </conditionalFormatting>
  <conditionalFormatting sqref="A19">
    <cfRule type="duplicateValues" dxfId="400" priority="9"/>
  </conditionalFormatting>
  <conditionalFormatting sqref="A19">
    <cfRule type="duplicateValues" dxfId="399" priority="10"/>
  </conditionalFormatting>
  <conditionalFormatting sqref="A20">
    <cfRule type="duplicateValues" dxfId="398" priority="7"/>
  </conditionalFormatting>
  <conditionalFormatting sqref="A20">
    <cfRule type="duplicateValues" dxfId="397" priority="8"/>
  </conditionalFormatting>
  <conditionalFormatting sqref="A21">
    <cfRule type="duplicateValues" dxfId="396" priority="5"/>
  </conditionalFormatting>
  <conditionalFormatting sqref="A21">
    <cfRule type="duplicateValues" dxfId="395" priority="6"/>
  </conditionalFormatting>
  <conditionalFormatting sqref="A24">
    <cfRule type="duplicateValues" dxfId="394" priority="3"/>
  </conditionalFormatting>
  <conditionalFormatting sqref="A24">
    <cfRule type="duplicateValues" dxfId="393" priority="4"/>
  </conditionalFormatting>
  <conditionalFormatting sqref="A25">
    <cfRule type="duplicateValues" dxfId="392" priority="1"/>
  </conditionalFormatting>
  <conditionalFormatting sqref="A25">
    <cfRule type="duplicateValues" dxfId="391" priority="2"/>
  </conditionalFormatting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topLeftCell="A10" workbookViewId="0">
      <selection activeCell="A22" sqref="A22"/>
    </sheetView>
  </sheetViews>
  <sheetFormatPr baseColWidth="10" defaultColWidth="8.7109375" defaultRowHeight="13" x14ac:dyDescent="0"/>
  <cols>
    <col min="1" max="1" width="19" customWidth="1"/>
    <col min="2" max="2" width="8.7109375" customWidth="1"/>
    <col min="3" max="3" width="8.7109375" style="84" customWidth="1"/>
    <col min="4" max="8" width="8.7109375" customWidth="1"/>
    <col min="9" max="9" width="9.140625" customWidth="1"/>
  </cols>
  <sheetData>
    <row r="1" spans="1:10">
      <c r="A1" s="155" t="s">
        <v>223</v>
      </c>
      <c r="B1" s="83"/>
      <c r="C1" s="83"/>
      <c r="D1" s="83"/>
      <c r="E1" s="83"/>
      <c r="F1" s="83"/>
      <c r="G1" s="83"/>
      <c r="H1" s="83"/>
      <c r="I1" s="44"/>
    </row>
    <row r="2" spans="1:10">
      <c r="A2" s="155"/>
      <c r="B2" s="157" t="s">
        <v>41</v>
      </c>
      <c r="C2" s="157"/>
      <c r="D2" s="157"/>
      <c r="E2" s="157"/>
      <c r="F2" s="157"/>
      <c r="G2" s="83"/>
      <c r="H2" s="83"/>
      <c r="I2" s="44"/>
    </row>
    <row r="3" spans="1:10">
      <c r="A3" s="155"/>
      <c r="B3" s="83"/>
      <c r="C3" s="83"/>
      <c r="D3" s="83"/>
      <c r="E3" s="83"/>
      <c r="F3" s="83"/>
      <c r="G3" s="83"/>
      <c r="H3" s="83"/>
      <c r="I3" s="44"/>
    </row>
    <row r="4" spans="1:10">
      <c r="A4" s="155"/>
      <c r="B4" s="157" t="s">
        <v>34</v>
      </c>
      <c r="C4" s="157"/>
      <c r="D4" s="157"/>
      <c r="E4" s="157"/>
      <c r="F4" s="157"/>
      <c r="G4" s="83"/>
      <c r="H4" s="83"/>
      <c r="I4" s="44"/>
    </row>
    <row r="5" spans="1:10">
      <c r="A5" s="155"/>
      <c r="B5" s="83"/>
      <c r="C5" s="83"/>
      <c r="D5" s="83"/>
      <c r="E5" s="83"/>
      <c r="F5" s="83"/>
      <c r="G5" s="83"/>
      <c r="H5" s="83"/>
      <c r="I5" s="44"/>
    </row>
    <row r="6" spans="1:10">
      <c r="A6" s="155"/>
      <c r="B6" s="156"/>
      <c r="C6" s="156"/>
      <c r="D6" s="83"/>
      <c r="E6" s="83"/>
      <c r="F6" s="83"/>
      <c r="G6" s="83"/>
      <c r="H6" s="83"/>
      <c r="I6" s="44"/>
    </row>
    <row r="7" spans="1:10">
      <c r="A7" s="155"/>
      <c r="B7" s="83"/>
      <c r="C7" s="83"/>
      <c r="D7" s="83"/>
      <c r="E7" s="83"/>
      <c r="F7" s="83"/>
      <c r="G7" s="83"/>
      <c r="H7" s="83"/>
      <c r="I7" s="44"/>
    </row>
    <row r="8" spans="1:10">
      <c r="A8" s="45" t="s">
        <v>11</v>
      </c>
      <c r="B8" s="46" t="s">
        <v>231</v>
      </c>
      <c r="C8" s="46"/>
      <c r="D8" s="46"/>
      <c r="E8" s="46"/>
      <c r="F8" s="82"/>
      <c r="G8" s="82"/>
      <c r="H8" s="82"/>
      <c r="I8" s="44"/>
    </row>
    <row r="9" spans="1:10">
      <c r="A9" s="45" t="s">
        <v>0</v>
      </c>
      <c r="B9" s="46" t="s">
        <v>232</v>
      </c>
      <c r="C9" s="46"/>
      <c r="D9" s="46"/>
      <c r="E9" s="46"/>
      <c r="F9" s="82"/>
      <c r="G9" s="82"/>
      <c r="H9" s="82"/>
      <c r="I9" s="44"/>
    </row>
    <row r="10" spans="1:10">
      <c r="A10" s="45" t="s">
        <v>13</v>
      </c>
      <c r="B10" s="158">
        <v>42050</v>
      </c>
      <c r="C10" s="158"/>
      <c r="D10" s="47"/>
      <c r="E10" s="47"/>
      <c r="F10" s="48"/>
      <c r="G10" s="48"/>
      <c r="H10" s="48"/>
      <c r="I10" s="44"/>
      <c r="J10" t="s">
        <v>234</v>
      </c>
    </row>
    <row r="11" spans="1:10">
      <c r="A11" s="45" t="s">
        <v>33</v>
      </c>
      <c r="B11" s="46" t="s">
        <v>49</v>
      </c>
      <c r="C11" s="47"/>
      <c r="D11" s="83"/>
      <c r="E11" s="83"/>
      <c r="F11" s="83"/>
      <c r="G11" s="83"/>
      <c r="H11" s="83"/>
      <c r="I11" s="44"/>
    </row>
    <row r="12" spans="1:10">
      <c r="A12" s="45" t="s">
        <v>16</v>
      </c>
      <c r="B12" s="82" t="s">
        <v>52</v>
      </c>
      <c r="C12" s="83"/>
      <c r="D12" s="83"/>
      <c r="E12" s="83"/>
      <c r="F12" s="83"/>
      <c r="G12" s="83"/>
      <c r="H12" s="83"/>
      <c r="I12" s="44"/>
    </row>
    <row r="13" spans="1:10">
      <c r="A13" s="82" t="s">
        <v>12</v>
      </c>
      <c r="B13" s="49" t="s">
        <v>2</v>
      </c>
      <c r="C13" s="50"/>
      <c r="D13" s="51" t="s">
        <v>17</v>
      </c>
      <c r="E13" s="50"/>
      <c r="F13" s="51" t="s">
        <v>1</v>
      </c>
      <c r="G13" s="50"/>
      <c r="H13" s="52"/>
      <c r="I13" s="53" t="s">
        <v>24</v>
      </c>
    </row>
    <row r="14" spans="1:10">
      <c r="A14" s="82" t="s">
        <v>15</v>
      </c>
      <c r="B14" s="54">
        <v>0.9</v>
      </c>
      <c r="C14" s="55"/>
      <c r="D14" s="56">
        <v>0</v>
      </c>
      <c r="E14" s="55"/>
      <c r="F14" s="56">
        <v>1</v>
      </c>
      <c r="G14" s="55"/>
      <c r="H14" s="57" t="s">
        <v>18</v>
      </c>
      <c r="I14" s="58" t="s">
        <v>25</v>
      </c>
    </row>
    <row r="15" spans="1:10">
      <c r="A15" s="82" t="s">
        <v>14</v>
      </c>
      <c r="B15" s="59">
        <v>1</v>
      </c>
      <c r="C15" s="60"/>
      <c r="D15" s="61">
        <v>1</v>
      </c>
      <c r="E15" s="60"/>
      <c r="F15" s="61">
        <v>92.5</v>
      </c>
      <c r="G15" s="60"/>
      <c r="H15" s="57" t="s">
        <v>19</v>
      </c>
      <c r="I15" s="58" t="s">
        <v>26</v>
      </c>
    </row>
    <row r="16" spans="1:10">
      <c r="A16" s="82"/>
      <c r="B16" s="62" t="s">
        <v>5</v>
      </c>
      <c r="C16" s="63" t="s">
        <v>4</v>
      </c>
      <c r="D16" s="63" t="s">
        <v>5</v>
      </c>
      <c r="E16" s="63" t="s">
        <v>4</v>
      </c>
      <c r="F16" s="63" t="s">
        <v>5</v>
      </c>
      <c r="G16" s="63" t="s">
        <v>4</v>
      </c>
      <c r="H16" s="64" t="s">
        <v>4</v>
      </c>
      <c r="I16" s="65">
        <v>48</v>
      </c>
    </row>
    <row r="17" spans="1:10">
      <c r="A17" s="86" t="s">
        <v>54</v>
      </c>
      <c r="B17" s="95">
        <v>0</v>
      </c>
      <c r="C17" s="80">
        <f t="shared" ref="C17:C25" si="0">B17/B$15*1000*B$14</f>
        <v>0</v>
      </c>
      <c r="D17" s="79">
        <v>0</v>
      </c>
      <c r="E17" s="80">
        <f t="shared" ref="E17:E25" si="1">D17/D$15*1000*D$14</f>
        <v>0</v>
      </c>
      <c r="F17" s="79">
        <v>85.5</v>
      </c>
      <c r="G17" s="80">
        <f t="shared" ref="G17:G25" si="2">F17/F$15*1000*F$14</f>
        <v>924.32432432432427</v>
      </c>
      <c r="H17" s="67">
        <f>LARGE((C17,E17,G17),1)</f>
        <v>924.32432432432427</v>
      </c>
      <c r="I17" s="66">
        <v>6</v>
      </c>
      <c r="J17" t="s">
        <v>235</v>
      </c>
    </row>
    <row r="18" spans="1:10">
      <c r="A18" s="89" t="s">
        <v>58</v>
      </c>
      <c r="B18" s="95">
        <v>0</v>
      </c>
      <c r="C18" s="80">
        <f t="shared" si="0"/>
        <v>0</v>
      </c>
      <c r="D18" s="79">
        <v>0</v>
      </c>
      <c r="E18" s="80">
        <f t="shared" si="1"/>
        <v>0</v>
      </c>
      <c r="F18" s="79">
        <v>74.5</v>
      </c>
      <c r="G18" s="80">
        <f t="shared" si="2"/>
        <v>805.40540540540542</v>
      </c>
      <c r="H18" s="67">
        <f>LARGE((C18,E18,G18),1)</f>
        <v>805.40540540540542</v>
      </c>
      <c r="I18" s="66">
        <v>16</v>
      </c>
    </row>
    <row r="19" spans="1:10">
      <c r="A19" s="86" t="s">
        <v>68</v>
      </c>
      <c r="B19" s="95">
        <v>0</v>
      </c>
      <c r="C19" s="80">
        <f t="shared" si="0"/>
        <v>0</v>
      </c>
      <c r="D19" s="79">
        <v>0</v>
      </c>
      <c r="E19" s="80">
        <f t="shared" si="1"/>
        <v>0</v>
      </c>
      <c r="F19" s="79">
        <v>64</v>
      </c>
      <c r="G19" s="80">
        <f t="shared" si="2"/>
        <v>691.89189189189187</v>
      </c>
      <c r="H19" s="67">
        <f>LARGE((C19,E19,G19),1)</f>
        <v>691.89189189189187</v>
      </c>
      <c r="I19" s="66">
        <v>25</v>
      </c>
    </row>
    <row r="20" spans="1:10">
      <c r="A20" s="86" t="s">
        <v>55</v>
      </c>
      <c r="B20" s="95">
        <v>0</v>
      </c>
      <c r="C20" s="80">
        <f t="shared" si="0"/>
        <v>0</v>
      </c>
      <c r="D20" s="79">
        <v>0</v>
      </c>
      <c r="E20" s="80">
        <f t="shared" si="1"/>
        <v>0</v>
      </c>
      <c r="F20" s="79">
        <v>59.5</v>
      </c>
      <c r="G20" s="80">
        <f t="shared" si="2"/>
        <v>643.24324324324323</v>
      </c>
      <c r="H20" s="67">
        <f>LARGE((C20,E20,G20),1)</f>
        <v>643.24324324324323</v>
      </c>
      <c r="I20" s="66">
        <v>28</v>
      </c>
    </row>
    <row r="21" spans="1:10">
      <c r="A21" s="86" t="s">
        <v>62</v>
      </c>
      <c r="B21" s="95">
        <v>0</v>
      </c>
      <c r="C21" s="80">
        <f t="shared" si="0"/>
        <v>0</v>
      </c>
      <c r="D21" s="79">
        <v>0</v>
      </c>
      <c r="E21" s="80">
        <f t="shared" si="1"/>
        <v>0</v>
      </c>
      <c r="F21" s="79">
        <v>59.25</v>
      </c>
      <c r="G21" s="80">
        <f t="shared" si="2"/>
        <v>640.54054054054052</v>
      </c>
      <c r="H21" s="67">
        <f>LARGE((C21,E21,G21),1)</f>
        <v>640.54054054054052</v>
      </c>
      <c r="I21" s="66">
        <v>29</v>
      </c>
    </row>
    <row r="22" spans="1:10">
      <c r="A22" s="90" t="s">
        <v>60</v>
      </c>
      <c r="B22" s="95">
        <v>0</v>
      </c>
      <c r="C22" s="80">
        <f t="shared" si="0"/>
        <v>0</v>
      </c>
      <c r="D22" s="79">
        <v>0</v>
      </c>
      <c r="E22" s="80">
        <f t="shared" si="1"/>
        <v>0</v>
      </c>
      <c r="F22" s="79">
        <v>53.75</v>
      </c>
      <c r="G22" s="80">
        <f t="shared" si="2"/>
        <v>581.08108108108104</v>
      </c>
      <c r="H22" s="67">
        <f>LARGE((C22,E22,G22),1)</f>
        <v>581.08108108108104</v>
      </c>
      <c r="I22" s="66">
        <v>32</v>
      </c>
    </row>
    <row r="23" spans="1:10">
      <c r="A23" s="74" t="s">
        <v>59</v>
      </c>
      <c r="B23" s="95">
        <v>0</v>
      </c>
      <c r="C23" s="80">
        <f t="shared" si="0"/>
        <v>0</v>
      </c>
      <c r="D23" s="79">
        <v>0</v>
      </c>
      <c r="E23" s="80">
        <f t="shared" si="1"/>
        <v>0</v>
      </c>
      <c r="F23" s="79">
        <v>52.25</v>
      </c>
      <c r="G23" s="80">
        <f t="shared" si="2"/>
        <v>564.8648648648649</v>
      </c>
      <c r="H23" s="67">
        <f>LARGE((C23,E23,G23),1)</f>
        <v>564.8648648648649</v>
      </c>
      <c r="I23" s="66">
        <v>34</v>
      </c>
    </row>
    <row r="24" spans="1:10">
      <c r="A24" s="98" t="s">
        <v>53</v>
      </c>
      <c r="B24" s="95">
        <v>0</v>
      </c>
      <c r="C24" s="80">
        <f t="shared" si="0"/>
        <v>0</v>
      </c>
      <c r="D24" s="79">
        <v>0</v>
      </c>
      <c r="E24" s="80">
        <f t="shared" si="1"/>
        <v>0</v>
      </c>
      <c r="F24" s="79">
        <v>14</v>
      </c>
      <c r="G24" s="80">
        <f t="shared" si="2"/>
        <v>151.35135135135135</v>
      </c>
      <c r="H24" s="67">
        <f>LARGE((C24,E24,G24),1)</f>
        <v>151.35135135135135</v>
      </c>
      <c r="I24" s="66">
        <v>45</v>
      </c>
    </row>
    <row r="25" spans="1:10">
      <c r="A25" s="89" t="s">
        <v>56</v>
      </c>
      <c r="B25" s="79">
        <v>0</v>
      </c>
      <c r="C25" s="80">
        <f t="shared" si="0"/>
        <v>0</v>
      </c>
      <c r="D25" s="79">
        <v>0</v>
      </c>
      <c r="E25" s="80">
        <f t="shared" si="1"/>
        <v>0</v>
      </c>
      <c r="F25" s="79">
        <v>0</v>
      </c>
      <c r="G25" s="80">
        <f t="shared" si="2"/>
        <v>0</v>
      </c>
      <c r="H25" s="67">
        <f>LARGE((C25,E25,G25),1)</f>
        <v>0</v>
      </c>
      <c r="I25" s="66" t="s">
        <v>233</v>
      </c>
    </row>
    <row r="26" spans="1:10">
      <c r="A26" s="70"/>
      <c r="B26" s="95">
        <v>0</v>
      </c>
      <c r="C26" s="80">
        <f t="shared" ref="C26:G46" si="3">B26/B$15*1000*B$14</f>
        <v>0</v>
      </c>
      <c r="D26" s="79">
        <v>0</v>
      </c>
      <c r="E26" s="80">
        <f t="shared" si="3"/>
        <v>0</v>
      </c>
      <c r="F26" s="79">
        <v>0</v>
      </c>
      <c r="G26" s="80">
        <f t="shared" si="3"/>
        <v>0</v>
      </c>
      <c r="H26" s="67">
        <f>LARGE((C26,E26,G26),1)</f>
        <v>0</v>
      </c>
      <c r="I26" s="66"/>
    </row>
    <row r="27" spans="1:10">
      <c r="A27" s="70"/>
      <c r="B27" s="95">
        <v>0</v>
      </c>
      <c r="C27" s="80">
        <f t="shared" si="3"/>
        <v>0</v>
      </c>
      <c r="D27" s="79">
        <v>0</v>
      </c>
      <c r="E27" s="80">
        <f t="shared" si="3"/>
        <v>0</v>
      </c>
      <c r="F27" s="79">
        <v>0</v>
      </c>
      <c r="G27" s="80">
        <f t="shared" si="3"/>
        <v>0</v>
      </c>
      <c r="H27" s="67">
        <f>LARGE((C27,E27,G27),1)</f>
        <v>0</v>
      </c>
      <c r="I27" s="66"/>
    </row>
    <row r="28" spans="1:10">
      <c r="A28" s="70"/>
      <c r="B28" s="95">
        <v>0</v>
      </c>
      <c r="C28" s="80">
        <f t="shared" si="3"/>
        <v>0</v>
      </c>
      <c r="D28" s="79">
        <v>0</v>
      </c>
      <c r="E28" s="80">
        <f t="shared" si="3"/>
        <v>0</v>
      </c>
      <c r="F28" s="79">
        <v>0</v>
      </c>
      <c r="G28" s="80">
        <f t="shared" si="3"/>
        <v>0</v>
      </c>
      <c r="H28" s="67">
        <f>LARGE((C28,E28,G28),1)</f>
        <v>0</v>
      </c>
      <c r="I28" s="66"/>
    </row>
    <row r="29" spans="1:10">
      <c r="A29" s="70"/>
      <c r="B29" s="78">
        <v>0</v>
      </c>
      <c r="C29" s="80">
        <f t="shared" si="3"/>
        <v>0</v>
      </c>
      <c r="D29" s="79">
        <v>0</v>
      </c>
      <c r="E29" s="80">
        <f t="shared" si="3"/>
        <v>0</v>
      </c>
      <c r="F29" s="79">
        <v>0</v>
      </c>
      <c r="G29" s="80">
        <f t="shared" si="3"/>
        <v>0</v>
      </c>
      <c r="H29" s="67">
        <f>LARGE((C29,E29,G29),1)</f>
        <v>0</v>
      </c>
      <c r="I29" s="66"/>
    </row>
    <row r="30" spans="1:10">
      <c r="A30" s="70"/>
      <c r="B30" s="78">
        <v>0</v>
      </c>
      <c r="C30" s="80">
        <f t="shared" ref="C30" si="4">B30/B$15*1000*B$14</f>
        <v>0</v>
      </c>
      <c r="D30" s="79">
        <v>0</v>
      </c>
      <c r="E30" s="80">
        <f t="shared" ref="E30" si="5">D30/D$15*1000*D$14</f>
        <v>0</v>
      </c>
      <c r="F30" s="79">
        <v>0</v>
      </c>
      <c r="G30" s="80">
        <f t="shared" ref="G30" si="6">F30/F$15*1000*F$14</f>
        <v>0</v>
      </c>
      <c r="H30" s="67">
        <f>LARGE((C30,E30,G30),1)</f>
        <v>0</v>
      </c>
      <c r="I30" s="66"/>
    </row>
    <row r="31" spans="1:10">
      <c r="A31" s="70"/>
      <c r="B31" s="79">
        <v>0</v>
      </c>
      <c r="C31" s="80">
        <f t="shared" si="3"/>
        <v>0</v>
      </c>
      <c r="D31" s="79">
        <v>0</v>
      </c>
      <c r="E31" s="80">
        <f t="shared" si="3"/>
        <v>0</v>
      </c>
      <c r="F31" s="79">
        <v>0</v>
      </c>
      <c r="G31" s="80">
        <f t="shared" si="3"/>
        <v>0</v>
      </c>
      <c r="H31" s="67">
        <f>LARGE((C31,E31,G31),1)</f>
        <v>0</v>
      </c>
      <c r="I31" s="66"/>
    </row>
    <row r="32" spans="1:10">
      <c r="A32" s="70"/>
      <c r="B32" s="79">
        <v>0</v>
      </c>
      <c r="C32" s="80">
        <f t="shared" si="3"/>
        <v>0</v>
      </c>
      <c r="D32" s="79">
        <v>0</v>
      </c>
      <c r="E32" s="80">
        <f t="shared" si="3"/>
        <v>0</v>
      </c>
      <c r="F32" s="79">
        <v>0</v>
      </c>
      <c r="G32" s="80">
        <f t="shared" si="3"/>
        <v>0</v>
      </c>
      <c r="H32" s="67">
        <f>LARGE((C32,E32,G32),1)</f>
        <v>0</v>
      </c>
      <c r="I32" s="66"/>
    </row>
    <row r="33" spans="1:9">
      <c r="A33" s="70"/>
      <c r="B33" s="79">
        <v>0</v>
      </c>
      <c r="C33" s="80">
        <f t="shared" si="3"/>
        <v>0</v>
      </c>
      <c r="D33" s="79">
        <v>0</v>
      </c>
      <c r="E33" s="80">
        <f t="shared" si="3"/>
        <v>0</v>
      </c>
      <c r="F33" s="79">
        <v>0</v>
      </c>
      <c r="G33" s="80">
        <f t="shared" si="3"/>
        <v>0</v>
      </c>
      <c r="H33" s="67">
        <f>LARGE((C33,E33,G33),1)</f>
        <v>0</v>
      </c>
      <c r="I33" s="66"/>
    </row>
    <row r="34" spans="1:9">
      <c r="A34" s="70"/>
      <c r="B34" s="79">
        <v>0</v>
      </c>
      <c r="C34" s="80">
        <f t="shared" si="3"/>
        <v>0</v>
      </c>
      <c r="D34" s="79">
        <v>0</v>
      </c>
      <c r="E34" s="80">
        <f t="shared" si="3"/>
        <v>0</v>
      </c>
      <c r="F34" s="79">
        <v>0</v>
      </c>
      <c r="G34" s="80">
        <f t="shared" si="3"/>
        <v>0</v>
      </c>
      <c r="H34" s="67">
        <f>LARGE((C34,E34,G34),1)</f>
        <v>0</v>
      </c>
      <c r="I34" s="66"/>
    </row>
    <row r="35" spans="1:9">
      <c r="A35" s="70"/>
      <c r="B35" s="79">
        <v>0</v>
      </c>
      <c r="C35" s="80">
        <f t="shared" si="3"/>
        <v>0</v>
      </c>
      <c r="D35" s="79">
        <v>0</v>
      </c>
      <c r="E35" s="80">
        <f t="shared" si="3"/>
        <v>0</v>
      </c>
      <c r="F35" s="79">
        <v>0</v>
      </c>
      <c r="G35" s="80">
        <f t="shared" si="3"/>
        <v>0</v>
      </c>
      <c r="H35" s="67">
        <f>LARGE((C35,E35,G35),1)</f>
        <v>0</v>
      </c>
      <c r="I35" s="66"/>
    </row>
    <row r="36" spans="1:9">
      <c r="A36" s="70"/>
      <c r="B36" s="79">
        <v>0</v>
      </c>
      <c r="C36" s="80">
        <f t="shared" si="3"/>
        <v>0</v>
      </c>
      <c r="D36" s="79">
        <v>0</v>
      </c>
      <c r="E36" s="80">
        <f t="shared" si="3"/>
        <v>0</v>
      </c>
      <c r="F36" s="79">
        <v>0</v>
      </c>
      <c r="G36" s="80">
        <f t="shared" si="3"/>
        <v>0</v>
      </c>
      <c r="H36" s="67">
        <f>LARGE((C36,E36,G36),1)</f>
        <v>0</v>
      </c>
      <c r="I36" s="66"/>
    </row>
    <row r="37" spans="1:9">
      <c r="A37" s="70"/>
      <c r="B37" s="79">
        <v>0</v>
      </c>
      <c r="C37" s="80">
        <f t="shared" si="3"/>
        <v>0</v>
      </c>
      <c r="D37" s="79">
        <v>0</v>
      </c>
      <c r="E37" s="80">
        <f t="shared" si="3"/>
        <v>0</v>
      </c>
      <c r="F37" s="79">
        <v>0</v>
      </c>
      <c r="G37" s="80">
        <f t="shared" si="3"/>
        <v>0</v>
      </c>
      <c r="H37" s="67">
        <f>LARGE((C37,E37,G37),1)</f>
        <v>0</v>
      </c>
      <c r="I37" s="66"/>
    </row>
    <row r="38" spans="1:9">
      <c r="A38" s="70"/>
      <c r="B38" s="79">
        <v>0</v>
      </c>
      <c r="C38" s="80">
        <f t="shared" si="3"/>
        <v>0</v>
      </c>
      <c r="D38" s="79">
        <v>0</v>
      </c>
      <c r="E38" s="80">
        <f t="shared" si="3"/>
        <v>0</v>
      </c>
      <c r="F38" s="79">
        <v>0</v>
      </c>
      <c r="G38" s="80">
        <f t="shared" si="3"/>
        <v>0</v>
      </c>
      <c r="H38" s="67">
        <f>LARGE((C38,E38,G38),1)</f>
        <v>0</v>
      </c>
      <c r="I38" s="66"/>
    </row>
    <row r="39" spans="1:9">
      <c r="A39" s="71"/>
      <c r="B39" s="79">
        <v>0</v>
      </c>
      <c r="C39" s="80">
        <f t="shared" si="3"/>
        <v>0</v>
      </c>
      <c r="D39" s="79">
        <v>0</v>
      </c>
      <c r="E39" s="80">
        <f t="shared" si="3"/>
        <v>0</v>
      </c>
      <c r="F39" s="79">
        <v>0</v>
      </c>
      <c r="G39" s="80">
        <f t="shared" si="3"/>
        <v>0</v>
      </c>
      <c r="H39" s="67">
        <f>LARGE((C39,E39,G39),1)</f>
        <v>0</v>
      </c>
      <c r="I39" s="66"/>
    </row>
    <row r="40" spans="1:9">
      <c r="A40" s="71"/>
      <c r="B40" s="79">
        <v>0</v>
      </c>
      <c r="C40" s="80">
        <f t="shared" si="3"/>
        <v>0</v>
      </c>
      <c r="D40" s="79">
        <v>0</v>
      </c>
      <c r="E40" s="80">
        <f t="shared" si="3"/>
        <v>0</v>
      </c>
      <c r="F40" s="79">
        <v>0</v>
      </c>
      <c r="G40" s="80">
        <f t="shared" si="3"/>
        <v>0</v>
      </c>
      <c r="H40" s="67">
        <f>LARGE((C40,E40,G40),1)</f>
        <v>0</v>
      </c>
      <c r="I40" s="66"/>
    </row>
    <row r="41" spans="1:9">
      <c r="A41" s="76"/>
      <c r="B41" s="79">
        <v>0</v>
      </c>
      <c r="C41" s="80">
        <f t="shared" si="3"/>
        <v>0</v>
      </c>
      <c r="D41" s="79">
        <v>0</v>
      </c>
      <c r="E41" s="80">
        <f t="shared" si="3"/>
        <v>0</v>
      </c>
      <c r="F41" s="79">
        <v>0</v>
      </c>
      <c r="G41" s="80">
        <f t="shared" si="3"/>
        <v>0</v>
      </c>
      <c r="H41" s="67">
        <f>LARGE((C41,E41,G41),1)</f>
        <v>0</v>
      </c>
      <c r="I41" s="66"/>
    </row>
    <row r="42" spans="1:9">
      <c r="A42" s="73"/>
      <c r="B42" s="79">
        <v>0</v>
      </c>
      <c r="C42" s="80">
        <f t="shared" si="3"/>
        <v>0</v>
      </c>
      <c r="D42" s="79">
        <v>0</v>
      </c>
      <c r="E42" s="80">
        <f t="shared" si="3"/>
        <v>0</v>
      </c>
      <c r="F42" s="79">
        <v>0</v>
      </c>
      <c r="G42" s="80">
        <f t="shared" si="3"/>
        <v>0</v>
      </c>
      <c r="H42" s="67">
        <f>LARGE((C42,E42,G42),1)</f>
        <v>0</v>
      </c>
      <c r="I42" s="66"/>
    </row>
    <row r="43" spans="1:9">
      <c r="A43" s="70"/>
      <c r="B43" s="79">
        <v>0</v>
      </c>
      <c r="C43" s="80">
        <f t="shared" si="3"/>
        <v>0</v>
      </c>
      <c r="D43" s="79">
        <v>0</v>
      </c>
      <c r="E43" s="80">
        <f t="shared" si="3"/>
        <v>0</v>
      </c>
      <c r="F43" s="79">
        <v>0</v>
      </c>
      <c r="G43" s="80">
        <f t="shared" si="3"/>
        <v>0</v>
      </c>
      <c r="H43" s="67">
        <f>LARGE((C43,E43,G43),1)</f>
        <v>0</v>
      </c>
      <c r="I43" s="66"/>
    </row>
    <row r="44" spans="1:9">
      <c r="A44" s="71"/>
      <c r="B44" s="79">
        <v>0</v>
      </c>
      <c r="C44" s="80">
        <f t="shared" si="3"/>
        <v>0</v>
      </c>
      <c r="D44" s="79">
        <v>0</v>
      </c>
      <c r="E44" s="80">
        <f t="shared" si="3"/>
        <v>0</v>
      </c>
      <c r="F44" s="79">
        <v>0</v>
      </c>
      <c r="G44" s="80">
        <f t="shared" si="3"/>
        <v>0</v>
      </c>
      <c r="H44" s="67">
        <f>LARGE((C44,E44,G44),1)</f>
        <v>0</v>
      </c>
      <c r="I44" s="66"/>
    </row>
    <row r="45" spans="1:9">
      <c r="A45" s="71"/>
      <c r="B45" s="79">
        <v>0</v>
      </c>
      <c r="C45" s="80">
        <f t="shared" si="3"/>
        <v>0</v>
      </c>
      <c r="D45" s="79">
        <v>0</v>
      </c>
      <c r="E45" s="80">
        <f t="shared" si="3"/>
        <v>0</v>
      </c>
      <c r="F45" s="79">
        <v>0</v>
      </c>
      <c r="G45" s="80">
        <f t="shared" si="3"/>
        <v>0</v>
      </c>
      <c r="H45" s="67">
        <f>LARGE((C45,E45,G45),1)</f>
        <v>0</v>
      </c>
      <c r="I45" s="66"/>
    </row>
    <row r="46" spans="1:9">
      <c r="A46" s="74"/>
      <c r="B46" s="79">
        <v>0</v>
      </c>
      <c r="C46" s="80">
        <f t="shared" si="3"/>
        <v>0</v>
      </c>
      <c r="D46" s="79">
        <v>0</v>
      </c>
      <c r="E46" s="80">
        <f t="shared" si="3"/>
        <v>0</v>
      </c>
      <c r="F46" s="79">
        <v>0</v>
      </c>
      <c r="G46" s="80">
        <f t="shared" si="3"/>
        <v>0</v>
      </c>
      <c r="H46" s="67">
        <f>LARGE((C46,E46,G46),1)</f>
        <v>0</v>
      </c>
      <c r="I46" s="66"/>
    </row>
    <row r="47" spans="1:9">
      <c r="A47" s="71"/>
      <c r="B47" s="79">
        <v>0</v>
      </c>
      <c r="C47" s="80">
        <f>B47/B$15*1000*B$14</f>
        <v>0</v>
      </c>
      <c r="D47" s="79">
        <v>0</v>
      </c>
      <c r="E47" s="80">
        <f>D47/D$15*1000*D$14</f>
        <v>0</v>
      </c>
      <c r="F47" s="79">
        <v>0</v>
      </c>
      <c r="G47" s="80">
        <f>F47/F$15*1000*F$14</f>
        <v>0</v>
      </c>
      <c r="H47" s="67">
        <f>LARGE((C47,E47,G47),1)</f>
        <v>0</v>
      </c>
      <c r="I47" s="66"/>
    </row>
    <row r="48" spans="1:9">
      <c r="C48"/>
    </row>
    <row r="49" spans="3:3">
      <c r="C49"/>
    </row>
    <row r="50" spans="3:3">
      <c r="C50"/>
    </row>
    <row r="51" spans="3:3">
      <c r="C51"/>
    </row>
    <row r="52" spans="3:3">
      <c r="C52"/>
    </row>
    <row r="53" spans="3:3">
      <c r="C53"/>
    </row>
    <row r="54" spans="3:3">
      <c r="C54"/>
    </row>
    <row r="55" spans="3:3">
      <c r="C55"/>
    </row>
    <row r="56" spans="3:3">
      <c r="C56"/>
    </row>
    <row r="57" spans="3:3">
      <c r="C57"/>
    </row>
    <row r="58" spans="3:3">
      <c r="C58"/>
    </row>
    <row r="59" spans="3:3">
      <c r="C59"/>
    </row>
    <row r="60" spans="3:3">
      <c r="C60"/>
    </row>
    <row r="61" spans="3:3">
      <c r="C61"/>
    </row>
    <row r="62" spans="3:3">
      <c r="C62"/>
    </row>
    <row r="63" spans="3:3">
      <c r="C63"/>
    </row>
    <row r="64" spans="3:3">
      <c r="C64"/>
    </row>
    <row r="65" spans="3:3">
      <c r="C65"/>
    </row>
    <row r="66" spans="3:3">
      <c r="C66"/>
    </row>
  </sheetData>
  <sortState ref="A17:J25">
    <sortCondition ref="I17:I25"/>
  </sortState>
  <mergeCells count="5">
    <mergeCell ref="A1:A7"/>
    <mergeCell ref="B2:F2"/>
    <mergeCell ref="B4:F4"/>
    <mergeCell ref="B6:C6"/>
    <mergeCell ref="B10:C10"/>
  </mergeCells>
  <conditionalFormatting sqref="A41">
    <cfRule type="duplicateValues" dxfId="390" priority="20"/>
  </conditionalFormatting>
  <conditionalFormatting sqref="A42 A26:A29 A31:A38">
    <cfRule type="duplicateValues" dxfId="389" priority="26"/>
  </conditionalFormatting>
  <conditionalFormatting sqref="A46">
    <cfRule type="duplicateValues" dxfId="388" priority="24"/>
  </conditionalFormatting>
  <conditionalFormatting sqref="A46">
    <cfRule type="duplicateValues" dxfId="387" priority="25"/>
  </conditionalFormatting>
  <conditionalFormatting sqref="A39">
    <cfRule type="duplicateValues" dxfId="386" priority="22"/>
  </conditionalFormatting>
  <conditionalFormatting sqref="A39">
    <cfRule type="duplicateValues" dxfId="385" priority="23"/>
  </conditionalFormatting>
  <conditionalFormatting sqref="A40">
    <cfRule type="duplicateValues" dxfId="384" priority="18"/>
  </conditionalFormatting>
  <conditionalFormatting sqref="A40">
    <cfRule type="duplicateValues" dxfId="383" priority="19"/>
  </conditionalFormatting>
  <conditionalFormatting sqref="A17">
    <cfRule type="duplicateValues" dxfId="382" priority="14"/>
  </conditionalFormatting>
  <conditionalFormatting sqref="A17">
    <cfRule type="duplicateValues" dxfId="381" priority="15"/>
  </conditionalFormatting>
  <conditionalFormatting sqref="A23">
    <cfRule type="duplicateValues" dxfId="380" priority="12"/>
  </conditionalFormatting>
  <conditionalFormatting sqref="A23">
    <cfRule type="duplicateValues" dxfId="379" priority="13"/>
  </conditionalFormatting>
  <conditionalFormatting sqref="A22">
    <cfRule type="duplicateValues" dxfId="378" priority="10"/>
  </conditionalFormatting>
  <conditionalFormatting sqref="A22">
    <cfRule type="duplicateValues" dxfId="377" priority="11"/>
  </conditionalFormatting>
  <conditionalFormatting sqref="A19">
    <cfRule type="duplicateValues" dxfId="376" priority="8"/>
  </conditionalFormatting>
  <conditionalFormatting sqref="A19">
    <cfRule type="duplicateValues" dxfId="375" priority="9"/>
  </conditionalFormatting>
  <conditionalFormatting sqref="A21">
    <cfRule type="duplicateValues" dxfId="374" priority="6"/>
  </conditionalFormatting>
  <conditionalFormatting sqref="A21">
    <cfRule type="duplicateValues" dxfId="373" priority="7"/>
  </conditionalFormatting>
  <conditionalFormatting sqref="A20">
    <cfRule type="duplicateValues" dxfId="372" priority="2"/>
  </conditionalFormatting>
  <conditionalFormatting sqref="A20">
    <cfRule type="duplicateValues" dxfId="371" priority="3"/>
  </conditionalFormatting>
  <conditionalFormatting sqref="A30">
    <cfRule type="duplicateValues" dxfId="370" priority="1"/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workbookViewId="0">
      <selection activeCell="O26" sqref="O26"/>
    </sheetView>
  </sheetViews>
  <sheetFormatPr baseColWidth="10" defaultColWidth="8.7109375" defaultRowHeight="13" x14ac:dyDescent="0"/>
  <cols>
    <col min="1" max="1" width="19" customWidth="1"/>
    <col min="2" max="2" width="8.7109375" customWidth="1"/>
    <col min="3" max="3" width="8.7109375" style="84" customWidth="1"/>
    <col min="4" max="8" width="8.7109375" customWidth="1"/>
    <col min="9" max="9" width="9.140625" customWidth="1"/>
  </cols>
  <sheetData>
    <row r="1" spans="1:9">
      <c r="A1" s="155" t="s">
        <v>223</v>
      </c>
      <c r="B1" s="83"/>
      <c r="C1" s="83"/>
      <c r="D1" s="83"/>
      <c r="E1" s="83"/>
      <c r="F1" s="83"/>
      <c r="G1" s="83"/>
      <c r="H1" s="83"/>
      <c r="I1" s="44"/>
    </row>
    <row r="2" spans="1:9">
      <c r="A2" s="155"/>
      <c r="B2" s="157" t="s">
        <v>41</v>
      </c>
      <c r="C2" s="157"/>
      <c r="D2" s="157"/>
      <c r="E2" s="157"/>
      <c r="F2" s="157"/>
      <c r="G2" s="83"/>
      <c r="H2" s="83"/>
      <c r="I2" s="44"/>
    </row>
    <row r="3" spans="1:9">
      <c r="A3" s="155"/>
      <c r="B3" s="83"/>
      <c r="C3" s="83"/>
      <c r="D3" s="83"/>
      <c r="E3" s="83"/>
      <c r="F3" s="83"/>
      <c r="G3" s="83"/>
      <c r="H3" s="83"/>
      <c r="I3" s="44"/>
    </row>
    <row r="4" spans="1:9">
      <c r="A4" s="155"/>
      <c r="B4" s="157" t="s">
        <v>34</v>
      </c>
      <c r="C4" s="157"/>
      <c r="D4" s="157"/>
      <c r="E4" s="157"/>
      <c r="F4" s="157"/>
      <c r="G4" s="83"/>
      <c r="H4" s="83"/>
      <c r="I4" s="44"/>
    </row>
    <row r="5" spans="1:9">
      <c r="A5" s="155"/>
      <c r="B5" s="83"/>
      <c r="C5" s="83"/>
      <c r="D5" s="83"/>
      <c r="E5" s="83"/>
      <c r="F5" s="83"/>
      <c r="G5" s="83"/>
      <c r="H5" s="83"/>
      <c r="I5" s="44"/>
    </row>
    <row r="6" spans="1:9">
      <c r="A6" s="155"/>
      <c r="B6" s="156"/>
      <c r="C6" s="156"/>
      <c r="D6" s="83"/>
      <c r="E6" s="83"/>
      <c r="F6" s="83"/>
      <c r="G6" s="83"/>
      <c r="H6" s="83"/>
      <c r="I6" s="44"/>
    </row>
    <row r="7" spans="1:9">
      <c r="A7" s="155"/>
      <c r="B7" s="83"/>
      <c r="C7" s="83"/>
      <c r="D7" s="83"/>
      <c r="E7" s="83"/>
      <c r="F7" s="83"/>
      <c r="G7" s="83"/>
      <c r="H7" s="83"/>
      <c r="I7" s="44"/>
    </row>
    <row r="8" spans="1:9">
      <c r="A8" s="45" t="s">
        <v>11</v>
      </c>
      <c r="B8" s="46" t="s">
        <v>240</v>
      </c>
      <c r="C8" s="46"/>
      <c r="D8" s="46"/>
      <c r="E8" s="46"/>
      <c r="F8" s="82"/>
      <c r="G8" s="82"/>
      <c r="H8" s="82"/>
      <c r="I8" s="44"/>
    </row>
    <row r="9" spans="1:9">
      <c r="A9" s="45" t="s">
        <v>0</v>
      </c>
      <c r="B9" s="46" t="s">
        <v>237</v>
      </c>
      <c r="C9" s="46"/>
      <c r="D9" s="46"/>
      <c r="E9" s="46"/>
      <c r="F9" s="82"/>
      <c r="G9" s="82"/>
      <c r="H9" s="82"/>
      <c r="I9" s="44"/>
    </row>
    <row r="10" spans="1:9">
      <c r="A10" s="45" t="s">
        <v>13</v>
      </c>
      <c r="B10" s="158">
        <v>42054</v>
      </c>
      <c r="C10" s="158"/>
      <c r="D10" s="47"/>
      <c r="E10" s="47"/>
      <c r="F10" s="82"/>
      <c r="G10" s="82"/>
      <c r="H10" s="82"/>
      <c r="I10" s="44"/>
    </row>
    <row r="11" spans="1:9">
      <c r="A11" s="45" t="s">
        <v>33</v>
      </c>
      <c r="B11" s="46" t="s">
        <v>39</v>
      </c>
      <c r="C11" s="47"/>
      <c r="D11" s="83"/>
      <c r="E11" s="83"/>
      <c r="F11" s="83"/>
      <c r="G11" s="83"/>
      <c r="H11" s="83"/>
      <c r="I11" s="44"/>
    </row>
    <row r="12" spans="1:9">
      <c r="A12" s="45" t="s">
        <v>16</v>
      </c>
      <c r="B12" s="82" t="s">
        <v>52</v>
      </c>
      <c r="C12" s="83"/>
      <c r="D12" s="83"/>
      <c r="E12" s="83"/>
      <c r="F12" s="83"/>
      <c r="G12" s="83"/>
      <c r="H12" s="83"/>
      <c r="I12" s="44"/>
    </row>
    <row r="13" spans="1:9">
      <c r="A13" s="82" t="s">
        <v>12</v>
      </c>
      <c r="B13" s="49" t="s">
        <v>2</v>
      </c>
      <c r="C13" s="50"/>
      <c r="D13" s="51" t="s">
        <v>17</v>
      </c>
      <c r="E13" s="50"/>
      <c r="F13" s="51" t="s">
        <v>1</v>
      </c>
      <c r="G13" s="50"/>
      <c r="H13" s="52"/>
      <c r="I13" s="53" t="s">
        <v>24</v>
      </c>
    </row>
    <row r="14" spans="1:9">
      <c r="A14" s="82" t="s">
        <v>15</v>
      </c>
      <c r="B14" s="54">
        <v>0.65</v>
      </c>
      <c r="C14" s="55"/>
      <c r="D14" s="56">
        <v>0</v>
      </c>
      <c r="E14" s="55"/>
      <c r="F14" s="56">
        <v>0.75</v>
      </c>
      <c r="G14" s="55"/>
      <c r="H14" s="57" t="s">
        <v>18</v>
      </c>
      <c r="I14" s="58" t="s">
        <v>25</v>
      </c>
    </row>
    <row r="15" spans="1:9">
      <c r="A15" s="82" t="s">
        <v>14</v>
      </c>
      <c r="B15" s="59">
        <v>92.2</v>
      </c>
      <c r="C15" s="60"/>
      <c r="D15" s="61">
        <v>1</v>
      </c>
      <c r="E15" s="60"/>
      <c r="F15" s="61">
        <v>88</v>
      </c>
      <c r="G15" s="60"/>
      <c r="H15" s="57" t="s">
        <v>19</v>
      </c>
      <c r="I15" s="58" t="s">
        <v>26</v>
      </c>
    </row>
    <row r="16" spans="1:9">
      <c r="A16" s="82"/>
      <c r="B16" s="62" t="s">
        <v>5</v>
      </c>
      <c r="C16" s="63" t="s">
        <v>4</v>
      </c>
      <c r="D16" s="63" t="s">
        <v>5</v>
      </c>
      <c r="E16" s="63" t="s">
        <v>4</v>
      </c>
      <c r="F16" s="63" t="s">
        <v>5</v>
      </c>
      <c r="G16" s="63" t="s">
        <v>4</v>
      </c>
      <c r="H16" s="64" t="s">
        <v>4</v>
      </c>
      <c r="I16" s="65">
        <v>32</v>
      </c>
    </row>
    <row r="17" spans="1:9">
      <c r="A17" s="86" t="s">
        <v>57</v>
      </c>
      <c r="B17" s="95">
        <v>82</v>
      </c>
      <c r="C17" s="80">
        <f t="shared" ref="C17:G32" si="0">B17/B$15*1000*B$14</f>
        <v>578.09110629067243</v>
      </c>
      <c r="D17" s="79">
        <v>0</v>
      </c>
      <c r="E17" s="80">
        <f t="shared" ref="E17:E25" si="1">D17/D$15*1000*D$14</f>
        <v>0</v>
      </c>
      <c r="F17" s="79">
        <v>82.8</v>
      </c>
      <c r="G17" s="80">
        <f t="shared" ref="G17:G25" si="2">F17/F$15*1000*F$14</f>
        <v>705.68181818181813</v>
      </c>
      <c r="H17" s="67">
        <f>LARGE((C17,E17,G17),1)</f>
        <v>705.68181818181813</v>
      </c>
      <c r="I17" s="66">
        <v>3</v>
      </c>
    </row>
    <row r="18" spans="1:9">
      <c r="A18" s="74" t="s">
        <v>59</v>
      </c>
      <c r="B18" s="95">
        <v>83</v>
      </c>
      <c r="C18" s="80">
        <f t="shared" si="0"/>
        <v>585.14099783080258</v>
      </c>
      <c r="D18" s="79">
        <v>0</v>
      </c>
      <c r="E18" s="80">
        <f t="shared" si="1"/>
        <v>0</v>
      </c>
      <c r="F18" s="79">
        <v>78.599999999999994</v>
      </c>
      <c r="G18" s="80">
        <f t="shared" si="2"/>
        <v>669.88636363636363</v>
      </c>
      <c r="H18" s="67">
        <f>LARGE((C18,E18,G18),1)</f>
        <v>669.88636363636363</v>
      </c>
      <c r="I18" s="66">
        <v>4</v>
      </c>
    </row>
    <row r="19" spans="1:9">
      <c r="A19" s="86" t="s">
        <v>55</v>
      </c>
      <c r="B19" s="95">
        <v>86</v>
      </c>
      <c r="C19" s="80">
        <f t="shared" si="0"/>
        <v>606.29067245119302</v>
      </c>
      <c r="D19" s="79">
        <v>0</v>
      </c>
      <c r="E19" s="80">
        <f t="shared" si="1"/>
        <v>0</v>
      </c>
      <c r="F19" s="79">
        <v>67.599999999999994</v>
      </c>
      <c r="G19" s="80">
        <f t="shared" si="2"/>
        <v>576.13636363636363</v>
      </c>
      <c r="H19" s="67">
        <f>LARGE((C19,E19,G19),1)</f>
        <v>606.29067245119302</v>
      </c>
      <c r="I19" s="66">
        <v>10</v>
      </c>
    </row>
    <row r="20" spans="1:9">
      <c r="A20" s="70" t="s">
        <v>241</v>
      </c>
      <c r="B20" s="95">
        <v>43</v>
      </c>
      <c r="C20" s="80">
        <f t="shared" si="0"/>
        <v>303.14533622559651</v>
      </c>
      <c r="D20" s="79">
        <v>0</v>
      </c>
      <c r="E20" s="80">
        <f t="shared" si="1"/>
        <v>0</v>
      </c>
      <c r="F20" s="79">
        <v>0</v>
      </c>
      <c r="G20" s="80">
        <f t="shared" si="2"/>
        <v>0</v>
      </c>
      <c r="H20" s="67">
        <f>LARGE((C20,E20,G20),1)</f>
        <v>303.14533622559651</v>
      </c>
      <c r="I20" s="66">
        <v>21</v>
      </c>
    </row>
    <row r="21" spans="1:9">
      <c r="A21" s="70"/>
      <c r="B21" s="95">
        <v>0</v>
      </c>
      <c r="C21" s="80">
        <f t="shared" si="0"/>
        <v>0</v>
      </c>
      <c r="D21" s="79">
        <v>0</v>
      </c>
      <c r="E21" s="80">
        <f t="shared" si="1"/>
        <v>0</v>
      </c>
      <c r="F21" s="79">
        <v>0</v>
      </c>
      <c r="G21" s="80">
        <f t="shared" si="2"/>
        <v>0</v>
      </c>
      <c r="H21" s="67">
        <f>LARGE((C21,E21,G21),1)</f>
        <v>0</v>
      </c>
      <c r="I21" s="66"/>
    </row>
    <row r="22" spans="1:9">
      <c r="A22" s="70"/>
      <c r="B22" s="95">
        <v>0</v>
      </c>
      <c r="C22" s="80">
        <f t="shared" si="0"/>
        <v>0</v>
      </c>
      <c r="D22" s="79">
        <v>0</v>
      </c>
      <c r="E22" s="80">
        <f t="shared" si="1"/>
        <v>0</v>
      </c>
      <c r="F22" s="79">
        <v>0</v>
      </c>
      <c r="G22" s="80">
        <f t="shared" si="2"/>
        <v>0</v>
      </c>
      <c r="H22" s="67">
        <f>LARGE((C22,E22,G22),1)</f>
        <v>0</v>
      </c>
      <c r="I22" s="66"/>
    </row>
    <row r="23" spans="1:9">
      <c r="A23" s="70"/>
      <c r="B23" s="95">
        <v>0</v>
      </c>
      <c r="C23" s="80">
        <f t="shared" si="0"/>
        <v>0</v>
      </c>
      <c r="D23" s="79">
        <v>0</v>
      </c>
      <c r="E23" s="80">
        <f t="shared" si="1"/>
        <v>0</v>
      </c>
      <c r="F23" s="79">
        <v>0</v>
      </c>
      <c r="G23" s="80">
        <f t="shared" si="2"/>
        <v>0</v>
      </c>
      <c r="H23" s="67">
        <f>LARGE((C23,E23,G23),1)</f>
        <v>0</v>
      </c>
      <c r="I23" s="66"/>
    </row>
    <row r="24" spans="1:9">
      <c r="A24" s="70"/>
      <c r="B24" s="95">
        <v>0</v>
      </c>
      <c r="C24" s="80">
        <f t="shared" si="0"/>
        <v>0</v>
      </c>
      <c r="D24" s="79">
        <v>0</v>
      </c>
      <c r="E24" s="80">
        <f t="shared" si="1"/>
        <v>0</v>
      </c>
      <c r="F24" s="79">
        <v>0</v>
      </c>
      <c r="G24" s="80">
        <f t="shared" si="2"/>
        <v>0</v>
      </c>
      <c r="H24" s="67">
        <f>LARGE((C24,E24,G24),1)</f>
        <v>0</v>
      </c>
      <c r="I24" s="66"/>
    </row>
    <row r="25" spans="1:9">
      <c r="A25" s="70"/>
      <c r="B25" s="79">
        <v>0</v>
      </c>
      <c r="C25" s="80">
        <f t="shared" si="0"/>
        <v>0</v>
      </c>
      <c r="D25" s="79">
        <v>0</v>
      </c>
      <c r="E25" s="80">
        <f t="shared" si="1"/>
        <v>0</v>
      </c>
      <c r="F25" s="79">
        <v>0</v>
      </c>
      <c r="G25" s="80">
        <f t="shared" si="2"/>
        <v>0</v>
      </c>
      <c r="H25" s="67">
        <f>LARGE((C25,E25,G25),1)</f>
        <v>0</v>
      </c>
      <c r="I25" s="66"/>
    </row>
    <row r="26" spans="1:9">
      <c r="A26" s="70"/>
      <c r="B26" s="95">
        <v>0</v>
      </c>
      <c r="C26" s="80">
        <f t="shared" si="0"/>
        <v>0</v>
      </c>
      <c r="D26" s="79">
        <v>0</v>
      </c>
      <c r="E26" s="80">
        <f t="shared" si="0"/>
        <v>0</v>
      </c>
      <c r="F26" s="79">
        <v>0</v>
      </c>
      <c r="G26" s="80">
        <f t="shared" si="0"/>
        <v>0</v>
      </c>
      <c r="H26" s="67">
        <f>LARGE((C26,E26,G26),1)</f>
        <v>0</v>
      </c>
      <c r="I26" s="66"/>
    </row>
    <row r="27" spans="1:9">
      <c r="A27" s="70"/>
      <c r="B27" s="95">
        <v>0</v>
      </c>
      <c r="C27" s="80">
        <f t="shared" si="0"/>
        <v>0</v>
      </c>
      <c r="D27" s="79">
        <v>0</v>
      </c>
      <c r="E27" s="80">
        <f t="shared" si="0"/>
        <v>0</v>
      </c>
      <c r="F27" s="79">
        <v>0</v>
      </c>
      <c r="G27" s="80">
        <f t="shared" si="0"/>
        <v>0</v>
      </c>
      <c r="H27" s="67">
        <f>LARGE((C27,E27,G27),1)</f>
        <v>0</v>
      </c>
      <c r="I27" s="66"/>
    </row>
    <row r="28" spans="1:9">
      <c r="A28" s="70"/>
      <c r="B28" s="95">
        <v>0</v>
      </c>
      <c r="C28" s="80">
        <f t="shared" si="0"/>
        <v>0</v>
      </c>
      <c r="D28" s="79">
        <v>0</v>
      </c>
      <c r="E28" s="80">
        <f t="shared" si="0"/>
        <v>0</v>
      </c>
      <c r="F28" s="79">
        <v>0</v>
      </c>
      <c r="G28" s="80">
        <f t="shared" si="0"/>
        <v>0</v>
      </c>
      <c r="H28" s="67">
        <f>LARGE((C28,E28,G28),1)</f>
        <v>0</v>
      </c>
      <c r="I28" s="66"/>
    </row>
    <row r="29" spans="1:9">
      <c r="A29" s="71"/>
      <c r="B29" s="78">
        <v>0</v>
      </c>
      <c r="C29" s="80">
        <f t="shared" si="0"/>
        <v>0</v>
      </c>
      <c r="D29" s="79">
        <v>0</v>
      </c>
      <c r="E29" s="80">
        <f t="shared" si="0"/>
        <v>0</v>
      </c>
      <c r="F29" s="79">
        <v>0</v>
      </c>
      <c r="G29" s="80">
        <f t="shared" si="0"/>
        <v>0</v>
      </c>
      <c r="H29" s="67">
        <f>LARGE((C29,E29,G29),1)</f>
        <v>0</v>
      </c>
      <c r="I29" s="66"/>
    </row>
    <row r="30" spans="1:9">
      <c r="A30" s="71"/>
      <c r="B30" s="78">
        <v>0</v>
      </c>
      <c r="C30" s="80">
        <f t="shared" si="0"/>
        <v>0</v>
      </c>
      <c r="D30" s="79">
        <v>0</v>
      </c>
      <c r="E30" s="80">
        <f t="shared" si="0"/>
        <v>0</v>
      </c>
      <c r="F30" s="79">
        <v>0</v>
      </c>
      <c r="G30" s="80">
        <f t="shared" si="0"/>
        <v>0</v>
      </c>
      <c r="H30" s="67">
        <f>LARGE((C30,E30,G30),1)</f>
        <v>0</v>
      </c>
      <c r="I30" s="66"/>
    </row>
    <row r="31" spans="1:9">
      <c r="A31" s="76"/>
      <c r="B31" s="79">
        <v>0</v>
      </c>
      <c r="C31" s="80">
        <f t="shared" si="0"/>
        <v>0</v>
      </c>
      <c r="D31" s="79">
        <v>0</v>
      </c>
      <c r="E31" s="80">
        <f t="shared" si="0"/>
        <v>0</v>
      </c>
      <c r="F31" s="79">
        <v>0</v>
      </c>
      <c r="G31" s="80">
        <f t="shared" si="0"/>
        <v>0</v>
      </c>
      <c r="H31" s="67">
        <f>LARGE((C31,E31,G31),1)</f>
        <v>0</v>
      </c>
      <c r="I31" s="66"/>
    </row>
    <row r="32" spans="1:9">
      <c r="A32" s="73"/>
      <c r="B32" s="79">
        <v>0</v>
      </c>
      <c r="C32" s="80">
        <f t="shared" si="0"/>
        <v>0</v>
      </c>
      <c r="D32" s="79">
        <v>0</v>
      </c>
      <c r="E32" s="80">
        <f t="shared" si="0"/>
        <v>0</v>
      </c>
      <c r="F32" s="79">
        <v>0</v>
      </c>
      <c r="G32" s="80">
        <f t="shared" si="0"/>
        <v>0</v>
      </c>
      <c r="H32" s="67">
        <f>LARGE((C32,E32,G32),1)</f>
        <v>0</v>
      </c>
      <c r="I32" s="66"/>
    </row>
    <row r="33" spans="1:9">
      <c r="A33" s="70"/>
      <c r="B33" s="79">
        <v>0</v>
      </c>
      <c r="C33" s="80">
        <f t="shared" ref="C33:G46" si="3">B33/B$15*1000*B$14</f>
        <v>0</v>
      </c>
      <c r="D33" s="79">
        <v>0</v>
      </c>
      <c r="E33" s="80">
        <f t="shared" si="3"/>
        <v>0</v>
      </c>
      <c r="F33" s="79">
        <v>0</v>
      </c>
      <c r="G33" s="80">
        <f t="shared" si="3"/>
        <v>0</v>
      </c>
      <c r="H33" s="67">
        <f>LARGE((C33,E33,G33),1)</f>
        <v>0</v>
      </c>
      <c r="I33" s="66"/>
    </row>
    <row r="34" spans="1:9">
      <c r="A34" s="70"/>
      <c r="B34" s="79">
        <v>0</v>
      </c>
      <c r="C34" s="80">
        <f t="shared" si="3"/>
        <v>0</v>
      </c>
      <c r="D34" s="79">
        <v>0</v>
      </c>
      <c r="E34" s="80">
        <f t="shared" si="3"/>
        <v>0</v>
      </c>
      <c r="F34" s="79">
        <v>0</v>
      </c>
      <c r="G34" s="80">
        <f t="shared" si="3"/>
        <v>0</v>
      </c>
      <c r="H34" s="67">
        <f>LARGE((C34,E34,G34),1)</f>
        <v>0</v>
      </c>
      <c r="I34" s="66"/>
    </row>
    <row r="35" spans="1:9">
      <c r="A35" s="70"/>
      <c r="B35" s="79">
        <v>0</v>
      </c>
      <c r="C35" s="80">
        <f t="shared" si="3"/>
        <v>0</v>
      </c>
      <c r="D35" s="79">
        <v>0</v>
      </c>
      <c r="E35" s="80">
        <f t="shared" si="3"/>
        <v>0</v>
      </c>
      <c r="F35" s="79">
        <v>0</v>
      </c>
      <c r="G35" s="80">
        <f t="shared" si="3"/>
        <v>0</v>
      </c>
      <c r="H35" s="67">
        <f>LARGE((C35,E35,G35),1)</f>
        <v>0</v>
      </c>
      <c r="I35" s="66"/>
    </row>
    <row r="36" spans="1:9">
      <c r="A36" s="70"/>
      <c r="B36" s="79">
        <v>0</v>
      </c>
      <c r="C36" s="80">
        <f t="shared" si="3"/>
        <v>0</v>
      </c>
      <c r="D36" s="79">
        <v>0</v>
      </c>
      <c r="E36" s="80">
        <f t="shared" si="3"/>
        <v>0</v>
      </c>
      <c r="F36" s="79">
        <v>0</v>
      </c>
      <c r="G36" s="80">
        <f t="shared" si="3"/>
        <v>0</v>
      </c>
      <c r="H36" s="67">
        <f>LARGE((C36,E36,G36),1)</f>
        <v>0</v>
      </c>
      <c r="I36" s="66"/>
    </row>
    <row r="37" spans="1:9">
      <c r="A37" s="70"/>
      <c r="B37" s="79">
        <v>0</v>
      </c>
      <c r="C37" s="80">
        <f t="shared" si="3"/>
        <v>0</v>
      </c>
      <c r="D37" s="79">
        <v>0</v>
      </c>
      <c r="E37" s="80">
        <f t="shared" si="3"/>
        <v>0</v>
      </c>
      <c r="F37" s="79">
        <v>0</v>
      </c>
      <c r="G37" s="80">
        <f t="shared" si="3"/>
        <v>0</v>
      </c>
      <c r="H37" s="67">
        <f>LARGE((C37,E37,G37),1)</f>
        <v>0</v>
      </c>
      <c r="I37" s="66"/>
    </row>
    <row r="38" spans="1:9">
      <c r="A38" s="70"/>
      <c r="B38" s="79">
        <v>0</v>
      </c>
      <c r="C38" s="80">
        <f t="shared" si="3"/>
        <v>0</v>
      </c>
      <c r="D38" s="79">
        <v>0</v>
      </c>
      <c r="E38" s="80">
        <f t="shared" si="3"/>
        <v>0</v>
      </c>
      <c r="F38" s="79">
        <v>0</v>
      </c>
      <c r="G38" s="80">
        <f t="shared" si="3"/>
        <v>0</v>
      </c>
      <c r="H38" s="67">
        <f>LARGE((C38,E38,G38),1)</f>
        <v>0</v>
      </c>
      <c r="I38" s="66"/>
    </row>
    <row r="39" spans="1:9">
      <c r="A39" s="71"/>
      <c r="B39" s="79">
        <v>0</v>
      </c>
      <c r="C39" s="80">
        <f t="shared" si="3"/>
        <v>0</v>
      </c>
      <c r="D39" s="79">
        <v>0</v>
      </c>
      <c r="E39" s="80">
        <f t="shared" si="3"/>
        <v>0</v>
      </c>
      <c r="F39" s="79">
        <v>0</v>
      </c>
      <c r="G39" s="80">
        <f t="shared" si="3"/>
        <v>0</v>
      </c>
      <c r="H39" s="67">
        <f>LARGE((C39,E39,G39),1)</f>
        <v>0</v>
      </c>
      <c r="I39" s="66"/>
    </row>
    <row r="40" spans="1:9">
      <c r="A40" s="71"/>
      <c r="B40" s="79">
        <v>0</v>
      </c>
      <c r="C40" s="80">
        <f t="shared" si="3"/>
        <v>0</v>
      </c>
      <c r="D40" s="79">
        <v>0</v>
      </c>
      <c r="E40" s="80">
        <f t="shared" si="3"/>
        <v>0</v>
      </c>
      <c r="F40" s="79">
        <v>0</v>
      </c>
      <c r="G40" s="80">
        <f t="shared" si="3"/>
        <v>0</v>
      </c>
      <c r="H40" s="67">
        <f>LARGE((C40,E40,G40),1)</f>
        <v>0</v>
      </c>
      <c r="I40" s="66"/>
    </row>
    <row r="41" spans="1:9">
      <c r="A41" s="76"/>
      <c r="B41" s="79">
        <v>0</v>
      </c>
      <c r="C41" s="80">
        <f t="shared" si="3"/>
        <v>0</v>
      </c>
      <c r="D41" s="79">
        <v>0</v>
      </c>
      <c r="E41" s="80">
        <f t="shared" si="3"/>
        <v>0</v>
      </c>
      <c r="F41" s="79">
        <v>0</v>
      </c>
      <c r="G41" s="80">
        <f t="shared" si="3"/>
        <v>0</v>
      </c>
      <c r="H41" s="67">
        <f>LARGE((C41,E41,G41),1)</f>
        <v>0</v>
      </c>
      <c r="I41" s="66"/>
    </row>
    <row r="42" spans="1:9">
      <c r="A42" s="73"/>
      <c r="B42" s="79">
        <v>0</v>
      </c>
      <c r="C42" s="80">
        <f t="shared" si="3"/>
        <v>0</v>
      </c>
      <c r="D42" s="79">
        <v>0</v>
      </c>
      <c r="E42" s="80">
        <f t="shared" si="3"/>
        <v>0</v>
      </c>
      <c r="F42" s="79">
        <v>0</v>
      </c>
      <c r="G42" s="80">
        <f t="shared" si="3"/>
        <v>0</v>
      </c>
      <c r="H42" s="67">
        <f>LARGE((C42,E42,G42),1)</f>
        <v>0</v>
      </c>
      <c r="I42" s="66"/>
    </row>
    <row r="43" spans="1:9">
      <c r="A43" s="70"/>
      <c r="B43" s="79">
        <v>0</v>
      </c>
      <c r="C43" s="80">
        <f t="shared" si="3"/>
        <v>0</v>
      </c>
      <c r="D43" s="79">
        <v>0</v>
      </c>
      <c r="E43" s="80">
        <f t="shared" si="3"/>
        <v>0</v>
      </c>
      <c r="F43" s="79">
        <v>0</v>
      </c>
      <c r="G43" s="80">
        <f t="shared" si="3"/>
        <v>0</v>
      </c>
      <c r="H43" s="67">
        <f>LARGE((C43,E43,G43),1)</f>
        <v>0</v>
      </c>
      <c r="I43" s="66"/>
    </row>
    <row r="44" spans="1:9">
      <c r="A44" s="71"/>
      <c r="B44" s="79">
        <v>0</v>
      </c>
      <c r="C44" s="80">
        <f t="shared" si="3"/>
        <v>0</v>
      </c>
      <c r="D44" s="79">
        <v>0</v>
      </c>
      <c r="E44" s="80">
        <f t="shared" si="3"/>
        <v>0</v>
      </c>
      <c r="F44" s="79">
        <v>0</v>
      </c>
      <c r="G44" s="80">
        <f t="shared" si="3"/>
        <v>0</v>
      </c>
      <c r="H44" s="67">
        <f>LARGE((C44,E44,G44),1)</f>
        <v>0</v>
      </c>
      <c r="I44" s="66"/>
    </row>
    <row r="45" spans="1:9">
      <c r="A45" s="71"/>
      <c r="B45" s="79">
        <v>0</v>
      </c>
      <c r="C45" s="80">
        <f t="shared" si="3"/>
        <v>0</v>
      </c>
      <c r="D45" s="79">
        <v>0</v>
      </c>
      <c r="E45" s="80">
        <f t="shared" si="3"/>
        <v>0</v>
      </c>
      <c r="F45" s="79">
        <v>0</v>
      </c>
      <c r="G45" s="80">
        <f t="shared" si="3"/>
        <v>0</v>
      </c>
      <c r="H45" s="67">
        <f>LARGE((C45,E45,G45),1)</f>
        <v>0</v>
      </c>
      <c r="I45" s="66"/>
    </row>
    <row r="46" spans="1:9">
      <c r="A46" s="74"/>
      <c r="B46" s="79">
        <v>0</v>
      </c>
      <c r="C46" s="80">
        <f t="shared" si="3"/>
        <v>0</v>
      </c>
      <c r="D46" s="79">
        <v>0</v>
      </c>
      <c r="E46" s="80">
        <f t="shared" si="3"/>
        <v>0</v>
      </c>
      <c r="F46" s="79">
        <v>0</v>
      </c>
      <c r="G46" s="80">
        <f t="shared" si="3"/>
        <v>0</v>
      </c>
      <c r="H46" s="67">
        <f>LARGE((C46,E46,G46),1)</f>
        <v>0</v>
      </c>
      <c r="I46" s="66"/>
    </row>
    <row r="47" spans="1:9">
      <c r="A47" s="71"/>
      <c r="B47" s="79">
        <v>0</v>
      </c>
      <c r="C47" s="80">
        <f>B47/B$15*1000*B$14</f>
        <v>0</v>
      </c>
      <c r="D47" s="79">
        <v>0</v>
      </c>
      <c r="E47" s="80">
        <f>D47/D$15*1000*D$14</f>
        <v>0</v>
      </c>
      <c r="F47" s="79">
        <v>0</v>
      </c>
      <c r="G47" s="80">
        <f>F47/F$15*1000*F$14</f>
        <v>0</v>
      </c>
      <c r="H47" s="67">
        <f>LARGE((C47,E47,G47),1)</f>
        <v>0</v>
      </c>
      <c r="I47" s="66"/>
    </row>
    <row r="48" spans="1:9">
      <c r="C48"/>
    </row>
    <row r="49" spans="3:3">
      <c r="C49"/>
    </row>
    <row r="50" spans="3:3">
      <c r="C50"/>
    </row>
    <row r="51" spans="3:3">
      <c r="C51"/>
    </row>
    <row r="52" spans="3:3">
      <c r="C52"/>
    </row>
    <row r="53" spans="3:3">
      <c r="C53"/>
    </row>
    <row r="54" spans="3:3">
      <c r="C54"/>
    </row>
    <row r="55" spans="3:3">
      <c r="C55"/>
    </row>
    <row r="56" spans="3:3">
      <c r="C56"/>
    </row>
    <row r="57" spans="3:3">
      <c r="C57"/>
    </row>
    <row r="58" spans="3:3">
      <c r="C58"/>
    </row>
    <row r="59" spans="3:3">
      <c r="C59"/>
    </row>
    <row r="60" spans="3:3">
      <c r="C60"/>
    </row>
    <row r="61" spans="3:3">
      <c r="C61"/>
    </row>
    <row r="62" spans="3:3">
      <c r="C62"/>
    </row>
    <row r="63" spans="3:3">
      <c r="C63"/>
    </row>
    <row r="64" spans="3:3">
      <c r="C64"/>
    </row>
    <row r="65" spans="3:3">
      <c r="C65"/>
    </row>
    <row r="66" spans="3:3">
      <c r="C66"/>
    </row>
  </sheetData>
  <mergeCells count="5">
    <mergeCell ref="A1:A7"/>
    <mergeCell ref="B2:F2"/>
    <mergeCell ref="B4:F4"/>
    <mergeCell ref="B6:C6"/>
    <mergeCell ref="B10:C10"/>
  </mergeCells>
  <conditionalFormatting sqref="A41">
    <cfRule type="duplicateValues" dxfId="369" priority="29"/>
  </conditionalFormatting>
  <conditionalFormatting sqref="A42 A31:A38 A21:A29">
    <cfRule type="duplicateValues" dxfId="368" priority="34"/>
  </conditionalFormatting>
  <conditionalFormatting sqref="A46">
    <cfRule type="duplicateValues" dxfId="367" priority="32"/>
  </conditionalFormatting>
  <conditionalFormatting sqref="A46">
    <cfRule type="duplicateValues" dxfId="366" priority="33"/>
  </conditionalFormatting>
  <conditionalFormatting sqref="A39">
    <cfRule type="duplicateValues" dxfId="365" priority="30"/>
  </conditionalFormatting>
  <conditionalFormatting sqref="A39">
    <cfRule type="duplicateValues" dxfId="364" priority="31"/>
  </conditionalFormatting>
  <conditionalFormatting sqref="A40">
    <cfRule type="duplicateValues" dxfId="363" priority="27"/>
  </conditionalFormatting>
  <conditionalFormatting sqref="A40">
    <cfRule type="duplicateValues" dxfId="362" priority="28"/>
  </conditionalFormatting>
  <conditionalFormatting sqref="A23">
    <cfRule type="duplicateValues" dxfId="361" priority="23"/>
  </conditionalFormatting>
  <conditionalFormatting sqref="A23">
    <cfRule type="duplicateValues" dxfId="360" priority="24"/>
  </conditionalFormatting>
  <conditionalFormatting sqref="A22">
    <cfRule type="duplicateValues" dxfId="359" priority="21"/>
  </conditionalFormatting>
  <conditionalFormatting sqref="A22">
    <cfRule type="duplicateValues" dxfId="358" priority="22"/>
  </conditionalFormatting>
  <conditionalFormatting sqref="A21">
    <cfRule type="duplicateValues" dxfId="357" priority="17"/>
  </conditionalFormatting>
  <conditionalFormatting sqref="A21">
    <cfRule type="duplicateValues" dxfId="356" priority="18"/>
  </conditionalFormatting>
  <conditionalFormatting sqref="A20">
    <cfRule type="duplicateValues" dxfId="355" priority="15"/>
  </conditionalFormatting>
  <conditionalFormatting sqref="A20">
    <cfRule type="duplicateValues" dxfId="354" priority="16"/>
  </conditionalFormatting>
  <conditionalFormatting sqref="A30">
    <cfRule type="duplicateValues" dxfId="353" priority="14"/>
  </conditionalFormatting>
  <conditionalFormatting sqref="A31">
    <cfRule type="duplicateValues" dxfId="352" priority="11"/>
  </conditionalFormatting>
  <conditionalFormatting sqref="A29">
    <cfRule type="duplicateValues" dxfId="351" priority="12"/>
  </conditionalFormatting>
  <conditionalFormatting sqref="A29">
    <cfRule type="duplicateValues" dxfId="350" priority="13"/>
  </conditionalFormatting>
  <conditionalFormatting sqref="A30">
    <cfRule type="duplicateValues" dxfId="349" priority="9"/>
  </conditionalFormatting>
  <conditionalFormatting sqref="A30">
    <cfRule type="duplicateValues" dxfId="348" priority="10"/>
  </conditionalFormatting>
  <conditionalFormatting sqref="A20">
    <cfRule type="duplicateValues" dxfId="347" priority="8"/>
  </conditionalFormatting>
  <conditionalFormatting sqref="A18">
    <cfRule type="duplicateValues" dxfId="346" priority="4"/>
  </conditionalFormatting>
  <conditionalFormatting sqref="A18">
    <cfRule type="duplicateValues" dxfId="345" priority="5"/>
  </conditionalFormatting>
  <conditionalFormatting sqref="A17">
    <cfRule type="duplicateValues" dxfId="344" priority="3"/>
  </conditionalFormatting>
  <conditionalFormatting sqref="A19">
    <cfRule type="duplicateValues" dxfId="343" priority="1"/>
  </conditionalFormatting>
  <conditionalFormatting sqref="A19">
    <cfRule type="duplicateValues" dxfId="342" priority="2"/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workbookViewId="0">
      <selection activeCell="A18" sqref="A18"/>
    </sheetView>
  </sheetViews>
  <sheetFormatPr baseColWidth="10" defaultColWidth="8.7109375" defaultRowHeight="13" x14ac:dyDescent="0"/>
  <cols>
    <col min="1" max="1" width="19" customWidth="1"/>
    <col min="2" max="2" width="8.7109375" customWidth="1"/>
    <col min="3" max="3" width="8.7109375" style="84" customWidth="1"/>
    <col min="4" max="8" width="8.7109375" customWidth="1"/>
    <col min="9" max="9" width="9.140625" customWidth="1"/>
  </cols>
  <sheetData>
    <row r="1" spans="1:9">
      <c r="A1" s="155" t="s">
        <v>223</v>
      </c>
      <c r="B1" s="83"/>
      <c r="C1" s="83"/>
      <c r="D1" s="83"/>
      <c r="E1" s="83"/>
      <c r="F1" s="83"/>
      <c r="G1" s="83"/>
      <c r="H1" s="83"/>
      <c r="I1" s="44"/>
    </row>
    <row r="2" spans="1:9">
      <c r="A2" s="155"/>
      <c r="B2" s="157" t="s">
        <v>41</v>
      </c>
      <c r="C2" s="157"/>
      <c r="D2" s="157"/>
      <c r="E2" s="157"/>
      <c r="F2" s="157"/>
      <c r="G2" s="83"/>
      <c r="H2" s="83"/>
      <c r="I2" s="44"/>
    </row>
    <row r="3" spans="1:9">
      <c r="A3" s="155"/>
      <c r="B3" s="83"/>
      <c r="C3" s="83"/>
      <c r="D3" s="83"/>
      <c r="E3" s="83"/>
      <c r="F3" s="83"/>
      <c r="G3" s="83"/>
      <c r="H3" s="83"/>
      <c r="I3" s="44"/>
    </row>
    <row r="4" spans="1:9">
      <c r="A4" s="155"/>
      <c r="B4" s="157" t="s">
        <v>34</v>
      </c>
      <c r="C4" s="157"/>
      <c r="D4" s="157"/>
      <c r="E4" s="157"/>
      <c r="F4" s="157"/>
      <c r="G4" s="83"/>
      <c r="H4" s="83"/>
      <c r="I4" s="44"/>
    </row>
    <row r="5" spans="1:9">
      <c r="A5" s="155"/>
      <c r="B5" s="83"/>
      <c r="C5" s="83"/>
      <c r="D5" s="83"/>
      <c r="E5" s="83"/>
      <c r="F5" s="83"/>
      <c r="G5" s="83"/>
      <c r="H5" s="83"/>
      <c r="I5" s="44"/>
    </row>
    <row r="6" spans="1:9">
      <c r="A6" s="155"/>
      <c r="B6" s="156"/>
      <c r="C6" s="156"/>
      <c r="D6" s="83"/>
      <c r="E6" s="83"/>
      <c r="F6" s="83"/>
      <c r="G6" s="83"/>
      <c r="H6" s="83"/>
      <c r="I6" s="44"/>
    </row>
    <row r="7" spans="1:9">
      <c r="A7" s="155"/>
      <c r="B7" s="83"/>
      <c r="C7" s="83"/>
      <c r="D7" s="83"/>
      <c r="E7" s="83"/>
      <c r="F7" s="83"/>
      <c r="G7" s="83"/>
      <c r="H7" s="83"/>
      <c r="I7" s="44"/>
    </row>
    <row r="8" spans="1:9">
      <c r="A8" s="45" t="s">
        <v>11</v>
      </c>
      <c r="B8" s="46" t="s">
        <v>240</v>
      </c>
      <c r="C8" s="46"/>
      <c r="D8" s="46"/>
      <c r="E8" s="46"/>
      <c r="F8" s="82"/>
      <c r="G8" s="82"/>
      <c r="H8" s="82"/>
      <c r="I8" s="44"/>
    </row>
    <row r="9" spans="1:9">
      <c r="A9" s="45" t="s">
        <v>0</v>
      </c>
      <c r="B9" s="46" t="s">
        <v>237</v>
      </c>
      <c r="C9" s="46"/>
      <c r="D9" s="46"/>
      <c r="E9" s="46"/>
      <c r="F9" s="82"/>
      <c r="G9" s="82"/>
      <c r="H9" s="82"/>
      <c r="I9" s="44"/>
    </row>
    <row r="10" spans="1:9">
      <c r="A10" s="45" t="s">
        <v>13</v>
      </c>
      <c r="B10" s="158">
        <v>42055</v>
      </c>
      <c r="C10" s="158"/>
      <c r="D10" s="47"/>
      <c r="E10" s="47"/>
      <c r="F10" s="82"/>
      <c r="G10" s="82"/>
      <c r="H10" s="82"/>
      <c r="I10" s="44"/>
    </row>
    <row r="11" spans="1:9">
      <c r="A11" s="45" t="s">
        <v>33</v>
      </c>
      <c r="B11" s="46" t="s">
        <v>49</v>
      </c>
      <c r="C11" s="47"/>
      <c r="D11" s="83"/>
      <c r="E11" s="83"/>
      <c r="F11" s="83"/>
      <c r="G11" s="83"/>
      <c r="H11" s="83"/>
      <c r="I11" s="44"/>
    </row>
    <row r="12" spans="1:9">
      <c r="A12" s="45" t="s">
        <v>16</v>
      </c>
      <c r="B12" s="82" t="s">
        <v>52</v>
      </c>
      <c r="C12" s="83"/>
      <c r="D12" s="83"/>
      <c r="E12" s="83"/>
      <c r="F12" s="83"/>
      <c r="G12" s="83"/>
      <c r="H12" s="83"/>
      <c r="I12" s="44"/>
    </row>
    <row r="13" spans="1:9">
      <c r="A13" s="82" t="s">
        <v>12</v>
      </c>
      <c r="B13" s="49" t="s">
        <v>2</v>
      </c>
      <c r="C13" s="50"/>
      <c r="D13" s="51" t="s">
        <v>17</v>
      </c>
      <c r="E13" s="50"/>
      <c r="F13" s="51" t="s">
        <v>1</v>
      </c>
      <c r="G13" s="50"/>
      <c r="H13" s="52"/>
      <c r="I13" s="53" t="s">
        <v>24</v>
      </c>
    </row>
    <row r="14" spans="1:9">
      <c r="A14" s="82" t="s">
        <v>15</v>
      </c>
      <c r="B14" s="54">
        <v>0.65</v>
      </c>
      <c r="C14" s="55"/>
      <c r="D14" s="56">
        <v>0</v>
      </c>
      <c r="E14" s="55"/>
      <c r="F14" s="56">
        <v>0.75</v>
      </c>
      <c r="G14" s="55"/>
      <c r="H14" s="57" t="s">
        <v>18</v>
      </c>
      <c r="I14" s="58" t="s">
        <v>25</v>
      </c>
    </row>
    <row r="15" spans="1:9">
      <c r="A15" s="82" t="s">
        <v>14</v>
      </c>
      <c r="B15" s="59">
        <v>91</v>
      </c>
      <c r="C15" s="60"/>
      <c r="D15" s="61">
        <v>1</v>
      </c>
      <c r="E15" s="60"/>
      <c r="F15" s="61">
        <v>92</v>
      </c>
      <c r="G15" s="60"/>
      <c r="H15" s="57" t="s">
        <v>19</v>
      </c>
      <c r="I15" s="58" t="s">
        <v>26</v>
      </c>
    </row>
    <row r="16" spans="1:9">
      <c r="A16" s="82"/>
      <c r="B16" s="62" t="s">
        <v>5</v>
      </c>
      <c r="C16" s="63" t="s">
        <v>4</v>
      </c>
      <c r="D16" s="63" t="s">
        <v>5</v>
      </c>
      <c r="E16" s="63" t="s">
        <v>4</v>
      </c>
      <c r="F16" s="63" t="s">
        <v>5</v>
      </c>
      <c r="G16" s="63" t="s">
        <v>4</v>
      </c>
      <c r="H16" s="64" t="s">
        <v>4</v>
      </c>
      <c r="I16" s="65">
        <v>32</v>
      </c>
    </row>
    <row r="17" spans="1:9">
      <c r="A17" s="86" t="s">
        <v>57</v>
      </c>
      <c r="B17" s="95">
        <v>91</v>
      </c>
      <c r="C17" s="80">
        <f t="shared" ref="C17:G32" si="0">B17/B$15*1000*B$14</f>
        <v>650</v>
      </c>
      <c r="D17" s="79">
        <v>0</v>
      </c>
      <c r="E17" s="80">
        <f t="shared" ref="E17:E25" si="1">D17/D$15*1000*D$14</f>
        <v>0</v>
      </c>
      <c r="F17" s="79">
        <v>86.2</v>
      </c>
      <c r="G17" s="80">
        <f t="shared" ref="G17:G25" si="2">F17/F$15*1000*F$14</f>
        <v>702.71739130434787</v>
      </c>
      <c r="H17" s="67">
        <f>LARGE((C17,E17,G17),1)</f>
        <v>702.71739130434787</v>
      </c>
      <c r="I17" s="66">
        <v>3</v>
      </c>
    </row>
    <row r="18" spans="1:9">
      <c r="A18" s="74" t="s">
        <v>59</v>
      </c>
      <c r="B18" s="95">
        <v>70</v>
      </c>
      <c r="C18" s="80">
        <f t="shared" si="0"/>
        <v>500.00000000000006</v>
      </c>
      <c r="D18" s="79">
        <v>0</v>
      </c>
      <c r="E18" s="80">
        <f t="shared" si="1"/>
        <v>0</v>
      </c>
      <c r="F18" s="79">
        <v>70.400000000000006</v>
      </c>
      <c r="G18" s="80">
        <f t="shared" si="2"/>
        <v>573.91304347826087</v>
      </c>
      <c r="H18" s="67">
        <f>LARGE((C18,E18,G18),1)</f>
        <v>573.91304347826087</v>
      </c>
      <c r="I18" s="66">
        <v>10</v>
      </c>
    </row>
    <row r="19" spans="1:9">
      <c r="A19" s="86" t="s">
        <v>55</v>
      </c>
      <c r="B19" s="95">
        <v>74.2</v>
      </c>
      <c r="C19" s="80">
        <f t="shared" si="0"/>
        <v>530</v>
      </c>
      <c r="D19" s="79">
        <v>0</v>
      </c>
      <c r="E19" s="80">
        <f t="shared" si="1"/>
        <v>0</v>
      </c>
      <c r="F19" s="79">
        <v>69</v>
      </c>
      <c r="G19" s="80">
        <f t="shared" si="2"/>
        <v>562.5</v>
      </c>
      <c r="H19" s="67">
        <f>LARGE((C19,E19,G19),1)</f>
        <v>562.5</v>
      </c>
      <c r="I19" s="66">
        <v>11</v>
      </c>
    </row>
    <row r="20" spans="1:9">
      <c r="A20" s="70" t="s">
        <v>241</v>
      </c>
      <c r="B20" s="95">
        <v>58.6</v>
      </c>
      <c r="C20" s="80">
        <f t="shared" si="0"/>
        <v>418.57142857142861</v>
      </c>
      <c r="D20" s="79">
        <v>0</v>
      </c>
      <c r="E20" s="80">
        <f t="shared" si="1"/>
        <v>0</v>
      </c>
      <c r="F20" s="79">
        <v>0</v>
      </c>
      <c r="G20" s="80">
        <f t="shared" si="2"/>
        <v>0</v>
      </c>
      <c r="H20" s="67">
        <f>LARGE((C20,E20,G20),1)</f>
        <v>418.57142857142861</v>
      </c>
      <c r="I20" s="66">
        <v>17</v>
      </c>
    </row>
    <row r="21" spans="1:9">
      <c r="A21" s="70"/>
      <c r="B21" s="95">
        <v>0</v>
      </c>
      <c r="C21" s="80">
        <f t="shared" si="0"/>
        <v>0</v>
      </c>
      <c r="D21" s="79">
        <v>0</v>
      </c>
      <c r="E21" s="80">
        <f t="shared" si="1"/>
        <v>0</v>
      </c>
      <c r="F21" s="79">
        <v>0</v>
      </c>
      <c r="G21" s="80">
        <f t="shared" si="2"/>
        <v>0</v>
      </c>
      <c r="H21" s="67">
        <f>LARGE((C21,E21,G21),1)</f>
        <v>0</v>
      </c>
      <c r="I21" s="66"/>
    </row>
    <row r="22" spans="1:9">
      <c r="A22" s="70"/>
      <c r="B22" s="95">
        <v>0</v>
      </c>
      <c r="C22" s="80">
        <f t="shared" si="0"/>
        <v>0</v>
      </c>
      <c r="D22" s="79">
        <v>0</v>
      </c>
      <c r="E22" s="80">
        <f t="shared" si="1"/>
        <v>0</v>
      </c>
      <c r="F22" s="79">
        <v>0</v>
      </c>
      <c r="G22" s="80">
        <f t="shared" si="2"/>
        <v>0</v>
      </c>
      <c r="H22" s="67">
        <f>LARGE((C22,E22,G22),1)</f>
        <v>0</v>
      </c>
      <c r="I22" s="66"/>
    </row>
    <row r="23" spans="1:9">
      <c r="A23" s="70"/>
      <c r="B23" s="95">
        <v>0</v>
      </c>
      <c r="C23" s="80">
        <f t="shared" si="0"/>
        <v>0</v>
      </c>
      <c r="D23" s="79">
        <v>0</v>
      </c>
      <c r="E23" s="80">
        <f t="shared" si="1"/>
        <v>0</v>
      </c>
      <c r="F23" s="79">
        <v>0</v>
      </c>
      <c r="G23" s="80">
        <f t="shared" si="2"/>
        <v>0</v>
      </c>
      <c r="H23" s="67">
        <f>LARGE((C23,E23,G23),1)</f>
        <v>0</v>
      </c>
      <c r="I23" s="66"/>
    </row>
    <row r="24" spans="1:9">
      <c r="A24" s="70"/>
      <c r="B24" s="95">
        <v>0</v>
      </c>
      <c r="C24" s="80">
        <f t="shared" si="0"/>
        <v>0</v>
      </c>
      <c r="D24" s="79">
        <v>0</v>
      </c>
      <c r="E24" s="80">
        <f t="shared" si="1"/>
        <v>0</v>
      </c>
      <c r="F24" s="79">
        <v>0</v>
      </c>
      <c r="G24" s="80">
        <f t="shared" si="2"/>
        <v>0</v>
      </c>
      <c r="H24" s="67">
        <f>LARGE((C24,E24,G24),1)</f>
        <v>0</v>
      </c>
      <c r="I24" s="66"/>
    </row>
    <row r="25" spans="1:9">
      <c r="A25" s="70"/>
      <c r="B25" s="79">
        <v>0</v>
      </c>
      <c r="C25" s="80">
        <f t="shared" si="0"/>
        <v>0</v>
      </c>
      <c r="D25" s="79">
        <v>0</v>
      </c>
      <c r="E25" s="80">
        <f t="shared" si="1"/>
        <v>0</v>
      </c>
      <c r="F25" s="79">
        <v>0</v>
      </c>
      <c r="G25" s="80">
        <f t="shared" si="2"/>
        <v>0</v>
      </c>
      <c r="H25" s="67">
        <f>LARGE((C25,E25,G25),1)</f>
        <v>0</v>
      </c>
      <c r="I25" s="66"/>
    </row>
    <row r="26" spans="1:9">
      <c r="A26" s="70"/>
      <c r="B26" s="95">
        <v>0</v>
      </c>
      <c r="C26" s="80">
        <f t="shared" si="0"/>
        <v>0</v>
      </c>
      <c r="D26" s="79">
        <v>0</v>
      </c>
      <c r="E26" s="80">
        <f t="shared" si="0"/>
        <v>0</v>
      </c>
      <c r="F26" s="79">
        <v>0</v>
      </c>
      <c r="G26" s="80">
        <f t="shared" si="0"/>
        <v>0</v>
      </c>
      <c r="H26" s="67">
        <f>LARGE((C26,E26,G26),1)</f>
        <v>0</v>
      </c>
      <c r="I26" s="66"/>
    </row>
    <row r="27" spans="1:9">
      <c r="A27" s="70"/>
      <c r="B27" s="95">
        <v>0</v>
      </c>
      <c r="C27" s="80">
        <f t="shared" si="0"/>
        <v>0</v>
      </c>
      <c r="D27" s="79">
        <v>0</v>
      </c>
      <c r="E27" s="80">
        <f t="shared" si="0"/>
        <v>0</v>
      </c>
      <c r="F27" s="79">
        <v>0</v>
      </c>
      <c r="G27" s="80">
        <f t="shared" si="0"/>
        <v>0</v>
      </c>
      <c r="H27" s="67">
        <f>LARGE((C27,E27,G27),1)</f>
        <v>0</v>
      </c>
      <c r="I27" s="66"/>
    </row>
    <row r="28" spans="1:9">
      <c r="A28" s="70"/>
      <c r="B28" s="95">
        <v>0</v>
      </c>
      <c r="C28" s="80">
        <f t="shared" si="0"/>
        <v>0</v>
      </c>
      <c r="D28" s="79">
        <v>0</v>
      </c>
      <c r="E28" s="80">
        <f t="shared" si="0"/>
        <v>0</v>
      </c>
      <c r="F28" s="79">
        <v>0</v>
      </c>
      <c r="G28" s="80">
        <f t="shared" si="0"/>
        <v>0</v>
      </c>
      <c r="H28" s="67">
        <f>LARGE((C28,E28,G28),1)</f>
        <v>0</v>
      </c>
      <c r="I28" s="66"/>
    </row>
    <row r="29" spans="1:9">
      <c r="A29" s="71"/>
      <c r="B29" s="78">
        <v>0</v>
      </c>
      <c r="C29" s="80">
        <f t="shared" si="0"/>
        <v>0</v>
      </c>
      <c r="D29" s="79">
        <v>0</v>
      </c>
      <c r="E29" s="80">
        <f t="shared" si="0"/>
        <v>0</v>
      </c>
      <c r="F29" s="79">
        <v>0</v>
      </c>
      <c r="G29" s="80">
        <f t="shared" si="0"/>
        <v>0</v>
      </c>
      <c r="H29" s="67">
        <f>LARGE((C29,E29,G29),1)</f>
        <v>0</v>
      </c>
      <c r="I29" s="66"/>
    </row>
    <row r="30" spans="1:9">
      <c r="A30" s="71"/>
      <c r="B30" s="78">
        <v>0</v>
      </c>
      <c r="C30" s="80">
        <f t="shared" si="0"/>
        <v>0</v>
      </c>
      <c r="D30" s="79">
        <v>0</v>
      </c>
      <c r="E30" s="80">
        <f t="shared" si="0"/>
        <v>0</v>
      </c>
      <c r="F30" s="79">
        <v>0</v>
      </c>
      <c r="G30" s="80">
        <f t="shared" si="0"/>
        <v>0</v>
      </c>
      <c r="H30" s="67">
        <f>LARGE((C30,E30,G30),1)</f>
        <v>0</v>
      </c>
      <c r="I30" s="66"/>
    </row>
    <row r="31" spans="1:9">
      <c r="A31" s="76"/>
      <c r="B31" s="79">
        <v>0</v>
      </c>
      <c r="C31" s="80">
        <f t="shared" si="0"/>
        <v>0</v>
      </c>
      <c r="D31" s="79">
        <v>0</v>
      </c>
      <c r="E31" s="80">
        <f t="shared" si="0"/>
        <v>0</v>
      </c>
      <c r="F31" s="79">
        <v>0</v>
      </c>
      <c r="G31" s="80">
        <f t="shared" si="0"/>
        <v>0</v>
      </c>
      <c r="H31" s="67">
        <f>LARGE((C31,E31,G31),1)</f>
        <v>0</v>
      </c>
      <c r="I31" s="66"/>
    </row>
    <row r="32" spans="1:9">
      <c r="A32" s="73"/>
      <c r="B32" s="79">
        <v>0</v>
      </c>
      <c r="C32" s="80">
        <f t="shared" si="0"/>
        <v>0</v>
      </c>
      <c r="D32" s="79">
        <v>0</v>
      </c>
      <c r="E32" s="80">
        <f t="shared" si="0"/>
        <v>0</v>
      </c>
      <c r="F32" s="79">
        <v>0</v>
      </c>
      <c r="G32" s="80">
        <f t="shared" si="0"/>
        <v>0</v>
      </c>
      <c r="H32" s="67">
        <f>LARGE((C32,E32,G32),1)</f>
        <v>0</v>
      </c>
      <c r="I32" s="66"/>
    </row>
    <row r="33" spans="1:9">
      <c r="A33" s="70"/>
      <c r="B33" s="79">
        <v>0</v>
      </c>
      <c r="C33" s="80">
        <f t="shared" ref="C33:G46" si="3">B33/B$15*1000*B$14</f>
        <v>0</v>
      </c>
      <c r="D33" s="79">
        <v>0</v>
      </c>
      <c r="E33" s="80">
        <f t="shared" si="3"/>
        <v>0</v>
      </c>
      <c r="F33" s="79">
        <v>0</v>
      </c>
      <c r="G33" s="80">
        <f t="shared" si="3"/>
        <v>0</v>
      </c>
      <c r="H33" s="67">
        <f>LARGE((C33,E33,G33),1)</f>
        <v>0</v>
      </c>
      <c r="I33" s="66"/>
    </row>
    <row r="34" spans="1:9">
      <c r="A34" s="70"/>
      <c r="B34" s="79">
        <v>0</v>
      </c>
      <c r="C34" s="80">
        <f t="shared" si="3"/>
        <v>0</v>
      </c>
      <c r="D34" s="79">
        <v>0</v>
      </c>
      <c r="E34" s="80">
        <f t="shared" si="3"/>
        <v>0</v>
      </c>
      <c r="F34" s="79">
        <v>0</v>
      </c>
      <c r="G34" s="80">
        <f t="shared" si="3"/>
        <v>0</v>
      </c>
      <c r="H34" s="67">
        <f>LARGE((C34,E34,G34),1)</f>
        <v>0</v>
      </c>
      <c r="I34" s="66"/>
    </row>
    <row r="35" spans="1:9">
      <c r="A35" s="70"/>
      <c r="B35" s="79">
        <v>0</v>
      </c>
      <c r="C35" s="80">
        <f t="shared" si="3"/>
        <v>0</v>
      </c>
      <c r="D35" s="79">
        <v>0</v>
      </c>
      <c r="E35" s="80">
        <f t="shared" si="3"/>
        <v>0</v>
      </c>
      <c r="F35" s="79">
        <v>0</v>
      </c>
      <c r="G35" s="80">
        <f t="shared" si="3"/>
        <v>0</v>
      </c>
      <c r="H35" s="67">
        <f>LARGE((C35,E35,G35),1)</f>
        <v>0</v>
      </c>
      <c r="I35" s="66"/>
    </row>
    <row r="36" spans="1:9">
      <c r="A36" s="70"/>
      <c r="B36" s="79">
        <v>0</v>
      </c>
      <c r="C36" s="80">
        <f t="shared" si="3"/>
        <v>0</v>
      </c>
      <c r="D36" s="79">
        <v>0</v>
      </c>
      <c r="E36" s="80">
        <f t="shared" si="3"/>
        <v>0</v>
      </c>
      <c r="F36" s="79">
        <v>0</v>
      </c>
      <c r="G36" s="80">
        <f t="shared" si="3"/>
        <v>0</v>
      </c>
      <c r="H36" s="67">
        <f>LARGE((C36,E36,G36),1)</f>
        <v>0</v>
      </c>
      <c r="I36" s="66"/>
    </row>
    <row r="37" spans="1:9">
      <c r="A37" s="70"/>
      <c r="B37" s="79">
        <v>0</v>
      </c>
      <c r="C37" s="80">
        <f t="shared" si="3"/>
        <v>0</v>
      </c>
      <c r="D37" s="79">
        <v>0</v>
      </c>
      <c r="E37" s="80">
        <f t="shared" si="3"/>
        <v>0</v>
      </c>
      <c r="F37" s="79">
        <v>0</v>
      </c>
      <c r="G37" s="80">
        <f t="shared" si="3"/>
        <v>0</v>
      </c>
      <c r="H37" s="67">
        <f>LARGE((C37,E37,G37),1)</f>
        <v>0</v>
      </c>
      <c r="I37" s="66"/>
    </row>
    <row r="38" spans="1:9">
      <c r="A38" s="70"/>
      <c r="B38" s="79">
        <v>0</v>
      </c>
      <c r="C38" s="80">
        <f t="shared" si="3"/>
        <v>0</v>
      </c>
      <c r="D38" s="79">
        <v>0</v>
      </c>
      <c r="E38" s="80">
        <f t="shared" si="3"/>
        <v>0</v>
      </c>
      <c r="F38" s="79">
        <v>0</v>
      </c>
      <c r="G38" s="80">
        <f t="shared" si="3"/>
        <v>0</v>
      </c>
      <c r="H38" s="67">
        <f>LARGE((C38,E38,G38),1)</f>
        <v>0</v>
      </c>
      <c r="I38" s="66"/>
    </row>
    <row r="39" spans="1:9">
      <c r="A39" s="71"/>
      <c r="B39" s="79">
        <v>0</v>
      </c>
      <c r="C39" s="80">
        <f t="shared" si="3"/>
        <v>0</v>
      </c>
      <c r="D39" s="79">
        <v>0</v>
      </c>
      <c r="E39" s="80">
        <f t="shared" si="3"/>
        <v>0</v>
      </c>
      <c r="F39" s="79">
        <v>0</v>
      </c>
      <c r="G39" s="80">
        <f t="shared" si="3"/>
        <v>0</v>
      </c>
      <c r="H39" s="67">
        <f>LARGE((C39,E39,G39),1)</f>
        <v>0</v>
      </c>
      <c r="I39" s="66"/>
    </row>
    <row r="40" spans="1:9">
      <c r="A40" s="71"/>
      <c r="B40" s="79">
        <v>0</v>
      </c>
      <c r="C40" s="80">
        <f t="shared" si="3"/>
        <v>0</v>
      </c>
      <c r="D40" s="79">
        <v>0</v>
      </c>
      <c r="E40" s="80">
        <f t="shared" si="3"/>
        <v>0</v>
      </c>
      <c r="F40" s="79">
        <v>0</v>
      </c>
      <c r="G40" s="80">
        <f t="shared" si="3"/>
        <v>0</v>
      </c>
      <c r="H40" s="67">
        <f>LARGE((C40,E40,G40),1)</f>
        <v>0</v>
      </c>
      <c r="I40" s="66"/>
    </row>
    <row r="41" spans="1:9">
      <c r="A41" s="76"/>
      <c r="B41" s="79">
        <v>0</v>
      </c>
      <c r="C41" s="80">
        <f t="shared" si="3"/>
        <v>0</v>
      </c>
      <c r="D41" s="79">
        <v>0</v>
      </c>
      <c r="E41" s="80">
        <f t="shared" si="3"/>
        <v>0</v>
      </c>
      <c r="F41" s="79">
        <v>0</v>
      </c>
      <c r="G41" s="80">
        <f t="shared" si="3"/>
        <v>0</v>
      </c>
      <c r="H41" s="67">
        <f>LARGE((C41,E41,G41),1)</f>
        <v>0</v>
      </c>
      <c r="I41" s="66"/>
    </row>
    <row r="42" spans="1:9">
      <c r="A42" s="73"/>
      <c r="B42" s="79">
        <v>0</v>
      </c>
      <c r="C42" s="80">
        <f t="shared" si="3"/>
        <v>0</v>
      </c>
      <c r="D42" s="79">
        <v>0</v>
      </c>
      <c r="E42" s="80">
        <f t="shared" si="3"/>
        <v>0</v>
      </c>
      <c r="F42" s="79">
        <v>0</v>
      </c>
      <c r="G42" s="80">
        <f t="shared" si="3"/>
        <v>0</v>
      </c>
      <c r="H42" s="67">
        <f>LARGE((C42,E42,G42),1)</f>
        <v>0</v>
      </c>
      <c r="I42" s="66"/>
    </row>
    <row r="43" spans="1:9">
      <c r="A43" s="70"/>
      <c r="B43" s="79">
        <v>0</v>
      </c>
      <c r="C43" s="80">
        <f t="shared" si="3"/>
        <v>0</v>
      </c>
      <c r="D43" s="79">
        <v>0</v>
      </c>
      <c r="E43" s="80">
        <f t="shared" si="3"/>
        <v>0</v>
      </c>
      <c r="F43" s="79">
        <v>0</v>
      </c>
      <c r="G43" s="80">
        <f t="shared" si="3"/>
        <v>0</v>
      </c>
      <c r="H43" s="67">
        <f>LARGE((C43,E43,G43),1)</f>
        <v>0</v>
      </c>
      <c r="I43" s="66"/>
    </row>
    <row r="44" spans="1:9">
      <c r="A44" s="71"/>
      <c r="B44" s="79">
        <v>0</v>
      </c>
      <c r="C44" s="80">
        <f t="shared" si="3"/>
        <v>0</v>
      </c>
      <c r="D44" s="79">
        <v>0</v>
      </c>
      <c r="E44" s="80">
        <f t="shared" si="3"/>
        <v>0</v>
      </c>
      <c r="F44" s="79">
        <v>0</v>
      </c>
      <c r="G44" s="80">
        <f t="shared" si="3"/>
        <v>0</v>
      </c>
      <c r="H44" s="67">
        <f>LARGE((C44,E44,G44),1)</f>
        <v>0</v>
      </c>
      <c r="I44" s="66"/>
    </row>
    <row r="45" spans="1:9">
      <c r="A45" s="71"/>
      <c r="B45" s="79">
        <v>0</v>
      </c>
      <c r="C45" s="80">
        <f t="shared" si="3"/>
        <v>0</v>
      </c>
      <c r="D45" s="79">
        <v>0</v>
      </c>
      <c r="E45" s="80">
        <f t="shared" si="3"/>
        <v>0</v>
      </c>
      <c r="F45" s="79">
        <v>0</v>
      </c>
      <c r="G45" s="80">
        <f t="shared" si="3"/>
        <v>0</v>
      </c>
      <c r="H45" s="67">
        <f>LARGE((C45,E45,G45),1)</f>
        <v>0</v>
      </c>
      <c r="I45" s="66"/>
    </row>
    <row r="46" spans="1:9">
      <c r="A46" s="74"/>
      <c r="B46" s="79">
        <v>0</v>
      </c>
      <c r="C46" s="80">
        <f t="shared" si="3"/>
        <v>0</v>
      </c>
      <c r="D46" s="79">
        <v>0</v>
      </c>
      <c r="E46" s="80">
        <f t="shared" si="3"/>
        <v>0</v>
      </c>
      <c r="F46" s="79">
        <v>0</v>
      </c>
      <c r="G46" s="80">
        <f t="shared" si="3"/>
        <v>0</v>
      </c>
      <c r="H46" s="67">
        <f>LARGE((C46,E46,G46),1)</f>
        <v>0</v>
      </c>
      <c r="I46" s="66"/>
    </row>
    <row r="47" spans="1:9">
      <c r="A47" s="71"/>
      <c r="B47" s="79">
        <v>0</v>
      </c>
      <c r="C47" s="80">
        <f>B47/B$15*1000*B$14</f>
        <v>0</v>
      </c>
      <c r="D47" s="79">
        <v>0</v>
      </c>
      <c r="E47" s="80">
        <f>D47/D$15*1000*D$14</f>
        <v>0</v>
      </c>
      <c r="F47" s="79">
        <v>0</v>
      </c>
      <c r="G47" s="80">
        <f>F47/F$15*1000*F$14</f>
        <v>0</v>
      </c>
      <c r="H47" s="67">
        <f>LARGE((C47,E47,G47),1)</f>
        <v>0</v>
      </c>
      <c r="I47" s="66"/>
    </row>
    <row r="48" spans="1:9">
      <c r="C48"/>
    </row>
    <row r="49" spans="3:3">
      <c r="C49"/>
    </row>
    <row r="50" spans="3:3">
      <c r="C50"/>
    </row>
    <row r="51" spans="3:3">
      <c r="C51"/>
    </row>
    <row r="52" spans="3:3">
      <c r="C52"/>
    </row>
    <row r="53" spans="3:3">
      <c r="C53"/>
    </row>
    <row r="54" spans="3:3">
      <c r="C54"/>
    </row>
    <row r="55" spans="3:3">
      <c r="C55"/>
    </row>
    <row r="56" spans="3:3">
      <c r="C56"/>
    </row>
    <row r="57" spans="3:3">
      <c r="C57"/>
    </row>
    <row r="58" spans="3:3">
      <c r="C58"/>
    </row>
    <row r="59" spans="3:3">
      <c r="C59"/>
    </row>
    <row r="60" spans="3:3">
      <c r="C60"/>
    </row>
    <row r="61" spans="3:3">
      <c r="C61"/>
    </row>
    <row r="62" spans="3:3">
      <c r="C62"/>
    </row>
    <row r="63" spans="3:3">
      <c r="C63"/>
    </row>
    <row r="64" spans="3:3">
      <c r="C64"/>
    </row>
    <row r="65" spans="3:3">
      <c r="C65"/>
    </row>
    <row r="66" spans="3:3">
      <c r="C66"/>
    </row>
  </sheetData>
  <mergeCells count="5">
    <mergeCell ref="A1:A7"/>
    <mergeCell ref="B2:F2"/>
    <mergeCell ref="B4:F4"/>
    <mergeCell ref="B6:C6"/>
    <mergeCell ref="B10:C10"/>
  </mergeCells>
  <conditionalFormatting sqref="A41">
    <cfRule type="duplicateValues" dxfId="341" priority="23"/>
  </conditionalFormatting>
  <conditionalFormatting sqref="A42 A31:A38 A21:A29">
    <cfRule type="duplicateValues" dxfId="340" priority="28"/>
  </conditionalFormatting>
  <conditionalFormatting sqref="A46">
    <cfRule type="duplicateValues" dxfId="339" priority="26"/>
  </conditionalFormatting>
  <conditionalFormatting sqref="A46">
    <cfRule type="duplicateValues" dxfId="338" priority="27"/>
  </conditionalFormatting>
  <conditionalFormatting sqref="A39">
    <cfRule type="duplicateValues" dxfId="337" priority="24"/>
  </conditionalFormatting>
  <conditionalFormatting sqref="A39">
    <cfRule type="duplicateValues" dxfId="336" priority="25"/>
  </conditionalFormatting>
  <conditionalFormatting sqref="A40">
    <cfRule type="duplicateValues" dxfId="335" priority="21"/>
  </conditionalFormatting>
  <conditionalFormatting sqref="A40">
    <cfRule type="duplicateValues" dxfId="334" priority="22"/>
  </conditionalFormatting>
  <conditionalFormatting sqref="A23">
    <cfRule type="duplicateValues" dxfId="333" priority="19"/>
  </conditionalFormatting>
  <conditionalFormatting sqref="A23">
    <cfRule type="duplicateValues" dxfId="332" priority="20"/>
  </conditionalFormatting>
  <conditionalFormatting sqref="A22">
    <cfRule type="duplicateValues" dxfId="331" priority="17"/>
  </conditionalFormatting>
  <conditionalFormatting sqref="A22">
    <cfRule type="duplicateValues" dxfId="330" priority="18"/>
  </conditionalFormatting>
  <conditionalFormatting sqref="A21">
    <cfRule type="duplicateValues" dxfId="329" priority="15"/>
  </conditionalFormatting>
  <conditionalFormatting sqref="A21">
    <cfRule type="duplicateValues" dxfId="328" priority="16"/>
  </conditionalFormatting>
  <conditionalFormatting sqref="A20">
    <cfRule type="duplicateValues" dxfId="327" priority="13"/>
  </conditionalFormatting>
  <conditionalFormatting sqref="A20">
    <cfRule type="duplicateValues" dxfId="326" priority="14"/>
  </conditionalFormatting>
  <conditionalFormatting sqref="A30">
    <cfRule type="duplicateValues" dxfId="325" priority="12"/>
  </conditionalFormatting>
  <conditionalFormatting sqref="A31">
    <cfRule type="duplicateValues" dxfId="324" priority="9"/>
  </conditionalFormatting>
  <conditionalFormatting sqref="A29">
    <cfRule type="duplicateValues" dxfId="323" priority="10"/>
  </conditionalFormatting>
  <conditionalFormatting sqref="A29">
    <cfRule type="duplicateValues" dxfId="322" priority="11"/>
  </conditionalFormatting>
  <conditionalFormatting sqref="A30">
    <cfRule type="duplicateValues" dxfId="321" priority="7"/>
  </conditionalFormatting>
  <conditionalFormatting sqref="A30">
    <cfRule type="duplicateValues" dxfId="320" priority="8"/>
  </conditionalFormatting>
  <conditionalFormatting sqref="A20">
    <cfRule type="duplicateValues" dxfId="319" priority="6"/>
  </conditionalFormatting>
  <conditionalFormatting sqref="A18">
    <cfRule type="duplicateValues" dxfId="318" priority="4"/>
  </conditionalFormatting>
  <conditionalFormatting sqref="A18">
    <cfRule type="duplicateValues" dxfId="317" priority="5"/>
  </conditionalFormatting>
  <conditionalFormatting sqref="A17">
    <cfRule type="duplicateValues" dxfId="316" priority="3"/>
  </conditionalFormatting>
  <conditionalFormatting sqref="A19">
    <cfRule type="duplicateValues" dxfId="315" priority="1"/>
  </conditionalFormatting>
  <conditionalFormatting sqref="A19">
    <cfRule type="duplicateValues" dxfId="314" priority="2"/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workbookViewId="0">
      <selection activeCell="A19" sqref="A19"/>
    </sheetView>
  </sheetViews>
  <sheetFormatPr baseColWidth="10" defaultColWidth="8.7109375" defaultRowHeight="13" x14ac:dyDescent="0"/>
  <cols>
    <col min="1" max="1" width="19" customWidth="1"/>
    <col min="2" max="2" width="8.7109375" customWidth="1"/>
    <col min="3" max="3" width="8.7109375" style="84" customWidth="1"/>
    <col min="4" max="8" width="8.7109375" customWidth="1"/>
    <col min="9" max="9" width="9.140625" customWidth="1"/>
  </cols>
  <sheetData>
    <row r="1" spans="1:9">
      <c r="A1" s="155" t="s">
        <v>223</v>
      </c>
      <c r="B1" s="83"/>
      <c r="C1" s="83"/>
      <c r="D1" s="83"/>
      <c r="E1" s="83"/>
      <c r="F1" s="83"/>
      <c r="G1" s="83"/>
      <c r="H1" s="83"/>
      <c r="I1" s="44"/>
    </row>
    <row r="2" spans="1:9">
      <c r="A2" s="155"/>
      <c r="B2" s="157" t="s">
        <v>41</v>
      </c>
      <c r="C2" s="157"/>
      <c r="D2" s="157"/>
      <c r="E2" s="157"/>
      <c r="F2" s="157"/>
      <c r="G2" s="83"/>
      <c r="H2" s="83"/>
      <c r="I2" s="44"/>
    </row>
    <row r="3" spans="1:9">
      <c r="A3" s="155"/>
      <c r="B3" s="83"/>
      <c r="C3" s="83"/>
      <c r="D3" s="83"/>
      <c r="E3" s="83"/>
      <c r="F3" s="83"/>
      <c r="G3" s="83"/>
      <c r="H3" s="83"/>
      <c r="I3" s="44"/>
    </row>
    <row r="4" spans="1:9">
      <c r="A4" s="155"/>
      <c r="B4" s="157" t="s">
        <v>34</v>
      </c>
      <c r="C4" s="157"/>
      <c r="D4" s="157"/>
      <c r="E4" s="157"/>
      <c r="F4" s="157"/>
      <c r="G4" s="83"/>
      <c r="H4" s="83"/>
      <c r="I4" s="44"/>
    </row>
    <row r="5" spans="1:9">
      <c r="A5" s="155"/>
      <c r="B5" s="83"/>
      <c r="C5" s="83"/>
      <c r="D5" s="83"/>
      <c r="E5" s="83"/>
      <c r="F5" s="83"/>
      <c r="G5" s="83"/>
      <c r="H5" s="83"/>
      <c r="I5" s="44"/>
    </row>
    <row r="6" spans="1:9">
      <c r="A6" s="155"/>
      <c r="B6" s="156"/>
      <c r="C6" s="156"/>
      <c r="D6" s="83"/>
      <c r="E6" s="83"/>
      <c r="F6" s="83"/>
      <c r="G6" s="83"/>
      <c r="H6" s="83"/>
      <c r="I6" s="44"/>
    </row>
    <row r="7" spans="1:9">
      <c r="A7" s="155"/>
      <c r="B7" s="83"/>
      <c r="C7" s="83"/>
      <c r="D7" s="83"/>
      <c r="E7" s="83"/>
      <c r="F7" s="83"/>
      <c r="G7" s="83"/>
      <c r="H7" s="83"/>
      <c r="I7" s="44"/>
    </row>
    <row r="8" spans="1:9">
      <c r="A8" s="45" t="s">
        <v>11</v>
      </c>
      <c r="B8" s="46" t="s">
        <v>240</v>
      </c>
      <c r="C8" s="46"/>
      <c r="D8" s="46"/>
      <c r="E8" s="46"/>
      <c r="F8" s="82"/>
      <c r="G8" s="82"/>
      <c r="H8" s="82"/>
      <c r="I8" s="44"/>
    </row>
    <row r="9" spans="1:9">
      <c r="A9" s="45" t="s">
        <v>0</v>
      </c>
      <c r="B9" s="46" t="s">
        <v>237</v>
      </c>
      <c r="C9" s="46"/>
      <c r="D9" s="46"/>
      <c r="E9" s="46"/>
      <c r="F9" s="82"/>
      <c r="G9" s="82"/>
      <c r="H9" s="82"/>
      <c r="I9" s="44"/>
    </row>
    <row r="10" spans="1:9">
      <c r="A10" s="45" t="s">
        <v>13</v>
      </c>
      <c r="B10" s="158">
        <v>42056</v>
      </c>
      <c r="C10" s="158"/>
      <c r="D10" s="47"/>
      <c r="E10" s="47"/>
      <c r="F10" s="82"/>
      <c r="G10" s="82"/>
      <c r="H10" s="82"/>
      <c r="I10" s="44"/>
    </row>
    <row r="11" spans="1:9">
      <c r="A11" s="45" t="s">
        <v>33</v>
      </c>
      <c r="B11" s="46" t="s">
        <v>239</v>
      </c>
      <c r="C11" s="47"/>
      <c r="D11" s="83"/>
      <c r="E11" s="83"/>
      <c r="F11" s="83"/>
      <c r="G11" s="83"/>
      <c r="H11" s="83"/>
      <c r="I11" s="44"/>
    </row>
    <row r="12" spans="1:9">
      <c r="A12" s="45" t="s">
        <v>16</v>
      </c>
      <c r="B12" s="82" t="s">
        <v>52</v>
      </c>
      <c r="C12" s="83"/>
      <c r="D12" s="83"/>
      <c r="E12" s="83"/>
      <c r="F12" s="83"/>
      <c r="G12" s="83"/>
      <c r="H12" s="83"/>
      <c r="I12" s="44"/>
    </row>
    <row r="13" spans="1:9">
      <c r="A13" s="82" t="s">
        <v>12</v>
      </c>
      <c r="B13" s="49" t="s">
        <v>2</v>
      </c>
      <c r="C13" s="50"/>
      <c r="D13" s="51" t="s">
        <v>17</v>
      </c>
      <c r="E13" s="50"/>
      <c r="F13" s="51" t="s">
        <v>1</v>
      </c>
      <c r="G13" s="50"/>
      <c r="H13" s="52"/>
      <c r="I13" s="53" t="s">
        <v>24</v>
      </c>
    </row>
    <row r="14" spans="1:9">
      <c r="A14" s="82" t="s">
        <v>15</v>
      </c>
      <c r="B14" s="54">
        <v>0.65</v>
      </c>
      <c r="C14" s="55"/>
      <c r="D14" s="56">
        <v>0</v>
      </c>
      <c r="E14" s="55"/>
      <c r="F14" s="56">
        <v>0.75</v>
      </c>
      <c r="G14" s="55"/>
      <c r="H14" s="57" t="s">
        <v>18</v>
      </c>
      <c r="I14" s="58" t="s">
        <v>25</v>
      </c>
    </row>
    <row r="15" spans="1:9">
      <c r="A15" s="82" t="s">
        <v>14</v>
      </c>
      <c r="B15" s="59">
        <v>90.2</v>
      </c>
      <c r="C15" s="60"/>
      <c r="D15" s="61">
        <v>1</v>
      </c>
      <c r="E15" s="60"/>
      <c r="F15" s="61">
        <v>78</v>
      </c>
      <c r="G15" s="60"/>
      <c r="H15" s="57" t="s">
        <v>19</v>
      </c>
      <c r="I15" s="58" t="s">
        <v>26</v>
      </c>
    </row>
    <row r="16" spans="1:9">
      <c r="A16" s="82"/>
      <c r="B16" s="62" t="s">
        <v>5</v>
      </c>
      <c r="C16" s="63" t="s">
        <v>4</v>
      </c>
      <c r="D16" s="63" t="s">
        <v>5</v>
      </c>
      <c r="E16" s="63" t="s">
        <v>4</v>
      </c>
      <c r="F16" s="63" t="s">
        <v>5</v>
      </c>
      <c r="G16" s="63" t="s">
        <v>4</v>
      </c>
      <c r="H16" s="64" t="s">
        <v>4</v>
      </c>
      <c r="I16" s="65">
        <v>27</v>
      </c>
    </row>
    <row r="17" spans="1:9">
      <c r="A17" s="86" t="s">
        <v>57</v>
      </c>
      <c r="B17" s="95">
        <v>59</v>
      </c>
      <c r="C17" s="80">
        <f t="shared" ref="C17:G32" si="0">B17/B$15*1000*B$14</f>
        <v>425.16629711751659</v>
      </c>
      <c r="D17" s="79">
        <v>0</v>
      </c>
      <c r="E17" s="80">
        <f t="shared" ref="E17:E25" si="1">D17/D$15*1000*D$14</f>
        <v>0</v>
      </c>
      <c r="F17" s="79">
        <v>62.8</v>
      </c>
      <c r="G17" s="80">
        <f t="shared" ref="G17:G25" si="2">F17/F$15*1000*F$14</f>
        <v>603.84615384615381</v>
      </c>
      <c r="H17" s="67">
        <f>LARGE((C17,E17,G17),1)</f>
        <v>603.84615384615381</v>
      </c>
      <c r="I17" s="66">
        <v>5</v>
      </c>
    </row>
    <row r="18" spans="1:9">
      <c r="A18" s="74" t="s">
        <v>59</v>
      </c>
      <c r="B18" s="95">
        <v>70.599999999999994</v>
      </c>
      <c r="C18" s="80">
        <f t="shared" si="0"/>
        <v>508.75831485587582</v>
      </c>
      <c r="D18" s="79">
        <v>0</v>
      </c>
      <c r="E18" s="80">
        <f t="shared" si="1"/>
        <v>0</v>
      </c>
      <c r="F18" s="79">
        <v>59</v>
      </c>
      <c r="G18" s="80">
        <f t="shared" si="2"/>
        <v>567.30769230769226</v>
      </c>
      <c r="H18" s="67">
        <f>LARGE((C18,E18,G18),1)</f>
        <v>567.30769230769226</v>
      </c>
      <c r="I18" s="66">
        <v>6</v>
      </c>
    </row>
    <row r="19" spans="1:9">
      <c r="A19" s="86" t="s">
        <v>55</v>
      </c>
      <c r="B19" s="95">
        <v>61</v>
      </c>
      <c r="C19" s="80">
        <f t="shared" si="0"/>
        <v>439.57871396895786</v>
      </c>
      <c r="D19" s="79">
        <v>0</v>
      </c>
      <c r="E19" s="80">
        <f t="shared" si="1"/>
        <v>0</v>
      </c>
      <c r="F19" s="79">
        <v>71.8</v>
      </c>
      <c r="G19" s="80">
        <f t="shared" si="2"/>
        <v>690.38461538461536</v>
      </c>
      <c r="H19" s="67">
        <f>LARGE((C19,E19,G19),1)</f>
        <v>690.38461538461536</v>
      </c>
      <c r="I19" s="66">
        <v>3</v>
      </c>
    </row>
    <row r="20" spans="1:9">
      <c r="A20" s="70" t="s">
        <v>241</v>
      </c>
      <c r="B20" s="95">
        <v>58.6</v>
      </c>
      <c r="C20" s="80">
        <f t="shared" si="0"/>
        <v>422.28381374722835</v>
      </c>
      <c r="D20" s="79">
        <v>0</v>
      </c>
      <c r="E20" s="80">
        <f t="shared" si="1"/>
        <v>0</v>
      </c>
      <c r="F20" s="79">
        <v>53</v>
      </c>
      <c r="G20" s="80">
        <f t="shared" si="2"/>
        <v>509.61538461538464</v>
      </c>
      <c r="H20" s="67">
        <f>LARGE((C20,E20,G20),1)</f>
        <v>509.61538461538464</v>
      </c>
      <c r="I20" s="66">
        <v>8</v>
      </c>
    </row>
    <row r="21" spans="1:9">
      <c r="A21" s="70"/>
      <c r="B21" s="95">
        <v>0</v>
      </c>
      <c r="C21" s="80">
        <f t="shared" si="0"/>
        <v>0</v>
      </c>
      <c r="D21" s="79">
        <v>0</v>
      </c>
      <c r="E21" s="80">
        <f t="shared" si="1"/>
        <v>0</v>
      </c>
      <c r="F21" s="79">
        <v>0</v>
      </c>
      <c r="G21" s="80">
        <f t="shared" si="2"/>
        <v>0</v>
      </c>
      <c r="H21" s="67">
        <f>LARGE((C21,E21,G21),1)</f>
        <v>0</v>
      </c>
      <c r="I21" s="66"/>
    </row>
    <row r="22" spans="1:9">
      <c r="A22" s="70"/>
      <c r="B22" s="95">
        <v>0</v>
      </c>
      <c r="C22" s="80">
        <f t="shared" si="0"/>
        <v>0</v>
      </c>
      <c r="D22" s="79">
        <v>0</v>
      </c>
      <c r="E22" s="80">
        <f t="shared" si="1"/>
        <v>0</v>
      </c>
      <c r="F22" s="79">
        <v>0</v>
      </c>
      <c r="G22" s="80">
        <f t="shared" si="2"/>
        <v>0</v>
      </c>
      <c r="H22" s="67">
        <f>LARGE((C22,E22,G22),1)</f>
        <v>0</v>
      </c>
      <c r="I22" s="66"/>
    </row>
    <row r="23" spans="1:9">
      <c r="A23" s="70"/>
      <c r="B23" s="95">
        <v>0</v>
      </c>
      <c r="C23" s="80">
        <f t="shared" si="0"/>
        <v>0</v>
      </c>
      <c r="D23" s="79">
        <v>0</v>
      </c>
      <c r="E23" s="80">
        <f t="shared" si="1"/>
        <v>0</v>
      </c>
      <c r="F23" s="79">
        <v>0</v>
      </c>
      <c r="G23" s="80">
        <f t="shared" si="2"/>
        <v>0</v>
      </c>
      <c r="H23" s="67">
        <f>LARGE((C23,E23,G23),1)</f>
        <v>0</v>
      </c>
      <c r="I23" s="66"/>
    </row>
    <row r="24" spans="1:9">
      <c r="A24" s="70"/>
      <c r="B24" s="95">
        <v>0</v>
      </c>
      <c r="C24" s="80">
        <f t="shared" si="0"/>
        <v>0</v>
      </c>
      <c r="D24" s="79">
        <v>0</v>
      </c>
      <c r="E24" s="80">
        <f t="shared" si="1"/>
        <v>0</v>
      </c>
      <c r="F24" s="79">
        <v>0</v>
      </c>
      <c r="G24" s="80">
        <f t="shared" si="2"/>
        <v>0</v>
      </c>
      <c r="H24" s="67">
        <f>LARGE((C24,E24,G24),1)</f>
        <v>0</v>
      </c>
      <c r="I24" s="66"/>
    </row>
    <row r="25" spans="1:9">
      <c r="A25" s="70"/>
      <c r="B25" s="79">
        <v>0</v>
      </c>
      <c r="C25" s="80">
        <f t="shared" si="0"/>
        <v>0</v>
      </c>
      <c r="D25" s="79">
        <v>0</v>
      </c>
      <c r="E25" s="80">
        <f t="shared" si="1"/>
        <v>0</v>
      </c>
      <c r="F25" s="79">
        <v>0</v>
      </c>
      <c r="G25" s="80">
        <f t="shared" si="2"/>
        <v>0</v>
      </c>
      <c r="H25" s="67">
        <f>LARGE((C25,E25,G25),1)</f>
        <v>0</v>
      </c>
      <c r="I25" s="66"/>
    </row>
    <row r="26" spans="1:9">
      <c r="A26" s="70"/>
      <c r="B26" s="95">
        <v>0</v>
      </c>
      <c r="C26" s="80">
        <f t="shared" si="0"/>
        <v>0</v>
      </c>
      <c r="D26" s="79">
        <v>0</v>
      </c>
      <c r="E26" s="80">
        <f t="shared" si="0"/>
        <v>0</v>
      </c>
      <c r="F26" s="79">
        <v>0</v>
      </c>
      <c r="G26" s="80">
        <f t="shared" si="0"/>
        <v>0</v>
      </c>
      <c r="H26" s="67">
        <f>LARGE((C26,E26,G26),1)</f>
        <v>0</v>
      </c>
      <c r="I26" s="66"/>
    </row>
    <row r="27" spans="1:9">
      <c r="A27" s="70"/>
      <c r="B27" s="95">
        <v>0</v>
      </c>
      <c r="C27" s="80">
        <f t="shared" si="0"/>
        <v>0</v>
      </c>
      <c r="D27" s="79">
        <v>0</v>
      </c>
      <c r="E27" s="80">
        <f t="shared" si="0"/>
        <v>0</v>
      </c>
      <c r="F27" s="79">
        <v>0</v>
      </c>
      <c r="G27" s="80">
        <f t="shared" si="0"/>
        <v>0</v>
      </c>
      <c r="H27" s="67">
        <f>LARGE((C27,E27,G27),1)</f>
        <v>0</v>
      </c>
      <c r="I27" s="66"/>
    </row>
    <row r="28" spans="1:9">
      <c r="A28" s="70"/>
      <c r="B28" s="95">
        <v>0</v>
      </c>
      <c r="C28" s="80">
        <f t="shared" si="0"/>
        <v>0</v>
      </c>
      <c r="D28" s="79">
        <v>0</v>
      </c>
      <c r="E28" s="80">
        <f t="shared" si="0"/>
        <v>0</v>
      </c>
      <c r="F28" s="79">
        <v>0</v>
      </c>
      <c r="G28" s="80">
        <f t="shared" si="0"/>
        <v>0</v>
      </c>
      <c r="H28" s="67">
        <f>LARGE((C28,E28,G28),1)</f>
        <v>0</v>
      </c>
      <c r="I28" s="66"/>
    </row>
    <row r="29" spans="1:9">
      <c r="A29" s="71"/>
      <c r="B29" s="78">
        <v>0</v>
      </c>
      <c r="C29" s="80">
        <f t="shared" si="0"/>
        <v>0</v>
      </c>
      <c r="D29" s="79">
        <v>0</v>
      </c>
      <c r="E29" s="80">
        <f t="shared" si="0"/>
        <v>0</v>
      </c>
      <c r="F29" s="79">
        <v>0</v>
      </c>
      <c r="G29" s="80">
        <f t="shared" si="0"/>
        <v>0</v>
      </c>
      <c r="H29" s="67">
        <f>LARGE((C29,E29,G29),1)</f>
        <v>0</v>
      </c>
      <c r="I29" s="66"/>
    </row>
    <row r="30" spans="1:9">
      <c r="A30" s="71"/>
      <c r="B30" s="78">
        <v>0</v>
      </c>
      <c r="C30" s="80">
        <f t="shared" si="0"/>
        <v>0</v>
      </c>
      <c r="D30" s="79">
        <v>0</v>
      </c>
      <c r="E30" s="80">
        <f t="shared" si="0"/>
        <v>0</v>
      </c>
      <c r="F30" s="79">
        <v>0</v>
      </c>
      <c r="G30" s="80">
        <f t="shared" si="0"/>
        <v>0</v>
      </c>
      <c r="H30" s="67">
        <f>LARGE((C30,E30,G30),1)</f>
        <v>0</v>
      </c>
      <c r="I30" s="66"/>
    </row>
    <row r="31" spans="1:9">
      <c r="A31" s="76"/>
      <c r="B31" s="79">
        <v>0</v>
      </c>
      <c r="C31" s="80">
        <f t="shared" si="0"/>
        <v>0</v>
      </c>
      <c r="D31" s="79">
        <v>0</v>
      </c>
      <c r="E31" s="80">
        <f t="shared" si="0"/>
        <v>0</v>
      </c>
      <c r="F31" s="79">
        <v>0</v>
      </c>
      <c r="G31" s="80">
        <f t="shared" si="0"/>
        <v>0</v>
      </c>
      <c r="H31" s="67">
        <f>LARGE((C31,E31,G31),1)</f>
        <v>0</v>
      </c>
      <c r="I31" s="66"/>
    </row>
    <row r="32" spans="1:9">
      <c r="A32" s="73"/>
      <c r="B32" s="79">
        <v>0</v>
      </c>
      <c r="C32" s="80">
        <f t="shared" si="0"/>
        <v>0</v>
      </c>
      <c r="D32" s="79">
        <v>0</v>
      </c>
      <c r="E32" s="80">
        <f t="shared" si="0"/>
        <v>0</v>
      </c>
      <c r="F32" s="79">
        <v>0</v>
      </c>
      <c r="G32" s="80">
        <f t="shared" si="0"/>
        <v>0</v>
      </c>
      <c r="H32" s="67">
        <f>LARGE((C32,E32,G32),1)</f>
        <v>0</v>
      </c>
      <c r="I32" s="66"/>
    </row>
    <row r="33" spans="1:9">
      <c r="A33" s="70"/>
      <c r="B33" s="79">
        <v>0</v>
      </c>
      <c r="C33" s="80">
        <f t="shared" ref="C33:G46" si="3">B33/B$15*1000*B$14</f>
        <v>0</v>
      </c>
      <c r="D33" s="79">
        <v>0</v>
      </c>
      <c r="E33" s="80">
        <f t="shared" si="3"/>
        <v>0</v>
      </c>
      <c r="F33" s="79">
        <v>0</v>
      </c>
      <c r="G33" s="80">
        <f t="shared" si="3"/>
        <v>0</v>
      </c>
      <c r="H33" s="67">
        <f>LARGE((C33,E33,G33),1)</f>
        <v>0</v>
      </c>
      <c r="I33" s="66"/>
    </row>
    <row r="34" spans="1:9">
      <c r="A34" s="70"/>
      <c r="B34" s="79">
        <v>0</v>
      </c>
      <c r="C34" s="80">
        <f t="shared" si="3"/>
        <v>0</v>
      </c>
      <c r="D34" s="79">
        <v>0</v>
      </c>
      <c r="E34" s="80">
        <f t="shared" si="3"/>
        <v>0</v>
      </c>
      <c r="F34" s="79">
        <v>0</v>
      </c>
      <c r="G34" s="80">
        <f t="shared" si="3"/>
        <v>0</v>
      </c>
      <c r="H34" s="67">
        <f>LARGE((C34,E34,G34),1)</f>
        <v>0</v>
      </c>
      <c r="I34" s="66"/>
    </row>
    <row r="35" spans="1:9">
      <c r="A35" s="70"/>
      <c r="B35" s="79">
        <v>0</v>
      </c>
      <c r="C35" s="80">
        <f t="shared" si="3"/>
        <v>0</v>
      </c>
      <c r="D35" s="79">
        <v>0</v>
      </c>
      <c r="E35" s="80">
        <f t="shared" si="3"/>
        <v>0</v>
      </c>
      <c r="F35" s="79">
        <v>0</v>
      </c>
      <c r="G35" s="80">
        <f t="shared" si="3"/>
        <v>0</v>
      </c>
      <c r="H35" s="67">
        <f>LARGE((C35,E35,G35),1)</f>
        <v>0</v>
      </c>
      <c r="I35" s="66"/>
    </row>
    <row r="36" spans="1:9">
      <c r="A36" s="70"/>
      <c r="B36" s="79">
        <v>0</v>
      </c>
      <c r="C36" s="80">
        <f t="shared" si="3"/>
        <v>0</v>
      </c>
      <c r="D36" s="79">
        <v>0</v>
      </c>
      <c r="E36" s="80">
        <f t="shared" si="3"/>
        <v>0</v>
      </c>
      <c r="F36" s="79">
        <v>0</v>
      </c>
      <c r="G36" s="80">
        <f t="shared" si="3"/>
        <v>0</v>
      </c>
      <c r="H36" s="67">
        <f>LARGE((C36,E36,G36),1)</f>
        <v>0</v>
      </c>
      <c r="I36" s="66"/>
    </row>
    <row r="37" spans="1:9">
      <c r="A37" s="70"/>
      <c r="B37" s="79">
        <v>0</v>
      </c>
      <c r="C37" s="80">
        <f t="shared" si="3"/>
        <v>0</v>
      </c>
      <c r="D37" s="79">
        <v>0</v>
      </c>
      <c r="E37" s="80">
        <f t="shared" si="3"/>
        <v>0</v>
      </c>
      <c r="F37" s="79">
        <v>0</v>
      </c>
      <c r="G37" s="80">
        <f t="shared" si="3"/>
        <v>0</v>
      </c>
      <c r="H37" s="67">
        <f>LARGE((C37,E37,G37),1)</f>
        <v>0</v>
      </c>
      <c r="I37" s="66"/>
    </row>
    <row r="38" spans="1:9">
      <c r="A38" s="70"/>
      <c r="B38" s="79">
        <v>0</v>
      </c>
      <c r="C38" s="80">
        <f t="shared" si="3"/>
        <v>0</v>
      </c>
      <c r="D38" s="79">
        <v>0</v>
      </c>
      <c r="E38" s="80">
        <f t="shared" si="3"/>
        <v>0</v>
      </c>
      <c r="F38" s="79">
        <v>0</v>
      </c>
      <c r="G38" s="80">
        <f t="shared" si="3"/>
        <v>0</v>
      </c>
      <c r="H38" s="67">
        <f>LARGE((C38,E38,G38),1)</f>
        <v>0</v>
      </c>
      <c r="I38" s="66"/>
    </row>
    <row r="39" spans="1:9">
      <c r="A39" s="71"/>
      <c r="B39" s="79">
        <v>0</v>
      </c>
      <c r="C39" s="80">
        <f t="shared" si="3"/>
        <v>0</v>
      </c>
      <c r="D39" s="79">
        <v>0</v>
      </c>
      <c r="E39" s="80">
        <f t="shared" si="3"/>
        <v>0</v>
      </c>
      <c r="F39" s="79">
        <v>0</v>
      </c>
      <c r="G39" s="80">
        <f t="shared" si="3"/>
        <v>0</v>
      </c>
      <c r="H39" s="67">
        <f>LARGE((C39,E39,G39),1)</f>
        <v>0</v>
      </c>
      <c r="I39" s="66"/>
    </row>
    <row r="40" spans="1:9">
      <c r="A40" s="71"/>
      <c r="B40" s="79">
        <v>0</v>
      </c>
      <c r="C40" s="80">
        <f t="shared" si="3"/>
        <v>0</v>
      </c>
      <c r="D40" s="79">
        <v>0</v>
      </c>
      <c r="E40" s="80">
        <f t="shared" si="3"/>
        <v>0</v>
      </c>
      <c r="F40" s="79">
        <v>0</v>
      </c>
      <c r="G40" s="80">
        <f t="shared" si="3"/>
        <v>0</v>
      </c>
      <c r="H40" s="67">
        <f>LARGE((C40,E40,G40),1)</f>
        <v>0</v>
      </c>
      <c r="I40" s="66"/>
    </row>
    <row r="41" spans="1:9">
      <c r="A41" s="76"/>
      <c r="B41" s="79">
        <v>0</v>
      </c>
      <c r="C41" s="80">
        <f t="shared" si="3"/>
        <v>0</v>
      </c>
      <c r="D41" s="79">
        <v>0</v>
      </c>
      <c r="E41" s="80">
        <f t="shared" si="3"/>
        <v>0</v>
      </c>
      <c r="F41" s="79">
        <v>0</v>
      </c>
      <c r="G41" s="80">
        <f t="shared" si="3"/>
        <v>0</v>
      </c>
      <c r="H41" s="67">
        <f>LARGE((C41,E41,G41),1)</f>
        <v>0</v>
      </c>
      <c r="I41" s="66"/>
    </row>
    <row r="42" spans="1:9">
      <c r="A42" s="73"/>
      <c r="B42" s="79">
        <v>0</v>
      </c>
      <c r="C42" s="80">
        <f t="shared" si="3"/>
        <v>0</v>
      </c>
      <c r="D42" s="79">
        <v>0</v>
      </c>
      <c r="E42" s="80">
        <f t="shared" si="3"/>
        <v>0</v>
      </c>
      <c r="F42" s="79">
        <v>0</v>
      </c>
      <c r="G42" s="80">
        <f t="shared" si="3"/>
        <v>0</v>
      </c>
      <c r="H42" s="67">
        <f>LARGE((C42,E42,G42),1)</f>
        <v>0</v>
      </c>
      <c r="I42" s="66"/>
    </row>
    <row r="43" spans="1:9">
      <c r="A43" s="70"/>
      <c r="B43" s="79">
        <v>0</v>
      </c>
      <c r="C43" s="80">
        <f t="shared" si="3"/>
        <v>0</v>
      </c>
      <c r="D43" s="79">
        <v>0</v>
      </c>
      <c r="E43" s="80">
        <f t="shared" si="3"/>
        <v>0</v>
      </c>
      <c r="F43" s="79">
        <v>0</v>
      </c>
      <c r="G43" s="80">
        <f t="shared" si="3"/>
        <v>0</v>
      </c>
      <c r="H43" s="67">
        <f>LARGE((C43,E43,G43),1)</f>
        <v>0</v>
      </c>
      <c r="I43" s="66"/>
    </row>
    <row r="44" spans="1:9">
      <c r="A44" s="71"/>
      <c r="B44" s="79">
        <v>0</v>
      </c>
      <c r="C44" s="80">
        <f t="shared" si="3"/>
        <v>0</v>
      </c>
      <c r="D44" s="79">
        <v>0</v>
      </c>
      <c r="E44" s="80">
        <f t="shared" si="3"/>
        <v>0</v>
      </c>
      <c r="F44" s="79">
        <v>0</v>
      </c>
      <c r="G44" s="80">
        <f t="shared" si="3"/>
        <v>0</v>
      </c>
      <c r="H44" s="67">
        <f>LARGE((C44,E44,G44),1)</f>
        <v>0</v>
      </c>
      <c r="I44" s="66"/>
    </row>
    <row r="45" spans="1:9">
      <c r="A45" s="71"/>
      <c r="B45" s="79">
        <v>0</v>
      </c>
      <c r="C45" s="80">
        <f t="shared" si="3"/>
        <v>0</v>
      </c>
      <c r="D45" s="79">
        <v>0</v>
      </c>
      <c r="E45" s="80">
        <f t="shared" si="3"/>
        <v>0</v>
      </c>
      <c r="F45" s="79">
        <v>0</v>
      </c>
      <c r="G45" s="80">
        <f t="shared" si="3"/>
        <v>0</v>
      </c>
      <c r="H45" s="67">
        <f>LARGE((C45,E45,G45),1)</f>
        <v>0</v>
      </c>
      <c r="I45" s="66"/>
    </row>
    <row r="46" spans="1:9">
      <c r="A46" s="74"/>
      <c r="B46" s="79">
        <v>0</v>
      </c>
      <c r="C46" s="80">
        <f t="shared" si="3"/>
        <v>0</v>
      </c>
      <c r="D46" s="79">
        <v>0</v>
      </c>
      <c r="E46" s="80">
        <f t="shared" si="3"/>
        <v>0</v>
      </c>
      <c r="F46" s="79">
        <v>0</v>
      </c>
      <c r="G46" s="80">
        <f t="shared" si="3"/>
        <v>0</v>
      </c>
      <c r="H46" s="67">
        <f>LARGE((C46,E46,G46),1)</f>
        <v>0</v>
      </c>
      <c r="I46" s="66"/>
    </row>
    <row r="47" spans="1:9">
      <c r="A47" s="71"/>
      <c r="B47" s="79">
        <v>0</v>
      </c>
      <c r="C47" s="80">
        <f>B47/B$15*1000*B$14</f>
        <v>0</v>
      </c>
      <c r="D47" s="79">
        <v>0</v>
      </c>
      <c r="E47" s="80">
        <f>D47/D$15*1000*D$14</f>
        <v>0</v>
      </c>
      <c r="F47" s="79">
        <v>0</v>
      </c>
      <c r="G47" s="80">
        <f>F47/F$15*1000*F$14</f>
        <v>0</v>
      </c>
      <c r="H47" s="67">
        <f>LARGE((C47,E47,G47),1)</f>
        <v>0</v>
      </c>
      <c r="I47" s="66"/>
    </row>
    <row r="48" spans="1:9">
      <c r="C48"/>
    </row>
    <row r="49" spans="3:3">
      <c r="C49"/>
    </row>
    <row r="50" spans="3:3">
      <c r="C50"/>
    </row>
    <row r="51" spans="3:3">
      <c r="C51"/>
    </row>
    <row r="52" spans="3:3">
      <c r="C52"/>
    </row>
    <row r="53" spans="3:3">
      <c r="C53"/>
    </row>
    <row r="54" spans="3:3">
      <c r="C54"/>
    </row>
    <row r="55" spans="3:3">
      <c r="C55"/>
    </row>
    <row r="56" spans="3:3">
      <c r="C56"/>
    </row>
    <row r="57" spans="3:3">
      <c r="C57"/>
    </row>
    <row r="58" spans="3:3">
      <c r="C58"/>
    </row>
    <row r="59" spans="3:3">
      <c r="C59"/>
    </row>
    <row r="60" spans="3:3">
      <c r="C60"/>
    </row>
    <row r="61" spans="3:3">
      <c r="C61"/>
    </row>
    <row r="62" spans="3:3">
      <c r="C62"/>
    </row>
    <row r="63" spans="3:3">
      <c r="C63"/>
    </row>
    <row r="64" spans="3:3">
      <c r="C64"/>
    </row>
    <row r="65" spans="3:3">
      <c r="C65"/>
    </row>
    <row r="66" spans="3:3">
      <c r="C66"/>
    </row>
  </sheetData>
  <mergeCells count="5">
    <mergeCell ref="A1:A7"/>
    <mergeCell ref="B2:F2"/>
    <mergeCell ref="B4:F4"/>
    <mergeCell ref="B6:C6"/>
    <mergeCell ref="B10:C10"/>
  </mergeCells>
  <conditionalFormatting sqref="A41">
    <cfRule type="duplicateValues" dxfId="313" priority="23"/>
  </conditionalFormatting>
  <conditionalFormatting sqref="A42 A31:A38 A21:A29">
    <cfRule type="duplicateValues" dxfId="312" priority="28"/>
  </conditionalFormatting>
  <conditionalFormatting sqref="A46">
    <cfRule type="duplicateValues" dxfId="311" priority="26"/>
  </conditionalFormatting>
  <conditionalFormatting sqref="A46">
    <cfRule type="duplicateValues" dxfId="310" priority="27"/>
  </conditionalFormatting>
  <conditionalFormatting sqref="A39">
    <cfRule type="duplicateValues" dxfId="309" priority="24"/>
  </conditionalFormatting>
  <conditionalFormatting sqref="A39">
    <cfRule type="duplicateValues" dxfId="308" priority="25"/>
  </conditionalFormatting>
  <conditionalFormatting sqref="A40">
    <cfRule type="duplicateValues" dxfId="307" priority="21"/>
  </conditionalFormatting>
  <conditionalFormatting sqref="A40">
    <cfRule type="duplicateValues" dxfId="306" priority="22"/>
  </conditionalFormatting>
  <conditionalFormatting sqref="A23">
    <cfRule type="duplicateValues" dxfId="305" priority="19"/>
  </conditionalFormatting>
  <conditionalFormatting sqref="A23">
    <cfRule type="duplicateValues" dxfId="304" priority="20"/>
  </conditionalFormatting>
  <conditionalFormatting sqref="A22">
    <cfRule type="duplicateValues" dxfId="303" priority="17"/>
  </conditionalFormatting>
  <conditionalFormatting sqref="A22">
    <cfRule type="duplicateValues" dxfId="302" priority="18"/>
  </conditionalFormatting>
  <conditionalFormatting sqref="A21">
    <cfRule type="duplicateValues" dxfId="301" priority="15"/>
  </conditionalFormatting>
  <conditionalFormatting sqref="A21">
    <cfRule type="duplicateValues" dxfId="300" priority="16"/>
  </conditionalFormatting>
  <conditionalFormatting sqref="A20">
    <cfRule type="duplicateValues" dxfId="299" priority="13"/>
  </conditionalFormatting>
  <conditionalFormatting sqref="A20">
    <cfRule type="duplicateValues" dxfId="298" priority="14"/>
  </conditionalFormatting>
  <conditionalFormatting sqref="A30">
    <cfRule type="duplicateValues" dxfId="297" priority="12"/>
  </conditionalFormatting>
  <conditionalFormatting sqref="A31">
    <cfRule type="duplicateValues" dxfId="296" priority="9"/>
  </conditionalFormatting>
  <conditionalFormatting sqref="A29">
    <cfRule type="duplicateValues" dxfId="295" priority="10"/>
  </conditionalFormatting>
  <conditionalFormatting sqref="A29">
    <cfRule type="duplicateValues" dxfId="294" priority="11"/>
  </conditionalFormatting>
  <conditionalFormatting sqref="A30">
    <cfRule type="duplicateValues" dxfId="293" priority="7"/>
  </conditionalFormatting>
  <conditionalFormatting sqref="A30">
    <cfRule type="duplicateValues" dxfId="292" priority="8"/>
  </conditionalFormatting>
  <conditionalFormatting sqref="A20">
    <cfRule type="duplicateValues" dxfId="291" priority="6"/>
  </conditionalFormatting>
  <conditionalFormatting sqref="A18">
    <cfRule type="duplicateValues" dxfId="290" priority="4"/>
  </conditionalFormatting>
  <conditionalFormatting sqref="A18">
    <cfRule type="duplicateValues" dxfId="289" priority="5"/>
  </conditionalFormatting>
  <conditionalFormatting sqref="A17">
    <cfRule type="duplicateValues" dxfId="288" priority="3"/>
  </conditionalFormatting>
  <conditionalFormatting sqref="A19">
    <cfRule type="duplicateValues" dxfId="287" priority="1"/>
  </conditionalFormatting>
  <conditionalFormatting sqref="A19">
    <cfRule type="duplicateValues" dxfId="286" priority="2"/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5"/>
  <sheetViews>
    <sheetView topLeftCell="A84" zoomScale="85" zoomScaleNormal="85" zoomScalePageLayoutView="85" workbookViewId="0">
      <selection activeCell="P136" sqref="P136"/>
    </sheetView>
  </sheetViews>
  <sheetFormatPr baseColWidth="10" defaultColWidth="10.7109375" defaultRowHeight="13" x14ac:dyDescent="0"/>
  <cols>
    <col min="1" max="1" width="12.140625" style="1" customWidth="1"/>
    <col min="2" max="2" width="10.7109375" style="1" customWidth="1"/>
    <col min="3" max="3" width="18.140625" style="1" customWidth="1"/>
    <col min="4" max="4" width="5.28515625" style="1" customWidth="1"/>
    <col min="5" max="17" width="4.85546875" style="38" customWidth="1"/>
    <col min="18" max="22" width="4.85546875" customWidth="1"/>
    <col min="23" max="31" width="4.85546875" style="38" customWidth="1"/>
    <col min="32" max="16384" width="10.7109375" style="38"/>
  </cols>
  <sheetData>
    <row r="1" spans="1:31" s="29" customFormat="1" ht="33.75" customHeight="1">
      <c r="A1" s="28"/>
      <c r="B1" s="28"/>
      <c r="C1" s="28"/>
      <c r="D1" s="28"/>
      <c r="E1" s="114">
        <v>2018</v>
      </c>
      <c r="F1" s="115"/>
      <c r="G1" s="28">
        <v>2019</v>
      </c>
      <c r="H1" s="28"/>
      <c r="I1" s="28"/>
      <c r="J1" s="28"/>
      <c r="K1" s="28"/>
      <c r="L1" s="28"/>
      <c r="M1" s="28"/>
      <c r="N1" s="28"/>
      <c r="P1" s="28"/>
      <c r="Q1" s="28"/>
      <c r="R1" s="1"/>
      <c r="S1" s="1"/>
      <c r="T1" s="1"/>
      <c r="U1" s="1"/>
      <c r="V1" s="1"/>
    </row>
    <row r="2" spans="1:31" s="29" customFormat="1" ht="38" customHeight="1">
      <c r="A2" s="30"/>
      <c r="B2" s="30"/>
      <c r="C2" s="31"/>
      <c r="D2" s="31"/>
      <c r="E2" s="113" t="s">
        <v>50</v>
      </c>
      <c r="F2" s="113" t="s">
        <v>50</v>
      </c>
      <c r="G2" s="100" t="s">
        <v>69</v>
      </c>
      <c r="H2" s="100" t="s">
        <v>69</v>
      </c>
      <c r="I2" s="100" t="s">
        <v>120</v>
      </c>
      <c r="J2" s="100" t="s">
        <v>123</v>
      </c>
      <c r="K2" s="100" t="s">
        <v>132</v>
      </c>
      <c r="L2" s="100" t="s">
        <v>124</v>
      </c>
      <c r="M2" s="100" t="s">
        <v>155</v>
      </c>
      <c r="N2" s="100" t="s">
        <v>230</v>
      </c>
      <c r="O2" s="100" t="s">
        <v>172</v>
      </c>
      <c r="P2" s="100" t="s">
        <v>228</v>
      </c>
      <c r="Q2" s="100" t="s">
        <v>231</v>
      </c>
      <c r="R2" s="100" t="s">
        <v>231</v>
      </c>
      <c r="S2" s="100" t="s">
        <v>236</v>
      </c>
      <c r="T2" s="100" t="s">
        <v>236</v>
      </c>
      <c r="U2" s="100" t="s">
        <v>236</v>
      </c>
      <c r="V2" s="100" t="s">
        <v>238</v>
      </c>
      <c r="W2" s="100" t="s">
        <v>245</v>
      </c>
      <c r="X2" s="100" t="s">
        <v>245</v>
      </c>
      <c r="Y2" s="100" t="s">
        <v>245</v>
      </c>
      <c r="Z2" s="100" t="s">
        <v>252</v>
      </c>
      <c r="AA2" s="100" t="s">
        <v>254</v>
      </c>
      <c r="AB2" s="100" t="s">
        <v>255</v>
      </c>
      <c r="AC2" s="100" t="s">
        <v>258</v>
      </c>
      <c r="AD2" s="100" t="s">
        <v>266</v>
      </c>
      <c r="AE2" s="100" t="s">
        <v>267</v>
      </c>
    </row>
    <row r="3" spans="1:31" s="34" customFormat="1" ht="30.75" customHeight="1">
      <c r="A3" s="32"/>
      <c r="B3" s="33"/>
      <c r="C3" s="33" t="s">
        <v>22</v>
      </c>
      <c r="D3" s="33"/>
      <c r="E3" s="111" t="s">
        <v>38</v>
      </c>
      <c r="F3" s="111" t="s">
        <v>38</v>
      </c>
      <c r="G3" s="111" t="s">
        <v>70</v>
      </c>
      <c r="H3" s="111" t="s">
        <v>70</v>
      </c>
      <c r="I3" s="111" t="s">
        <v>48</v>
      </c>
      <c r="J3" s="111" t="s">
        <v>48</v>
      </c>
      <c r="K3" s="100" t="s">
        <v>133</v>
      </c>
      <c r="L3" s="111" t="s">
        <v>131</v>
      </c>
      <c r="M3" s="111" t="s">
        <v>156</v>
      </c>
      <c r="N3" s="111" t="s">
        <v>169</v>
      </c>
      <c r="O3" s="100" t="s">
        <v>170</v>
      </c>
      <c r="P3" s="100" t="s">
        <v>229</v>
      </c>
      <c r="Q3" s="100" t="s">
        <v>232</v>
      </c>
      <c r="R3" s="100" t="s">
        <v>232</v>
      </c>
      <c r="S3" s="100" t="s">
        <v>237</v>
      </c>
      <c r="T3" s="100" t="s">
        <v>237</v>
      </c>
      <c r="U3" s="100" t="s">
        <v>169</v>
      </c>
      <c r="V3" s="100" t="s">
        <v>170</v>
      </c>
      <c r="W3" s="100" t="s">
        <v>246</v>
      </c>
      <c r="X3" s="100" t="s">
        <v>246</v>
      </c>
      <c r="Y3" s="100" t="s">
        <v>246</v>
      </c>
      <c r="Z3" s="100" t="s">
        <v>259</v>
      </c>
      <c r="AA3" s="100" t="s">
        <v>48</v>
      </c>
      <c r="AB3" s="100" t="s">
        <v>48</v>
      </c>
      <c r="AC3" s="100" t="s">
        <v>259</v>
      </c>
      <c r="AD3" s="100" t="s">
        <v>265</v>
      </c>
      <c r="AE3" s="100" t="s">
        <v>265</v>
      </c>
    </row>
    <row r="4" spans="1:31" ht="11">
      <c r="A4" s="35"/>
      <c r="B4" s="36"/>
      <c r="C4" s="37"/>
      <c r="D4" s="110"/>
      <c r="E4" s="112">
        <v>41973</v>
      </c>
      <c r="F4" s="112">
        <v>41973</v>
      </c>
      <c r="G4" s="112">
        <v>42020</v>
      </c>
      <c r="H4" s="112">
        <v>42021</v>
      </c>
      <c r="I4" s="112">
        <v>42031</v>
      </c>
      <c r="J4" s="112">
        <v>42030</v>
      </c>
      <c r="K4" s="101">
        <v>42030</v>
      </c>
      <c r="L4" s="112">
        <v>42031</v>
      </c>
      <c r="M4" s="112">
        <v>42043</v>
      </c>
      <c r="N4" s="101">
        <v>42037</v>
      </c>
      <c r="O4" s="101">
        <v>42037</v>
      </c>
      <c r="P4" s="101">
        <v>42037</v>
      </c>
      <c r="Q4" s="101">
        <v>42049</v>
      </c>
      <c r="R4" s="101">
        <v>42050</v>
      </c>
      <c r="S4" s="101">
        <v>42054</v>
      </c>
      <c r="T4" s="101"/>
      <c r="U4" s="101"/>
      <c r="V4" s="101"/>
      <c r="W4" s="101">
        <v>42070</v>
      </c>
      <c r="X4" s="101">
        <v>42071</v>
      </c>
      <c r="Y4" s="101">
        <v>42072</v>
      </c>
      <c r="Z4" s="101">
        <v>42072</v>
      </c>
      <c r="AA4" s="101">
        <v>42078</v>
      </c>
      <c r="AB4" s="101">
        <v>42079</v>
      </c>
      <c r="AC4" s="101">
        <v>42079</v>
      </c>
      <c r="AD4" s="101">
        <v>42092</v>
      </c>
      <c r="AE4" s="101">
        <v>42093</v>
      </c>
    </row>
    <row r="5" spans="1:31" ht="11">
      <c r="A5" s="35"/>
      <c r="B5" s="36"/>
      <c r="C5" s="37"/>
      <c r="D5" s="110"/>
      <c r="E5" s="112" t="s">
        <v>39</v>
      </c>
      <c r="F5" s="112" t="s">
        <v>49</v>
      </c>
      <c r="G5" s="112" t="s">
        <v>39</v>
      </c>
      <c r="H5" s="112" t="s">
        <v>39</v>
      </c>
      <c r="I5" s="112" t="s">
        <v>39</v>
      </c>
      <c r="J5" s="112" t="s">
        <v>39</v>
      </c>
      <c r="K5" s="101" t="s">
        <v>39</v>
      </c>
      <c r="L5" s="112" t="s">
        <v>39</v>
      </c>
      <c r="M5" s="112" t="s">
        <v>39</v>
      </c>
      <c r="N5" s="112" t="s">
        <v>39</v>
      </c>
      <c r="O5" s="101" t="s">
        <v>39</v>
      </c>
      <c r="P5" s="101" t="s">
        <v>39</v>
      </c>
      <c r="Q5" s="101" t="s">
        <v>39</v>
      </c>
      <c r="R5" s="101" t="s">
        <v>49</v>
      </c>
      <c r="S5" s="101" t="s">
        <v>39</v>
      </c>
      <c r="T5" s="101" t="s">
        <v>49</v>
      </c>
      <c r="U5" s="101" t="s">
        <v>239</v>
      </c>
      <c r="V5" s="101" t="s">
        <v>39</v>
      </c>
      <c r="W5" s="101" t="s">
        <v>39</v>
      </c>
      <c r="X5" s="101" t="s">
        <v>239</v>
      </c>
      <c r="Y5" s="101" t="s">
        <v>49</v>
      </c>
      <c r="Z5" s="101" t="s">
        <v>39</v>
      </c>
      <c r="AA5" s="101" t="s">
        <v>39</v>
      </c>
      <c r="AB5" s="101" t="s">
        <v>239</v>
      </c>
      <c r="AC5" s="101" t="s">
        <v>39</v>
      </c>
      <c r="AD5" s="101" t="s">
        <v>39</v>
      </c>
      <c r="AE5" s="101" t="s">
        <v>39</v>
      </c>
    </row>
    <row r="6" spans="1:31" ht="11">
      <c r="A6" s="35"/>
      <c r="B6" s="36"/>
      <c r="C6" s="37"/>
      <c r="D6" s="39"/>
      <c r="E6" s="75" t="s">
        <v>23</v>
      </c>
      <c r="F6" s="75" t="s">
        <v>23</v>
      </c>
      <c r="G6" s="75" t="s">
        <v>23</v>
      </c>
      <c r="H6" s="75" t="s">
        <v>23</v>
      </c>
      <c r="I6" s="75" t="s">
        <v>23</v>
      </c>
      <c r="J6" s="75" t="s">
        <v>23</v>
      </c>
      <c r="K6" s="75" t="s">
        <v>23</v>
      </c>
      <c r="L6" s="75" t="s">
        <v>23</v>
      </c>
      <c r="M6" s="75" t="s">
        <v>23</v>
      </c>
      <c r="N6" s="75" t="s">
        <v>23</v>
      </c>
      <c r="O6" s="75" t="s">
        <v>23</v>
      </c>
      <c r="P6" s="75" t="s">
        <v>23</v>
      </c>
      <c r="Q6" s="75" t="s">
        <v>23</v>
      </c>
      <c r="R6" s="75" t="s">
        <v>23</v>
      </c>
      <c r="S6" s="75" t="s">
        <v>23</v>
      </c>
      <c r="T6" s="75" t="s">
        <v>23</v>
      </c>
      <c r="U6" s="75" t="s">
        <v>23</v>
      </c>
      <c r="V6" s="75" t="s">
        <v>23</v>
      </c>
      <c r="W6" s="75" t="s">
        <v>23</v>
      </c>
      <c r="X6" s="75" t="s">
        <v>23</v>
      </c>
      <c r="Y6" s="75" t="s">
        <v>23</v>
      </c>
      <c r="Z6" s="75" t="s">
        <v>23</v>
      </c>
      <c r="AA6" s="75" t="s">
        <v>23</v>
      </c>
      <c r="AB6" s="75" t="s">
        <v>23</v>
      </c>
      <c r="AC6" s="75" t="s">
        <v>23</v>
      </c>
      <c r="AD6" s="75" t="s">
        <v>23</v>
      </c>
      <c r="AE6" s="152" t="s">
        <v>23</v>
      </c>
    </row>
    <row r="7" spans="1:31" s="43" customFormat="1" ht="11">
      <c r="A7" s="40" t="s">
        <v>37</v>
      </c>
      <c r="B7" s="41" t="s">
        <v>36</v>
      </c>
      <c r="C7" s="39" t="s">
        <v>10</v>
      </c>
      <c r="D7" s="42" t="s">
        <v>28</v>
      </c>
      <c r="E7" s="68">
        <f>'Mt. Sima Canada Cup SS'!I16</f>
        <v>51</v>
      </c>
      <c r="F7" s="68">
        <f>'Mt. Sima Canada Cup SS'!I16</f>
        <v>51</v>
      </c>
      <c r="G7" s="68">
        <f>'Waterville Rev Tour NorAm Day 1'!I16</f>
        <v>56</v>
      </c>
      <c r="H7" s="68">
        <f>'Waterville Rev Tour NorAm Day 2'!I16</f>
        <v>54</v>
      </c>
      <c r="I7" s="68">
        <f>'MSLM TT DAY 1'!I16</f>
        <v>43</v>
      </c>
      <c r="J7" s="68">
        <f>'MSLM TT DAY 2'!I16</f>
        <v>41</v>
      </c>
      <c r="K7" s="68" t="str">
        <f>'Craigleith Groms'!I16</f>
        <v>N/A</v>
      </c>
      <c r="L7" s="68">
        <f>'Silverstar Canada Cup'!I16</f>
        <v>58</v>
      </c>
      <c r="M7" s="68">
        <f>'Beaver Valley TT'!I16</f>
        <v>53</v>
      </c>
      <c r="N7" s="68">
        <f>'Calgary Nor AM SS'!I16</f>
        <v>73</v>
      </c>
      <c r="O7" s="68">
        <f>'Fortune Fz'!I16</f>
        <v>48</v>
      </c>
      <c r="P7" s="68" t="str">
        <f>'GEORGIAN PEAKS Groms'!I16</f>
        <v>N/A</v>
      </c>
      <c r="Q7" s="68">
        <f>'Aspen Open SS'!I16</f>
        <v>76</v>
      </c>
      <c r="R7" s="68">
        <f>'Aspen Open BA'!I16</f>
        <v>48</v>
      </c>
      <c r="S7" s="68">
        <f>'CWG SS'!I16</f>
        <v>32</v>
      </c>
      <c r="T7" s="68">
        <f>'CWG BA'!I16</f>
        <v>32</v>
      </c>
      <c r="U7" s="68">
        <f>'CWG HP'!I16</f>
        <v>27</v>
      </c>
      <c r="V7" s="68">
        <f>'Camp Fortune Provincials'!I16</f>
        <v>46</v>
      </c>
      <c r="W7" s="68">
        <f>'Jr Nats SS'!I16</f>
        <v>68</v>
      </c>
      <c r="X7" s="68">
        <f>'Jr Nats HP'!I16</f>
        <v>65</v>
      </c>
      <c r="Y7" s="68">
        <f>'Jr Nats BA'!I16</f>
        <v>67</v>
      </c>
      <c r="Z7" s="68">
        <f>'Mammoth World Cup'!I16</f>
        <v>45</v>
      </c>
      <c r="AA7" s="68">
        <f>'MSLM CC SS'!I16</f>
        <v>38</v>
      </c>
      <c r="AB7" s="68">
        <f>'MSLM CC HP'!I16</f>
        <v>31</v>
      </c>
      <c r="AC7" s="68">
        <f>'Mammoth NorAM SS'!I16</f>
        <v>0</v>
      </c>
      <c r="AD7" s="68">
        <f>'Le Relais NorAM SS'!I16</f>
        <v>65</v>
      </c>
      <c r="AE7" s="68">
        <f>'Le Relais NorAM SS'!J16</f>
        <v>0</v>
      </c>
    </row>
    <row r="8" spans="1:31" ht="15" customHeight="1">
      <c r="A8" s="81" t="s">
        <v>46</v>
      </c>
      <c r="B8" s="81" t="s">
        <v>47</v>
      </c>
      <c r="C8" s="87" t="s">
        <v>54</v>
      </c>
      <c r="D8" s="85">
        <f>IF(ISNA(VLOOKUP($C8,'RPA Caclulations'!$C$6:$K$199,3,FALSE))=TRUE,"0",VLOOKUP($C8,'RPA Caclulations'!$C$6:$K$199,3,FALSE))</f>
        <v>1</v>
      </c>
      <c r="E8" s="22">
        <f>IF(ISNA(VLOOKUP($C8,'Mt. Sima Canada Cup SS'!$A$17:$I$37,9,FALSE))=TRUE,"0",VLOOKUP($C8,'Mt. Sima Canada Cup SS'!$A$17:$I$37,9,FALSE))</f>
        <v>5</v>
      </c>
      <c r="F8" s="22">
        <f>IF(ISNA(VLOOKUP($C8,'Mt. Sima Canada Cup BA'!$A$17:$I$37,9,FALSE))=TRUE,"0",VLOOKUP($C8,'Mt. Sima Canada Cup BA'!$A$17:$I$37,9,FALSE))</f>
        <v>6</v>
      </c>
      <c r="G8" s="22">
        <f>IF(ISNA(VLOOKUP($C8,'Waterville Rev Tour NorAm Day 1'!$A$17:$I$37,9,FALSE))=TRUE,"0",VLOOKUP($C8,'Waterville Rev Tour NorAm Day 1'!$A$17:$I$37,9,FALSE))</f>
        <v>13</v>
      </c>
      <c r="H8" s="22">
        <f>IF(ISNA(VLOOKUP($C8,'Waterville Rev Tour NorAm Day 2'!$A$17:$I$37,9,FALSE))=TRUE,"0",VLOOKUP($C8,'Waterville Rev Tour NorAm Day 2'!$A$17:$I$37,9,FALSE))</f>
        <v>9</v>
      </c>
      <c r="I8" s="22" t="str">
        <f>IF(ISNA(VLOOKUP($C8,'MSLM TT DAY 1'!$A$17:$I$37,9,FALSE))=TRUE,"0",VLOOKUP($C8,'MSLM TT DAY 1'!$A$17:$I$37,9,FALSE))</f>
        <v>0</v>
      </c>
      <c r="J8" s="22" t="str">
        <f>IF(ISNA(VLOOKUP($C8,'MSLM TT DAY 2'!$A$17:$I$37,9,FALSE))=TRUE,"0",VLOOKUP($C8,'MSLM TT DAY 2'!$A$17:$I$37,9,FALSE))</f>
        <v>0</v>
      </c>
      <c r="K8" s="22" t="str">
        <f>IF(ISNA(VLOOKUP($C8,'Craigleith Groms'!$A$17:$I$37,9,FALSE))=TRUE,"0",VLOOKUP($C8,'Craigleith Groms'!$A$17:$I$37,9,FALSE))</f>
        <v>0</v>
      </c>
      <c r="L8" s="22" t="str">
        <f>IF(ISNA(VLOOKUP($C8,'Silverstar Canada Cup'!$A$17:$I$37,9,FALSE))=TRUE,"0",VLOOKUP($C8,'Silverstar Canada Cup'!$A$17:$I$37,9,FALSE))</f>
        <v>0</v>
      </c>
      <c r="M8" s="22" t="str">
        <f>IF(ISNA(VLOOKUP($C8,'Beaver Valley TT'!$A$17:$I$37,9,FALSE))=TRUE,"0",VLOOKUP($C8,'Beaver Valley TT'!$A$17:$I$37,9,FALSE))</f>
        <v>0</v>
      </c>
      <c r="N8" s="22">
        <f>IF(ISNA(VLOOKUP($C8,'Calgary Nor AM SS'!$A$17:$I$37,9,FALSE))=TRUE,"0",VLOOKUP($C8,'Calgary Nor AM SS'!$A$17:$I$37,9,FALSE))</f>
        <v>10</v>
      </c>
      <c r="O8" s="22" t="str">
        <f>IF(ISNA(VLOOKUP($C8,'Fortune Fz'!$A$17:$I$37,9,FALSE))=TRUE,"0",VLOOKUP($C8,'Fortune Fz'!$A$17:$I$37,9,FALSE))</f>
        <v>0</v>
      </c>
      <c r="P8" s="22" t="str">
        <f>IF(ISNA(VLOOKUP($C8,'GEORGIAN PEAKS Groms'!$A$17:$I$37,9,FALSE))=TRUE,"0",VLOOKUP($C8,'GEORGIAN PEAKS Groms'!$A$17:$I$37,9,FALSE))</f>
        <v>0</v>
      </c>
      <c r="Q8" s="22">
        <f>IF(ISNA(VLOOKUP($C8,'Aspen Open SS'!$A$17:$I$37,9,FALSE))=TRUE,"0",VLOOKUP($C8,'Aspen Open SS'!$A$17:$I$37,9,FALSE))</f>
        <v>1</v>
      </c>
      <c r="R8" s="22">
        <f>IF(ISNA(VLOOKUP($C8,'Aspen Open BA'!$A$17:$I$37,9,FALSE))=TRUE,"0",VLOOKUP($C8,'Aspen Open BA'!$A$17:$I$37,9,FALSE))</f>
        <v>6</v>
      </c>
      <c r="S8" s="22" t="str">
        <f>IF(ISNA(VLOOKUP($C8,'CWG SS'!$A$17:$I$37,9,FALSE))=TRUE,"0",VLOOKUP($C8,'CWG SS'!$A$17:$I$37,9,FALSE))</f>
        <v>0</v>
      </c>
      <c r="T8" s="22" t="str">
        <f>IF(ISNA(VLOOKUP($C8,'CWG BA'!$A$17:$I$37,9,FALSE))=TRUE,"0",VLOOKUP($C8,'CWG BA'!$A$17:$I$37,9,FALSE))</f>
        <v>0</v>
      </c>
      <c r="U8" s="22" t="str">
        <f>IF(ISNA(VLOOKUP($C8,'CWG HP'!$A$17:$I$37,9,FALSE))=TRUE,"0",VLOOKUP($C8,'CWG HP'!$A$17:$I$37,9,FALSE))</f>
        <v>0</v>
      </c>
      <c r="V8" s="22" t="str">
        <f>IF(ISNA(VLOOKUP($C8,'Camp Fortune Provincials'!$A$17:$I$37,9,FALSE))=TRUE,"0",VLOOKUP($C8,'Camp Fortune Provincials'!$A$17:$I$37,9,FALSE))</f>
        <v>0</v>
      </c>
      <c r="W8" s="22" t="str">
        <f>IF(ISNA(VLOOKUP($C8,'Jr Nats SS'!$A$17:$I$37,9,FALSE))=TRUE,"0",VLOOKUP($C8,'Jr Nats SS'!$A$17:$I$37,9,FALSE))</f>
        <v>0</v>
      </c>
      <c r="X8" s="22" t="str">
        <f>IF(ISNA(VLOOKUP($C8,'Jr Nats HP'!$A$17:$I$37,9,FALSE))=TRUE,"0",VLOOKUP($C8,'Jr Nats HP'!$A$17:$I$37,9,FALSE))</f>
        <v>0</v>
      </c>
      <c r="Y8" s="22" t="str">
        <f>IF(ISNA(VLOOKUP($C8,'Jr Nats BA'!$A$17:$I$37,9,FALSE))=TRUE,"0",VLOOKUP($C8,'Jr Nats BA'!$A$17:$I$37,9,FALSE))</f>
        <v>0</v>
      </c>
      <c r="Z8" s="22">
        <f>IF(ISNA(VLOOKUP($C8,'Mammoth World Cup'!$A$17:$I$37,9,FALSE))=TRUE,"0",VLOOKUP($C8,'Mammoth World Cup'!$A$17:$I$37,9,FALSE))</f>
        <v>33</v>
      </c>
      <c r="AA8" s="22" t="str">
        <f>IF(ISNA(VLOOKUP($C8,'MSLM CC SS'!$A$17:$I$37,9,FALSE))=TRUE,"0",VLOOKUP($C8,'MSLM CC SS'!$A$17:$I$37,9,FALSE))</f>
        <v>0</v>
      </c>
      <c r="AB8" s="22" t="str">
        <f>IF(ISNA(VLOOKUP($C8,'MSLM CC HP'!$A$17:$I$33,9,FALSE))=TRUE,"0",VLOOKUP($C8,'MSLM CC HP'!$A$17:$I$33,9,FALSE))</f>
        <v>0</v>
      </c>
      <c r="AC8" s="22">
        <f>IF(ISNA(VLOOKUP($C8,'Mammoth NorAM SS'!$A$17:$I$37,9,FALSE))=TRUE,"0",VLOOKUP($C8,'Mammoth NorAM SS'!$A$17:$I$37,9,FALSE))</f>
        <v>17</v>
      </c>
      <c r="AD8" s="22">
        <f>IF(ISNA(VLOOKUP($C8,'Le Relais NorAM SS'!$A$17:$I$37,9,FALSE))=TRUE,"0",VLOOKUP($C8,'Le Relais NorAM SS'!$A$17:$I$37,9,FALSE))</f>
        <v>59</v>
      </c>
      <c r="AE8" s="22">
        <f>IF(ISNA(VLOOKUP($C8,'Step Up Tour Pro SS'!$A$17:$I$37,9,FALSE))=TRUE,"0",VLOOKUP($C8,'Step Up Tour Pro SS'!$A$17:$I$37,9,FALSE))</f>
        <v>2</v>
      </c>
    </row>
    <row r="9" spans="1:31" ht="15" customHeight="1">
      <c r="A9" s="81" t="s">
        <v>71</v>
      </c>
      <c r="B9" s="81" t="s">
        <v>61</v>
      </c>
      <c r="C9" s="86" t="s">
        <v>68</v>
      </c>
      <c r="D9" s="85">
        <f>IF(ISNA(VLOOKUP($C9,'RPA Caclulations'!$C$6:$K$199,3,FALSE))=TRUE,"0",VLOOKUP($C9,'RPA Caclulations'!$C$6:$K$199,3,FALSE))</f>
        <v>2</v>
      </c>
      <c r="E9" s="22" t="str">
        <f>IF(ISNA(VLOOKUP($C9,'Mt. Sima Canada Cup SS'!$A$17:$I$37,9,FALSE))=TRUE,"0",VLOOKUP($C9,'Mt. Sima Canada Cup SS'!$A$17:$I$37,9,FALSE))</f>
        <v>0</v>
      </c>
      <c r="F9" s="22" t="str">
        <f>IF(ISNA(VLOOKUP($C9,'Mt. Sima Canada Cup BA'!$A$17:$I$37,9,FALSE))=TRUE,"0",VLOOKUP($C9,'Mt. Sima Canada Cup BA'!$A$17:$I$37,9,FALSE))</f>
        <v>0</v>
      </c>
      <c r="G9" s="22">
        <f>IF(ISNA(VLOOKUP($C9,'Waterville Rev Tour NorAm Day 1'!$A$17:$I$37,9,FALSE))=TRUE,"0",VLOOKUP($C9,'Waterville Rev Tour NorAm Day 1'!$A$17:$I$37,9,FALSE))</f>
        <v>14</v>
      </c>
      <c r="H9" s="22">
        <f>IF(ISNA(VLOOKUP($C9,'Waterville Rev Tour NorAm Day 2'!$A$17:$I$37,9,FALSE))=TRUE,"0",VLOOKUP($C9,'Waterville Rev Tour NorAm Day 2'!$A$17:$I$37,9,FALSE))</f>
        <v>10</v>
      </c>
      <c r="I9" s="22" t="str">
        <f>IF(ISNA(VLOOKUP($C9,'MSLM TT DAY 1'!$A$17:$I$37,9,FALSE))=TRUE,"0",VLOOKUP($C9,'MSLM TT DAY 1'!$A$17:$I$37,9,FALSE))</f>
        <v>0</v>
      </c>
      <c r="J9" s="22" t="str">
        <f>IF(ISNA(VLOOKUP($C9,'MSLM TT DAY 2'!$A$17:$I$37,9,FALSE))=TRUE,"0",VLOOKUP($C9,'MSLM TT DAY 2'!$A$17:$I$37,9,FALSE))</f>
        <v>0</v>
      </c>
      <c r="K9" s="22" t="str">
        <f>IF(ISNA(VLOOKUP($C9,'Craigleith Groms'!$A$17:$I$37,9,FALSE))=TRUE,"0",VLOOKUP($C9,'Craigleith Groms'!$A$17:$I$37,9,FALSE))</f>
        <v>0</v>
      </c>
      <c r="L9" s="22" t="str">
        <f>IF(ISNA(VLOOKUP($C9,'Silverstar Canada Cup'!$A$17:$I$37,9,FALSE))=TRUE,"0",VLOOKUP($C9,'Silverstar Canada Cup'!$A$17:$I$37,9,FALSE))</f>
        <v>0</v>
      </c>
      <c r="M9" s="22" t="str">
        <f>IF(ISNA(VLOOKUP($C9,'Beaver Valley TT'!$A$17:$I$37,9,FALSE))=TRUE,"0",VLOOKUP($C9,'Beaver Valley TT'!$A$17:$I$37,9,FALSE))</f>
        <v>0</v>
      </c>
      <c r="N9" s="22">
        <f>IF(ISNA(VLOOKUP($C9,'Calgary Nor AM SS'!$A$17:$I$37,9,FALSE))=TRUE,"0",VLOOKUP($C9,'Calgary Nor AM SS'!$A$17:$I$37,9,FALSE))</f>
        <v>11</v>
      </c>
      <c r="O9" s="22" t="str">
        <f>IF(ISNA(VLOOKUP($C9,'Fortune Fz'!$A$17:$I$37,9,FALSE))=TRUE,"0",VLOOKUP($C9,'Fortune Fz'!$A$17:$I$37,9,FALSE))</f>
        <v>0</v>
      </c>
      <c r="P9" s="22" t="str">
        <f>IF(ISNA(VLOOKUP($C9,'GEORGIAN PEAKS Groms'!$A$17:$I$37,9,FALSE))=TRUE,"0",VLOOKUP($C9,'GEORGIAN PEAKS Groms'!$A$17:$I$37,9,FALSE))</f>
        <v>0</v>
      </c>
      <c r="Q9" s="22">
        <f>IF(ISNA(VLOOKUP($C9,'Aspen Open SS'!$A$17:$I$37,9,FALSE))=TRUE,"0",VLOOKUP($C9,'Aspen Open SS'!$A$17:$I$37,9,FALSE))</f>
        <v>4</v>
      </c>
      <c r="R9" s="22">
        <f>IF(ISNA(VLOOKUP($C9,'Aspen Open BA'!$A$17:$I$37,9,FALSE))=TRUE,"0",VLOOKUP($C9,'Aspen Open BA'!$A$17:$I$37,9,FALSE))</f>
        <v>25</v>
      </c>
      <c r="S9" s="22" t="str">
        <f>IF(ISNA(VLOOKUP($C9,'CWG SS'!$A$17:$I$37,9,FALSE))=TRUE,"0",VLOOKUP($C9,'CWG SS'!$A$17:$I$37,9,FALSE))</f>
        <v>0</v>
      </c>
      <c r="T9" s="22" t="str">
        <f>IF(ISNA(VLOOKUP($C9,'CWG BA'!$A$17:$I$37,9,FALSE))=TRUE,"0",VLOOKUP($C9,'CWG BA'!$A$17:$I$37,9,FALSE))</f>
        <v>0</v>
      </c>
      <c r="U9" s="22" t="str">
        <f>IF(ISNA(VLOOKUP($C9,'CWG HP'!$A$17:$I$37,9,FALSE))=TRUE,"0",VLOOKUP($C9,'CWG HP'!$A$17:$I$37,9,FALSE))</f>
        <v>0</v>
      </c>
      <c r="V9" s="22" t="str">
        <f>IF(ISNA(VLOOKUP($C9,'Camp Fortune Provincials'!$A$17:$I$37,9,FALSE))=TRUE,"0",VLOOKUP($C9,'Camp Fortune Provincials'!$A$17:$I$37,9,FALSE))</f>
        <v>0</v>
      </c>
      <c r="W9" s="22" t="str">
        <f>IF(ISNA(VLOOKUP($C9,'Jr Nats SS'!$A$17:$I$37,9,FALSE))=TRUE,"0",VLOOKUP($C9,'Jr Nats SS'!$A$17:$I$37,9,FALSE))</f>
        <v>0</v>
      </c>
      <c r="X9" s="22" t="str">
        <f>IF(ISNA(VLOOKUP($C9,'Jr Nats HP'!$A$17:$I$37,9,FALSE))=TRUE,"0",VLOOKUP($C9,'Jr Nats HP'!$A$17:$I$37,9,FALSE))</f>
        <v>0</v>
      </c>
      <c r="Y9" s="22" t="str">
        <f>IF(ISNA(VLOOKUP($C9,'Jr Nats BA'!$A$17:$I$37,9,FALSE))=TRUE,"0",VLOOKUP($C9,'Jr Nats BA'!$A$17:$I$37,9,FALSE))</f>
        <v>0</v>
      </c>
      <c r="Z9" s="22" t="str">
        <f>IF(ISNA(VLOOKUP($C9,'Mammoth World Cup'!$A$17:$I$37,9,FALSE))=TRUE,"0",VLOOKUP($C9,'Mammoth World Cup'!$A$17:$I$37,9,FALSE))</f>
        <v>0</v>
      </c>
      <c r="AA9" s="22" t="str">
        <f>IF(ISNA(VLOOKUP($C9,'MSLM CC SS'!$A$17:$I$37,9,FALSE))=TRUE,"0",VLOOKUP($C9,'MSLM CC SS'!$A$17:$I$37,9,FALSE))</f>
        <v>0</v>
      </c>
      <c r="AB9" s="22" t="str">
        <f>IF(ISNA(VLOOKUP($C9,'MSLM CC HP'!$A$17:$I$33,9,FALSE))=TRUE,"0",VLOOKUP($C9,'MSLM CC HP'!$A$17:$I$33,9,FALSE))</f>
        <v>0</v>
      </c>
      <c r="AC9" s="22" t="str">
        <f>IF(ISNA(VLOOKUP($C9,'Mammoth NorAM SS'!$A$17:$I$37,9,FALSE))=TRUE,"0",VLOOKUP($C9,'Mammoth NorAM SS'!$A$17:$I$37,9,FALSE))</f>
        <v>0</v>
      </c>
      <c r="AD9" s="22">
        <f>IF(ISNA(VLOOKUP($C9,'Le Relais NorAM SS'!$A$17:$I$37,9,FALSE))=TRUE,"0",VLOOKUP($C9,'Le Relais NorAM SS'!$A$17:$I$37,9,FALSE))</f>
        <v>13</v>
      </c>
      <c r="AE9" s="22">
        <f>IF(ISNA(VLOOKUP($C9,'Step Up Tour Pro SS'!$A$17:$I$37,9,FALSE))=TRUE,"0",VLOOKUP($C9,'Step Up Tour Pro SS'!$A$17:$I$37,9,FALSE))</f>
        <v>0</v>
      </c>
    </row>
    <row r="10" spans="1:31" ht="15" customHeight="1">
      <c r="A10" s="81" t="s">
        <v>46</v>
      </c>
      <c r="B10" s="81" t="s">
        <v>61</v>
      </c>
      <c r="C10" s="86" t="s">
        <v>53</v>
      </c>
      <c r="D10" s="85">
        <f>IF(ISNA(VLOOKUP($C10,'RPA Caclulations'!$C$6:$K$199,3,FALSE))=TRUE,"0",VLOOKUP($C10,'RPA Caclulations'!$C$6:$K$199,3,FALSE))</f>
        <v>3</v>
      </c>
      <c r="E10" s="22">
        <f>IF(ISNA(VLOOKUP($C10,'Mt. Sima Canada Cup SS'!$A$17:$I$37,9,FALSE))=TRUE,"0",VLOOKUP($C10,'Mt. Sima Canada Cup SS'!$A$17:$I$37,9,FALSE))</f>
        <v>2</v>
      </c>
      <c r="F10" s="22">
        <f>IF(ISNA(VLOOKUP($C10,'Mt. Sima Canada Cup BA'!$A$17:$I$37,9,FALSE))=TRUE,"0",VLOOKUP($C10,'Mt. Sima Canada Cup BA'!$A$17:$I$37,9,FALSE))</f>
        <v>18</v>
      </c>
      <c r="G10" s="22">
        <f>IF(ISNA(VLOOKUP($C10,'Waterville Rev Tour NorAm Day 1'!$A$17:$I$37,9,FALSE))=TRUE,"0",VLOOKUP($C10,'Waterville Rev Tour NorAm Day 1'!$A$17:$I$37,9,FALSE))</f>
        <v>22</v>
      </c>
      <c r="H10" s="22">
        <f>IF(ISNA(VLOOKUP($C10,'Waterville Rev Tour NorAm Day 2'!$A$17:$I$37,9,FALSE))=TRUE,"0",VLOOKUP($C10,'Waterville Rev Tour NorAm Day 2'!$A$17:$I$37,9,FALSE))</f>
        <v>7</v>
      </c>
      <c r="I10" s="22" t="str">
        <f>IF(ISNA(VLOOKUP($C10,'MSLM TT DAY 1'!$A$17:$I$37,9,FALSE))=TRUE,"0",VLOOKUP($C10,'MSLM TT DAY 1'!$A$17:$I$37,9,FALSE))</f>
        <v>0</v>
      </c>
      <c r="J10" s="22" t="str">
        <f>IF(ISNA(VLOOKUP($C10,'MSLM TT DAY 2'!$A$17:$I$37,9,FALSE))=TRUE,"0",VLOOKUP($C10,'MSLM TT DAY 2'!$A$17:$I$37,9,FALSE))</f>
        <v>0</v>
      </c>
      <c r="K10" s="22" t="str">
        <f>IF(ISNA(VLOOKUP($C10,'Craigleith Groms'!$A$17:$I$37,9,FALSE))=TRUE,"0",VLOOKUP($C10,'Craigleith Groms'!$A$17:$I$37,9,FALSE))</f>
        <v>0</v>
      </c>
      <c r="L10" s="22" t="str">
        <f>IF(ISNA(VLOOKUP($C10,'Silverstar Canada Cup'!$A$17:$I$37,9,FALSE))=TRUE,"0",VLOOKUP($C10,'Silverstar Canada Cup'!$A$17:$I$37,9,FALSE))</f>
        <v>0</v>
      </c>
      <c r="M10" s="22" t="str">
        <f>IF(ISNA(VLOOKUP($C10,'Beaver Valley TT'!$A$17:$I$37,9,FALSE))=TRUE,"0",VLOOKUP($C10,'Beaver Valley TT'!$A$17:$I$37,9,FALSE))</f>
        <v>0</v>
      </c>
      <c r="N10" s="22">
        <f>IF(ISNA(VLOOKUP($C10,'Calgary Nor AM SS'!$A$17:$I$37,9,FALSE))=TRUE,"0",VLOOKUP($C10,'Calgary Nor AM SS'!$A$17:$I$37,9,FALSE))</f>
        <v>5</v>
      </c>
      <c r="O10" s="22" t="str">
        <f>IF(ISNA(VLOOKUP($C10,'Fortune Fz'!$A$17:$I$37,9,FALSE))=TRUE,"0",VLOOKUP($C10,'Fortune Fz'!$A$17:$I$37,9,FALSE))</f>
        <v>0</v>
      </c>
      <c r="P10" s="22" t="str">
        <f>IF(ISNA(VLOOKUP($C10,'GEORGIAN PEAKS Groms'!$A$17:$I$37,9,FALSE))=TRUE,"0",VLOOKUP($C10,'GEORGIAN PEAKS Groms'!$A$17:$I$37,9,FALSE))</f>
        <v>0</v>
      </c>
      <c r="Q10" s="22">
        <f>IF(ISNA(VLOOKUP($C10,'Aspen Open SS'!$A$17:$I$37,9,FALSE))=TRUE,"0",VLOOKUP($C10,'Aspen Open SS'!$A$17:$I$37,9,FALSE))</f>
        <v>60</v>
      </c>
      <c r="R10" s="22">
        <f>IF(ISNA(VLOOKUP($C10,'Aspen Open BA'!$A$17:$I$37,9,FALSE))=TRUE,"0",VLOOKUP($C10,'Aspen Open BA'!$A$17:$I$37,9,FALSE))</f>
        <v>45</v>
      </c>
      <c r="S10" s="22" t="str">
        <f>IF(ISNA(VLOOKUP($C10,'CWG SS'!$A$17:$I$37,9,FALSE))=TRUE,"0",VLOOKUP($C10,'CWG SS'!$A$17:$I$37,9,FALSE))</f>
        <v>0</v>
      </c>
      <c r="T10" s="22" t="str">
        <f>IF(ISNA(VLOOKUP($C10,'CWG BA'!$A$17:$I$37,9,FALSE))=TRUE,"0",VLOOKUP($C10,'CWG BA'!$A$17:$I$37,9,FALSE))</f>
        <v>0</v>
      </c>
      <c r="U10" s="22" t="str">
        <f>IF(ISNA(VLOOKUP($C10,'CWG HP'!$A$17:$I$37,9,FALSE))=TRUE,"0",VLOOKUP($C10,'CWG HP'!$A$17:$I$37,9,FALSE))</f>
        <v>0</v>
      </c>
      <c r="V10" s="22" t="str">
        <f>IF(ISNA(VLOOKUP($C10,'Camp Fortune Provincials'!$A$17:$I$37,9,FALSE))=TRUE,"0",VLOOKUP($C10,'Camp Fortune Provincials'!$A$17:$I$37,9,FALSE))</f>
        <v>0</v>
      </c>
      <c r="W10" s="22" t="str">
        <f>IF(ISNA(VLOOKUP($C10,'Jr Nats SS'!$A$17:$I$37,9,FALSE))=TRUE,"0",VLOOKUP($C10,'Jr Nats SS'!$A$17:$I$37,9,FALSE))</f>
        <v>0</v>
      </c>
      <c r="X10" s="22" t="str">
        <f>IF(ISNA(VLOOKUP($C10,'Jr Nats HP'!$A$17:$I$37,9,FALSE))=TRUE,"0",VLOOKUP($C10,'Jr Nats HP'!$A$17:$I$37,9,FALSE))</f>
        <v>0</v>
      </c>
      <c r="Y10" s="22" t="str">
        <f>IF(ISNA(VLOOKUP($C10,'Jr Nats BA'!$A$17:$I$37,9,FALSE))=TRUE,"0",VLOOKUP($C10,'Jr Nats BA'!$A$17:$I$37,9,FALSE))</f>
        <v>0</v>
      </c>
      <c r="Z10" s="22" t="str">
        <f>IF(ISNA(VLOOKUP($C10,'Mammoth World Cup'!$A$17:$I$37,9,FALSE))=TRUE,"0",VLOOKUP($C10,'Mammoth World Cup'!$A$17:$I$37,9,FALSE))</f>
        <v>0</v>
      </c>
      <c r="AA10" s="22" t="str">
        <f>IF(ISNA(VLOOKUP($C10,'MSLM CC SS'!$A$17:$I$37,9,FALSE))=TRUE,"0",VLOOKUP($C10,'MSLM CC SS'!$A$17:$I$37,9,FALSE))</f>
        <v>0</v>
      </c>
      <c r="AB10" s="22" t="str">
        <f>IF(ISNA(VLOOKUP($C10,'MSLM CC HP'!$A$17:$I$33,9,FALSE))=TRUE,"0",VLOOKUP($C10,'MSLM CC HP'!$A$17:$I$33,9,FALSE))</f>
        <v>0</v>
      </c>
      <c r="AC10" s="22" t="str">
        <f>IF(ISNA(VLOOKUP($C10,'Mammoth NorAM SS'!$A$17:$I$37,9,FALSE))=TRUE,"0",VLOOKUP($C10,'Mammoth NorAM SS'!$A$17:$I$37,9,FALSE))</f>
        <v>0</v>
      </c>
      <c r="AD10" s="22" t="str">
        <f>IF(ISNA(VLOOKUP($C10,'Le Relais NorAM SS'!$A$17:$I$37,9,FALSE))=TRUE,"0",VLOOKUP($C10,'Le Relais NorAM SS'!$A$17:$I$37,9,FALSE))</f>
        <v>0</v>
      </c>
      <c r="AE10" s="22" t="str">
        <f>IF(ISNA(VLOOKUP($C10,'Step Up Tour Pro SS'!$A$17:$I$37,9,FALSE))=TRUE,"0",VLOOKUP($C10,'Step Up Tour Pro SS'!$A$17:$I$37,9,FALSE))</f>
        <v>0</v>
      </c>
    </row>
    <row r="11" spans="1:31" ht="15" customHeight="1">
      <c r="A11" s="81" t="s">
        <v>247</v>
      </c>
      <c r="B11" s="81" t="s">
        <v>61</v>
      </c>
      <c r="C11" s="86" t="s">
        <v>55</v>
      </c>
      <c r="D11" s="85">
        <f>IF(ISNA(VLOOKUP($C11,'RPA Caclulations'!$C$6:$K$199,3,FALSE))=TRUE,"0",VLOOKUP($C11,'RPA Caclulations'!$C$6:$K$199,3,FALSE))</f>
        <v>4</v>
      </c>
      <c r="E11" s="22">
        <f>IF(ISNA(VLOOKUP($C11,'Mt. Sima Canada Cup SS'!$A$17:$I$37,9,FALSE))=TRUE,"0",VLOOKUP($C11,'Mt. Sima Canada Cup SS'!$A$17:$I$37,9,FALSE))</f>
        <v>18</v>
      </c>
      <c r="F11" s="22">
        <f>IF(ISNA(VLOOKUP($C11,'Mt. Sima Canada Cup BA'!$A$17:$I$37,9,FALSE))=TRUE,"0",VLOOKUP($C11,'Mt. Sima Canada Cup BA'!$A$17:$I$37,9,FALSE))</f>
        <v>27</v>
      </c>
      <c r="G11" s="22">
        <f>IF(ISNA(VLOOKUP($C11,'Waterville Rev Tour NorAm Day 1'!$A$17:$I$37,9,FALSE))=TRUE,"0",VLOOKUP($C11,'Waterville Rev Tour NorAm Day 1'!$A$17:$I$37,9,FALSE))</f>
        <v>10</v>
      </c>
      <c r="H11" s="22">
        <f>IF(ISNA(VLOOKUP($C11,'Waterville Rev Tour NorAm Day 2'!$A$17:$I$37,9,FALSE))=TRUE,"0",VLOOKUP($C11,'Waterville Rev Tour NorAm Day 2'!$A$17:$I$37,9,FALSE))</f>
        <v>16</v>
      </c>
      <c r="I11" s="22" t="str">
        <f>IF(ISNA(VLOOKUP($C11,'MSLM TT DAY 1'!$A$17:$I$37,9,FALSE))=TRUE,"0",VLOOKUP($C11,'MSLM TT DAY 1'!$A$17:$I$37,9,FALSE))</f>
        <v>0</v>
      </c>
      <c r="J11" s="22" t="str">
        <f>IF(ISNA(VLOOKUP($C11,'MSLM TT DAY 2'!$A$17:$I$37,9,FALSE))=TRUE,"0",VLOOKUP($C11,'MSLM TT DAY 2'!$A$17:$I$37,9,FALSE))</f>
        <v>0</v>
      </c>
      <c r="K11" s="22" t="str">
        <f>IF(ISNA(VLOOKUP($C11,'Craigleith Groms'!$A$17:$I$37,9,FALSE))=TRUE,"0",VLOOKUP($C11,'Craigleith Groms'!$A$17:$I$37,9,FALSE))</f>
        <v>0</v>
      </c>
      <c r="L11" s="22">
        <f>IF(ISNA(VLOOKUP($C11,'Silverstar Canada Cup'!$A$17:$I$37,9,FALSE))=TRUE,"0",VLOOKUP($C11,'Silverstar Canada Cup'!$A$17:$I$37,9,FALSE))</f>
        <v>18</v>
      </c>
      <c r="M11" s="22" t="str">
        <f>IF(ISNA(VLOOKUP($C11,'Beaver Valley TT'!$A$17:$I$37,9,FALSE))=TRUE,"0",VLOOKUP($C11,'Beaver Valley TT'!$A$17:$I$37,9,FALSE))</f>
        <v>0</v>
      </c>
      <c r="N11" s="22">
        <f>IF(ISNA(VLOOKUP($C11,'Calgary Nor AM SS'!$A$17:$I$37,9,FALSE))=TRUE,"0",VLOOKUP($C11,'Calgary Nor AM SS'!$A$17:$I$37,9,FALSE))</f>
        <v>16</v>
      </c>
      <c r="O11" s="22" t="str">
        <f>IF(ISNA(VLOOKUP($C11,'Fortune Fz'!$A$17:$I$37,9,FALSE))=TRUE,"0",VLOOKUP($C11,'Fortune Fz'!$A$17:$I$37,9,FALSE))</f>
        <v>0</v>
      </c>
      <c r="P11" s="22" t="str">
        <f>IF(ISNA(VLOOKUP($C11,'GEORGIAN PEAKS Groms'!$A$17:$I$37,9,FALSE))=TRUE,"0",VLOOKUP($C11,'GEORGIAN PEAKS Groms'!$A$17:$I$37,9,FALSE))</f>
        <v>0</v>
      </c>
      <c r="Q11" s="22">
        <f>IF(ISNA(VLOOKUP($C11,'Aspen Open SS'!$A$17:$I$37,9,FALSE))=TRUE,"0",VLOOKUP($C11,'Aspen Open SS'!$A$17:$I$37,9,FALSE))</f>
        <v>30</v>
      </c>
      <c r="R11" s="22">
        <f>IF(ISNA(VLOOKUP($C11,'Aspen Open BA'!$A$17:$I$37,9,FALSE))=TRUE,"0",VLOOKUP($C11,'Aspen Open BA'!$A$17:$I$37,9,FALSE))</f>
        <v>28</v>
      </c>
      <c r="S11" s="22">
        <f>IF(ISNA(VLOOKUP($C11,'CWG SS'!$A$17:$I$37,9,FALSE))=TRUE,"0",VLOOKUP($C11,'CWG SS'!$A$17:$I$37,9,FALSE))</f>
        <v>10</v>
      </c>
      <c r="T11" s="22">
        <f>IF(ISNA(VLOOKUP($C11,'CWG BA'!$A$17:$I$37,9,FALSE))=TRUE,"0",VLOOKUP($C11,'CWG BA'!$A$17:$I$37,9,FALSE))</f>
        <v>11</v>
      </c>
      <c r="U11" s="22">
        <f>IF(ISNA(VLOOKUP($C11,'CWG HP'!$A$17:$I$37,9,FALSE))=TRUE,"0",VLOOKUP($C11,'CWG HP'!$A$17:$I$37,9,FALSE))</f>
        <v>3</v>
      </c>
      <c r="V11" s="22" t="str">
        <f>IF(ISNA(VLOOKUP($C11,'Camp Fortune Provincials'!$A$17:$I$37,9,FALSE))=TRUE,"0",VLOOKUP($C11,'Camp Fortune Provincials'!$A$17:$I$37,9,FALSE))</f>
        <v>0</v>
      </c>
      <c r="W11" s="22" t="str">
        <f>IF(ISNA(VLOOKUP($C11,'Jr Nats SS'!$A$17:$I$37,9,FALSE))=TRUE,"0",VLOOKUP($C11,'Jr Nats SS'!$A$17:$I$37,9,FALSE))</f>
        <v>0</v>
      </c>
      <c r="X11" s="22" t="str">
        <f>IF(ISNA(VLOOKUP($C11,'Jr Nats HP'!$A$17:$I$37,9,FALSE))=TRUE,"0",VLOOKUP($C11,'Jr Nats HP'!$A$17:$I$37,9,FALSE))</f>
        <v>0</v>
      </c>
      <c r="Y11" s="22" t="str">
        <f>IF(ISNA(VLOOKUP($C11,'Jr Nats BA'!$A$17:$I$37,9,FALSE))=TRUE,"0",VLOOKUP($C11,'Jr Nats BA'!$A$17:$I$37,9,FALSE))</f>
        <v>0</v>
      </c>
      <c r="Z11" s="22" t="str">
        <f>IF(ISNA(VLOOKUP($C11,'Mammoth World Cup'!$A$17:$I$37,9,FALSE))=TRUE,"0",VLOOKUP($C11,'Mammoth World Cup'!$A$17:$I$37,9,FALSE))</f>
        <v>0</v>
      </c>
      <c r="AA11" s="22" t="str">
        <f>IF(ISNA(VLOOKUP($C11,'MSLM CC SS'!$A$17:$I$37,9,FALSE))=TRUE,"0",VLOOKUP($C11,'MSLM CC SS'!$A$17:$I$37,9,FALSE))</f>
        <v>0</v>
      </c>
      <c r="AB11" s="22" t="str">
        <f>IF(ISNA(VLOOKUP($C11,'MSLM CC HP'!$A$17:$I$33,9,FALSE))=TRUE,"0",VLOOKUP($C11,'MSLM CC HP'!$A$17:$I$33,9,FALSE))</f>
        <v>0</v>
      </c>
      <c r="AC11" s="22">
        <f>IF(ISNA(VLOOKUP($C11,'Mammoth NorAM SS'!$A$17:$I$37,9,FALSE))=TRUE,"0",VLOOKUP($C11,'Mammoth NorAM SS'!$A$17:$I$37,9,FALSE))</f>
        <v>10</v>
      </c>
      <c r="AD11" s="22">
        <f>IF(ISNA(VLOOKUP($C11,'Le Relais NorAM SS'!$A$17:$I$37,9,FALSE))=TRUE,"0",VLOOKUP($C11,'Le Relais NorAM SS'!$A$17:$I$37,9,FALSE))</f>
        <v>19</v>
      </c>
      <c r="AE11" s="22">
        <f>IF(ISNA(VLOOKUP($C11,'Step Up Tour Pro SS'!$A$17:$I$37,9,FALSE))=TRUE,"0",VLOOKUP($C11,'Step Up Tour Pro SS'!$A$17:$I$37,9,FALSE))</f>
        <v>0</v>
      </c>
    </row>
    <row r="12" spans="1:31" ht="15" customHeight="1">
      <c r="A12" s="81" t="s">
        <v>247</v>
      </c>
      <c r="B12" s="81" t="s">
        <v>65</v>
      </c>
      <c r="C12" s="74" t="s">
        <v>59</v>
      </c>
      <c r="D12" s="85">
        <f>IF(ISNA(VLOOKUP($C12,'RPA Caclulations'!$C$6:$K$199,3,FALSE))=TRUE,"0",VLOOKUP($C12,'RPA Caclulations'!$C$6:$K$199,3,FALSE))</f>
        <v>5</v>
      </c>
      <c r="E12" s="22">
        <f>IF(ISNA(VLOOKUP($C12,'Mt. Sima Canada Cup SS'!$A$17:$I$37,9,FALSE))=TRUE,"0",VLOOKUP($C12,'Mt. Sima Canada Cup SS'!$A$17:$I$37,9,FALSE))</f>
        <v>12</v>
      </c>
      <c r="F12" s="22">
        <f>IF(ISNA(VLOOKUP($C12,'Mt. Sima Canada Cup BA'!$A$17:$I$37,9,FALSE))=TRUE,"0",VLOOKUP($C12,'Mt. Sima Canada Cup BA'!$A$17:$I$37,9,FALSE))</f>
        <v>7</v>
      </c>
      <c r="G12" s="22">
        <f>IF(ISNA(VLOOKUP($C12,'Waterville Rev Tour NorAm Day 1'!$A$17:$I$37,9,FALSE))=TRUE,"0",VLOOKUP($C12,'Waterville Rev Tour NorAm Day 1'!$A$17:$I$37,9,FALSE))</f>
        <v>34</v>
      </c>
      <c r="H12" s="22">
        <f>IF(ISNA(VLOOKUP($C12,'Waterville Rev Tour NorAm Day 2'!$A$17:$I$37,9,FALSE))=TRUE,"0",VLOOKUP($C12,'Waterville Rev Tour NorAm Day 2'!$A$17:$I$37,9,FALSE))</f>
        <v>14</v>
      </c>
      <c r="I12" s="22" t="str">
        <f>IF(ISNA(VLOOKUP($C12,'MSLM TT DAY 1'!$A$17:$I$37,9,FALSE))=TRUE,"0",VLOOKUP($C12,'MSLM TT DAY 1'!$A$17:$I$37,9,FALSE))</f>
        <v>0</v>
      </c>
      <c r="J12" s="22" t="str">
        <f>IF(ISNA(VLOOKUP($C12,'MSLM TT DAY 2'!$A$17:$I$37,9,FALSE))=TRUE,"0",VLOOKUP($C12,'MSLM TT DAY 2'!$A$17:$I$37,9,FALSE))</f>
        <v>0</v>
      </c>
      <c r="K12" s="22" t="str">
        <f>IF(ISNA(VLOOKUP($C12,'Craigleith Groms'!$A$17:$I$37,9,FALSE))=TRUE,"0",VLOOKUP($C12,'Craigleith Groms'!$A$17:$I$37,9,FALSE))</f>
        <v>0</v>
      </c>
      <c r="L12" s="22">
        <f>IF(ISNA(VLOOKUP($C12,'Silverstar Canada Cup'!$A$17:$I$37,9,FALSE))=TRUE,"0",VLOOKUP($C12,'Silverstar Canada Cup'!$A$17:$I$37,9,FALSE))</f>
        <v>6</v>
      </c>
      <c r="M12" s="22" t="str">
        <f>IF(ISNA(VLOOKUP($C12,'Beaver Valley TT'!$A$17:$I$37,9,FALSE))=TRUE,"0",VLOOKUP($C12,'Beaver Valley TT'!$A$17:$I$37,9,FALSE))</f>
        <v>0</v>
      </c>
      <c r="N12" s="22">
        <f>IF(ISNA(VLOOKUP($C12,'Calgary Nor AM SS'!$A$17:$I$37,9,FALSE))=TRUE,"0",VLOOKUP($C12,'Calgary Nor AM SS'!$A$17:$I$37,9,FALSE))</f>
        <v>62</v>
      </c>
      <c r="O12" s="22" t="str">
        <f>IF(ISNA(VLOOKUP($C12,'Fortune Fz'!$A$17:$I$37,9,FALSE))=TRUE,"0",VLOOKUP($C12,'Fortune Fz'!$A$17:$I$37,9,FALSE))</f>
        <v>0</v>
      </c>
      <c r="P12" s="22" t="str">
        <f>IF(ISNA(VLOOKUP($C12,'GEORGIAN PEAKS Groms'!$A$17:$I$37,9,FALSE))=TRUE,"0",VLOOKUP($C12,'GEORGIAN PEAKS Groms'!$A$17:$I$37,9,FALSE))</f>
        <v>0</v>
      </c>
      <c r="Q12" s="22">
        <f>IF(ISNA(VLOOKUP($C12,'Aspen Open SS'!$A$17:$I$37,9,FALSE))=TRUE,"0",VLOOKUP($C12,'Aspen Open SS'!$A$17:$I$37,9,FALSE))</f>
        <v>26</v>
      </c>
      <c r="R12" s="22">
        <f>IF(ISNA(VLOOKUP($C12,'Aspen Open BA'!$A$17:$I$37,9,FALSE))=TRUE,"0",VLOOKUP($C12,'Aspen Open BA'!$A$17:$I$37,9,FALSE))</f>
        <v>34</v>
      </c>
      <c r="S12" s="22">
        <f>IF(ISNA(VLOOKUP($C12,'CWG SS'!$A$17:$I$37,9,FALSE))=TRUE,"0",VLOOKUP($C12,'CWG SS'!$A$17:$I$37,9,FALSE))</f>
        <v>4</v>
      </c>
      <c r="T12" s="22">
        <f>IF(ISNA(VLOOKUP($C12,'CWG BA'!$A$17:$I$37,9,FALSE))=TRUE,"0",VLOOKUP($C12,'CWG BA'!$A$17:$I$37,9,FALSE))</f>
        <v>10</v>
      </c>
      <c r="U12" s="22">
        <f>IF(ISNA(VLOOKUP($C12,'CWG HP'!$A$17:$I$37,9,FALSE))=TRUE,"0",VLOOKUP($C12,'CWG HP'!$A$17:$I$37,9,FALSE))</f>
        <v>6</v>
      </c>
      <c r="V12" s="22" t="str">
        <f>IF(ISNA(VLOOKUP($C12,'Camp Fortune Provincials'!$A$17:$I$37,9,FALSE))=TRUE,"0",VLOOKUP($C12,'Camp Fortune Provincials'!$A$17:$I$37,9,FALSE))</f>
        <v>0</v>
      </c>
      <c r="W12" s="22" t="str">
        <f>IF(ISNA(VLOOKUP($C12,'Jr Nats SS'!$A$17:$I$37,9,FALSE))=TRUE,"0",VLOOKUP($C12,'Jr Nats SS'!$A$17:$I$37,9,FALSE))</f>
        <v>0</v>
      </c>
      <c r="X12" s="22" t="str">
        <f>IF(ISNA(VLOOKUP($C12,'Jr Nats HP'!$A$17:$I$37,9,FALSE))=TRUE,"0",VLOOKUP($C12,'Jr Nats HP'!$A$17:$I$37,9,FALSE))</f>
        <v>0</v>
      </c>
      <c r="Y12" s="22" t="str">
        <f>IF(ISNA(VLOOKUP($C12,'Jr Nats BA'!$A$17:$I$37,9,FALSE))=TRUE,"0",VLOOKUP($C12,'Jr Nats BA'!$A$17:$I$37,9,FALSE))</f>
        <v>0</v>
      </c>
      <c r="Z12" s="22" t="str">
        <f>IF(ISNA(VLOOKUP($C12,'Mammoth World Cup'!$A$17:$I$37,9,FALSE))=TRUE,"0",VLOOKUP($C12,'Mammoth World Cup'!$A$17:$I$37,9,FALSE))</f>
        <v>0</v>
      </c>
      <c r="AA12" s="22">
        <f>IF(ISNA(VLOOKUP($C12,'MSLM CC SS'!$A$17:$I$37,9,FALSE))=TRUE,"0",VLOOKUP($C12,'MSLM CC SS'!$A$17:$I$37,9,FALSE))</f>
        <v>2</v>
      </c>
      <c r="AB12" s="22">
        <f>IF(ISNA(VLOOKUP($C12,'MSLM CC HP'!$A$17:$I$33,9,FALSE))=TRUE,"0",VLOOKUP($C12,'MSLM CC HP'!$A$17:$I$33,9,FALSE))</f>
        <v>10</v>
      </c>
      <c r="AC12" s="22" t="str">
        <f>IF(ISNA(VLOOKUP($C12,'Mammoth NorAM SS'!$A$17:$I$37,9,FALSE))=TRUE,"0",VLOOKUP($C12,'Mammoth NorAM SS'!$A$17:$I$37,9,FALSE))</f>
        <v>0</v>
      </c>
      <c r="AD12" s="22">
        <f>IF(ISNA(VLOOKUP($C12,'Le Relais NorAM SS'!$A$17:$I$37,9,FALSE))=TRUE,"0",VLOOKUP($C12,'Le Relais NorAM SS'!$A$17:$I$37,9,FALSE))</f>
        <v>6</v>
      </c>
      <c r="AE12" s="22">
        <f>IF(ISNA(VLOOKUP($C12,'Step Up Tour Pro SS'!$A$17:$I$37,9,FALSE))=TRUE,"0",VLOOKUP($C12,'Step Up Tour Pro SS'!$A$17:$I$37,9,FALSE))</f>
        <v>0</v>
      </c>
    </row>
    <row r="13" spans="1:31" ht="15" customHeight="1">
      <c r="A13" s="81" t="s">
        <v>247</v>
      </c>
      <c r="B13" s="81" t="s">
        <v>45</v>
      </c>
      <c r="C13" s="86" t="s">
        <v>57</v>
      </c>
      <c r="D13" s="85">
        <f>IF(ISNA(VLOOKUP($C13,'RPA Caclulations'!$C$6:$K$199,3,FALSE))=TRUE,"0",VLOOKUP($C13,'RPA Caclulations'!$C$6:$K$199,3,FALSE))</f>
        <v>6</v>
      </c>
      <c r="E13" s="22">
        <f>IF(ISNA(VLOOKUP($C13,'Mt. Sima Canada Cup SS'!$A$17:$I$37,9,FALSE))=TRUE,"0",VLOOKUP($C13,'Mt. Sima Canada Cup SS'!$A$17:$I$37,9,FALSE))</f>
        <v>7</v>
      </c>
      <c r="F13" s="22">
        <f>IF(ISNA(VLOOKUP($C13,'Mt. Sima Canada Cup BA'!$A$17:$I$37,9,FALSE))=TRUE,"0",VLOOKUP($C13,'Mt. Sima Canada Cup BA'!$A$17:$I$37,9,FALSE))</f>
        <v>20</v>
      </c>
      <c r="G13" s="22" t="str">
        <f>IF(ISNA(VLOOKUP($C13,'Waterville Rev Tour NorAm Day 1'!$A$17:$I$37,9,FALSE))=TRUE,"0",VLOOKUP($C13,'Waterville Rev Tour NorAm Day 1'!$A$17:$I$37,9,FALSE))</f>
        <v>0</v>
      </c>
      <c r="H13" s="22" t="str">
        <f>IF(ISNA(VLOOKUP($C13,'Waterville Rev Tour NorAm Day 2'!$A$17:$I$37,9,FALSE))=TRUE,"0",VLOOKUP($C13,'Waterville Rev Tour NorAm Day 2'!$A$17:$I$37,9,FALSE))</f>
        <v>0</v>
      </c>
      <c r="I13" s="22" t="str">
        <f>IF(ISNA(VLOOKUP($C13,'MSLM TT DAY 1'!$A$17:$I$37,9,FALSE))=TRUE,"0",VLOOKUP($C13,'MSLM TT DAY 1'!$A$17:$I$37,9,FALSE))</f>
        <v>0</v>
      </c>
      <c r="J13" s="22" t="str">
        <f>IF(ISNA(VLOOKUP($C13,'MSLM TT DAY 2'!$A$17:$I$37,9,FALSE))=TRUE,"0",VLOOKUP($C13,'MSLM TT DAY 2'!$A$17:$I$37,9,FALSE))</f>
        <v>0</v>
      </c>
      <c r="K13" s="22" t="str">
        <f>IF(ISNA(VLOOKUP($C13,'Craigleith Groms'!$A$17:$I$37,9,FALSE))=TRUE,"0",VLOOKUP($C13,'Craigleith Groms'!$A$17:$I$37,9,FALSE))</f>
        <v>0</v>
      </c>
      <c r="L13" s="22" t="str">
        <f>IF(ISNA(VLOOKUP($C13,'Silverstar Canada Cup'!$A$17:$I$37,9,FALSE))=TRUE,"0",VLOOKUP($C13,'Silverstar Canada Cup'!$A$17:$I$37,9,FALSE))</f>
        <v>0</v>
      </c>
      <c r="M13" s="22" t="str">
        <f>IF(ISNA(VLOOKUP($C13,'Beaver Valley TT'!$A$17:$I$37,9,FALSE))=TRUE,"0",VLOOKUP($C13,'Beaver Valley TT'!$A$17:$I$37,9,FALSE))</f>
        <v>0</v>
      </c>
      <c r="N13" s="22" t="str">
        <f>IF(ISNA(VLOOKUP($C13,'Calgary Nor AM SS'!$A$17:$I$37,9,FALSE))=TRUE,"0",VLOOKUP($C13,'Calgary Nor AM SS'!$A$17:$I$37,9,FALSE))</f>
        <v>0</v>
      </c>
      <c r="O13" s="22" t="str">
        <f>IF(ISNA(VLOOKUP($C13,'Fortune Fz'!$A$17:$I$37,9,FALSE))=TRUE,"0",VLOOKUP($C13,'Fortune Fz'!$A$17:$I$37,9,FALSE))</f>
        <v>0</v>
      </c>
      <c r="P13" s="22" t="str">
        <f>IF(ISNA(VLOOKUP($C13,'GEORGIAN PEAKS Groms'!$A$17:$I$37,9,FALSE))=TRUE,"0",VLOOKUP($C13,'GEORGIAN PEAKS Groms'!$A$17:$I$37,9,FALSE))</f>
        <v>0</v>
      </c>
      <c r="Q13" s="22" t="str">
        <f>IF(ISNA(VLOOKUP($C13,'Aspen Open SS'!$A$17:$I$37,9,FALSE))=TRUE,"0",VLOOKUP($C13,'Aspen Open SS'!$A$17:$I$37,9,FALSE))</f>
        <v>0</v>
      </c>
      <c r="R13" s="22" t="str">
        <f>IF(ISNA(VLOOKUP($C13,'Aspen Open BA'!$A$17:$I$37,9,FALSE))=TRUE,"0",VLOOKUP($C13,'Aspen Open BA'!$A$17:$I$37,9,FALSE))</f>
        <v>0</v>
      </c>
      <c r="S13" s="22">
        <f>IF(ISNA(VLOOKUP($C13,'CWG SS'!$A$17:$I$37,9,FALSE))=TRUE,"0",VLOOKUP($C13,'CWG SS'!$A$17:$I$37,9,FALSE))</f>
        <v>3</v>
      </c>
      <c r="T13" s="22">
        <f>IF(ISNA(VLOOKUP($C13,'CWG BA'!$A$17:$I$37,9,FALSE))=TRUE,"0",VLOOKUP($C13,'CWG BA'!$A$17:$I$37,9,FALSE))</f>
        <v>3</v>
      </c>
      <c r="U13" s="22">
        <f>IF(ISNA(VLOOKUP($C13,'CWG HP'!$A$17:$I$37,9,FALSE))=TRUE,"0",VLOOKUP($C13,'CWG HP'!$A$17:$I$37,9,FALSE))</f>
        <v>5</v>
      </c>
      <c r="V13" s="22" t="str">
        <f>IF(ISNA(VLOOKUP($C13,'Camp Fortune Provincials'!$A$17:$I$37,9,FALSE))=TRUE,"0",VLOOKUP($C13,'Camp Fortune Provincials'!$A$17:$I$37,9,FALSE))</f>
        <v>0</v>
      </c>
      <c r="W13" s="22" t="str">
        <f>IF(ISNA(VLOOKUP($C13,'Jr Nats SS'!$A$17:$I$37,9,FALSE))=TRUE,"0",VLOOKUP($C13,'Jr Nats SS'!$A$17:$I$37,9,FALSE))</f>
        <v>0</v>
      </c>
      <c r="X13" s="22" t="str">
        <f>IF(ISNA(VLOOKUP($C13,'Jr Nats HP'!$A$17:$I$37,9,FALSE))=TRUE,"0",VLOOKUP($C13,'Jr Nats HP'!$A$17:$I$37,9,FALSE))</f>
        <v>0</v>
      </c>
      <c r="Y13" s="22" t="str">
        <f>IF(ISNA(VLOOKUP($C13,'Jr Nats BA'!$A$17:$I$37,9,FALSE))=TRUE,"0",VLOOKUP($C13,'Jr Nats BA'!$A$17:$I$37,9,FALSE))</f>
        <v>0</v>
      </c>
      <c r="Z13" s="22" t="str">
        <f>IF(ISNA(VLOOKUP($C13,'Mammoth World Cup'!$A$17:$I$37,9,FALSE))=TRUE,"0",VLOOKUP($C13,'Mammoth World Cup'!$A$17:$I$37,9,FALSE))</f>
        <v>0</v>
      </c>
      <c r="AA13" s="22">
        <f>IF(ISNA(VLOOKUP($C13,'MSLM CC SS'!$A$17:$I$37,9,FALSE))=TRUE,"0",VLOOKUP($C13,'MSLM CC SS'!$A$17:$I$37,9,FALSE))</f>
        <v>7</v>
      </c>
      <c r="AB13" s="22">
        <f>IF(ISNA(VLOOKUP($C13,'MSLM CC HP'!$A$17:$I$33,9,FALSE))=TRUE,"0",VLOOKUP($C13,'MSLM CC HP'!$A$17:$I$33,9,FALSE))</f>
        <v>22</v>
      </c>
      <c r="AC13" s="22" t="str">
        <f>IF(ISNA(VLOOKUP($C13,'Mammoth NorAM SS'!$A$17:$I$37,9,FALSE))=TRUE,"0",VLOOKUP($C13,'Mammoth NorAM SS'!$A$17:$I$37,9,FALSE))</f>
        <v>0</v>
      </c>
      <c r="AD13" s="22">
        <f>IF(ISNA(VLOOKUP($C13,'Le Relais NorAM SS'!$A$17:$I$37,9,FALSE))=TRUE,"0",VLOOKUP($C13,'Le Relais NorAM SS'!$A$17:$I$37,9,FALSE))</f>
        <v>15</v>
      </c>
      <c r="AE13" s="22" t="str">
        <f>IF(ISNA(VLOOKUP($C13,'Step Up Tour Pro SS'!$A$17:$I$37,9,FALSE))=TRUE,"0",VLOOKUP($C13,'Step Up Tour Pro SS'!$A$17:$I$37,9,FALSE))</f>
        <v>0</v>
      </c>
    </row>
    <row r="14" spans="1:31" ht="15" customHeight="1">
      <c r="A14" s="81" t="s">
        <v>247</v>
      </c>
      <c r="B14" s="81" t="s">
        <v>45</v>
      </c>
      <c r="C14" s="89" t="s">
        <v>58</v>
      </c>
      <c r="D14" s="85">
        <f>IF(ISNA(VLOOKUP($C14,'RPA Caclulations'!$C$6:$K$199,3,FALSE))=TRUE,"0",VLOOKUP($C14,'RPA Caclulations'!$C$6:$K$199,3,FALSE))</f>
        <v>7</v>
      </c>
      <c r="E14" s="22">
        <f>IF(ISNA(VLOOKUP($C14,'Mt. Sima Canada Cup SS'!$A$17:$I$37,9,FALSE))=TRUE,"0",VLOOKUP($C14,'Mt. Sima Canada Cup SS'!$A$17:$I$37,9,FALSE))</f>
        <v>8</v>
      </c>
      <c r="F14" s="22">
        <f>IF(ISNA(VLOOKUP($C14,'Mt. Sima Canada Cup BA'!$A$17:$I$37,9,FALSE))=TRUE,"0",VLOOKUP($C14,'Mt. Sima Canada Cup BA'!$A$17:$I$37,9,FALSE))</f>
        <v>30</v>
      </c>
      <c r="G14" s="22" t="str">
        <f>IF(ISNA(VLOOKUP($C14,'Waterville Rev Tour NorAm Day 1'!$A$17:$I$37,9,FALSE))=TRUE,"0",VLOOKUP($C14,'Waterville Rev Tour NorAm Day 1'!$A$17:$I$37,9,FALSE))</f>
        <v>0</v>
      </c>
      <c r="H14" s="22" t="str">
        <f>IF(ISNA(VLOOKUP($C14,'Waterville Rev Tour NorAm Day 2'!$A$17:$I$37,9,FALSE))=TRUE,"0",VLOOKUP($C14,'Waterville Rev Tour NorAm Day 2'!$A$17:$I$37,9,FALSE))</f>
        <v>0</v>
      </c>
      <c r="I14" s="22" t="str">
        <f>IF(ISNA(VLOOKUP($C14,'MSLM TT DAY 1'!$A$17:$I$37,9,FALSE))=TRUE,"0",VLOOKUP($C14,'MSLM TT DAY 1'!$A$17:$I$37,9,FALSE))</f>
        <v>0</v>
      </c>
      <c r="J14" s="22" t="str">
        <f>IF(ISNA(VLOOKUP($C14,'MSLM TT DAY 2'!$A$17:$I$37,9,FALSE))=TRUE,"0",VLOOKUP($C14,'MSLM TT DAY 2'!$A$17:$I$37,9,FALSE))</f>
        <v>0</v>
      </c>
      <c r="K14" s="22" t="str">
        <f>IF(ISNA(VLOOKUP($C14,'Craigleith Groms'!$A$17:$I$37,9,FALSE))=TRUE,"0",VLOOKUP($C14,'Craigleith Groms'!$A$17:$I$37,9,FALSE))</f>
        <v>0</v>
      </c>
      <c r="L14" s="22">
        <f>IF(ISNA(VLOOKUP($C14,'Silverstar Canada Cup'!$A$17:$I$37,9,FALSE))=TRUE,"0",VLOOKUP($C14,'Silverstar Canada Cup'!$A$17:$I$37,9,FALSE))</f>
        <v>2</v>
      </c>
      <c r="M14" s="22" t="str">
        <f>IF(ISNA(VLOOKUP($C14,'Beaver Valley TT'!$A$17:$I$37,9,FALSE))=TRUE,"0",VLOOKUP($C14,'Beaver Valley TT'!$A$17:$I$37,9,FALSE))</f>
        <v>0</v>
      </c>
      <c r="N14" s="22">
        <f>IF(ISNA(VLOOKUP($C14,'Calgary Nor AM SS'!$A$17:$I$37,9,FALSE))=TRUE,"0",VLOOKUP($C14,'Calgary Nor AM SS'!$A$17:$I$37,9,FALSE))</f>
        <v>23</v>
      </c>
      <c r="O14" s="22" t="str">
        <f>IF(ISNA(VLOOKUP($C14,'Fortune Fz'!$A$17:$I$37,9,FALSE))=TRUE,"0",VLOOKUP($C14,'Fortune Fz'!$A$17:$I$37,9,FALSE))</f>
        <v>0</v>
      </c>
      <c r="P14" s="22" t="str">
        <f>IF(ISNA(VLOOKUP($C14,'GEORGIAN PEAKS Groms'!$A$17:$I$37,9,FALSE))=TRUE,"0",VLOOKUP($C14,'GEORGIAN PEAKS Groms'!$A$17:$I$37,9,FALSE))</f>
        <v>0</v>
      </c>
      <c r="Q14" s="22">
        <f>IF(ISNA(VLOOKUP($C14,'Aspen Open SS'!$A$17:$I$37,9,FALSE))=TRUE,"0",VLOOKUP($C14,'Aspen Open SS'!$A$17:$I$37,9,FALSE))</f>
        <v>68</v>
      </c>
      <c r="R14" s="22">
        <f>IF(ISNA(VLOOKUP($C14,'Aspen Open BA'!$A$17:$I$37,9,FALSE))=TRUE,"0",VLOOKUP($C14,'Aspen Open BA'!$A$17:$I$37,9,FALSE))</f>
        <v>16</v>
      </c>
      <c r="S14" s="22" t="str">
        <f>IF(ISNA(VLOOKUP($C14,'CWG SS'!$A$17:$I$37,9,FALSE))=TRUE,"0",VLOOKUP($C14,'CWG SS'!$A$17:$I$37,9,FALSE))</f>
        <v>0</v>
      </c>
      <c r="T14" s="22" t="str">
        <f>IF(ISNA(VLOOKUP($C14,'CWG BA'!$A$17:$I$37,9,FALSE))=TRUE,"0",VLOOKUP($C14,'CWG BA'!$A$17:$I$37,9,FALSE))</f>
        <v>0</v>
      </c>
      <c r="U14" s="22" t="str">
        <f>IF(ISNA(VLOOKUP($C14,'CWG HP'!$A$17:$I$37,9,FALSE))=TRUE,"0",VLOOKUP($C14,'CWG HP'!$A$17:$I$37,9,FALSE))</f>
        <v>0</v>
      </c>
      <c r="V14" s="22" t="str">
        <f>IF(ISNA(VLOOKUP($C14,'Camp Fortune Provincials'!$A$17:$I$37,9,FALSE))=TRUE,"0",VLOOKUP($C14,'Camp Fortune Provincials'!$A$17:$I$37,9,FALSE))</f>
        <v>0</v>
      </c>
      <c r="W14" s="22" t="str">
        <f>IF(ISNA(VLOOKUP($C14,'Jr Nats SS'!$A$17:$I$37,9,FALSE))=TRUE,"0",VLOOKUP($C14,'Jr Nats SS'!$A$17:$I$37,9,FALSE))</f>
        <v>0</v>
      </c>
      <c r="X14" s="22" t="str">
        <f>IF(ISNA(VLOOKUP($C14,'Jr Nats HP'!$A$17:$I$37,9,FALSE))=TRUE,"0",VLOOKUP($C14,'Jr Nats HP'!$A$17:$I$37,9,FALSE))</f>
        <v>0</v>
      </c>
      <c r="Y14" s="22" t="str">
        <f>IF(ISNA(VLOOKUP($C14,'Jr Nats BA'!$A$17:$I$37,9,FALSE))=TRUE,"0",VLOOKUP($C14,'Jr Nats BA'!$A$17:$I$37,9,FALSE))</f>
        <v>0</v>
      </c>
      <c r="Z14" s="22" t="str">
        <f>IF(ISNA(VLOOKUP($C14,'Mammoth World Cup'!$A$17:$I$37,9,FALSE))=TRUE,"0",VLOOKUP($C14,'Mammoth World Cup'!$A$17:$I$37,9,FALSE))</f>
        <v>0</v>
      </c>
      <c r="AA14" s="22">
        <f>IF(ISNA(VLOOKUP($C14,'MSLM CC SS'!$A$17:$I$37,9,FALSE))=TRUE,"0",VLOOKUP($C14,'MSLM CC SS'!$A$17:$I$37,9,FALSE))</f>
        <v>5</v>
      </c>
      <c r="AB14" s="22" t="str">
        <f>IF(ISNA(VLOOKUP($C14,'MSLM CC HP'!$A$17:$I$33,9,FALSE))=TRUE,"0",VLOOKUP($C14,'MSLM CC HP'!$A$17:$I$33,9,FALSE))</f>
        <v>0</v>
      </c>
      <c r="AC14" s="22" t="str">
        <f>IF(ISNA(VLOOKUP($C14,'Mammoth NorAM SS'!$A$17:$I$37,9,FALSE))=TRUE,"0",VLOOKUP($C14,'Mammoth NorAM SS'!$A$17:$I$37,9,FALSE))</f>
        <v>0</v>
      </c>
      <c r="AD14" s="22">
        <f>IF(ISNA(VLOOKUP($C14,'Le Relais NorAM SS'!$A$17:$I$37,9,FALSE))=TRUE,"0",VLOOKUP($C14,'Le Relais NorAM SS'!$A$17:$I$37,9,FALSE))</f>
        <v>51</v>
      </c>
      <c r="AE14" s="22">
        <f>IF(ISNA(VLOOKUP($C14,'Step Up Tour Pro SS'!$A$17:$I$37,9,FALSE))=TRUE,"0",VLOOKUP($C14,'Step Up Tour Pro SS'!$A$17:$I$37,9,FALSE))</f>
        <v>0</v>
      </c>
    </row>
    <row r="15" spans="1:31" ht="15" customHeight="1">
      <c r="A15" s="81" t="s">
        <v>247</v>
      </c>
      <c r="B15" s="81" t="s">
        <v>45</v>
      </c>
      <c r="C15" s="89" t="s">
        <v>56</v>
      </c>
      <c r="D15" s="85">
        <f>IF(ISNA(VLOOKUP($C15,'RPA Caclulations'!$C$6:$K$199,3,FALSE))=TRUE,"0",VLOOKUP($C15,'RPA Caclulations'!$C$6:$K$199,3,FALSE))</f>
        <v>8</v>
      </c>
      <c r="E15" s="22">
        <f>IF(ISNA(VLOOKUP($C15,'Mt. Sima Canada Cup SS'!$A$17:$I$37,9,FALSE))=TRUE,"0",VLOOKUP($C15,'Mt. Sima Canada Cup SS'!$A$17:$I$37,9,FALSE))</f>
        <v>11</v>
      </c>
      <c r="F15" s="22">
        <f>IF(ISNA(VLOOKUP($C15,'Mt. Sima Canada Cup BA'!$A$17:$I$37,9,FALSE))=TRUE,"0",VLOOKUP($C15,'Mt. Sima Canada Cup BA'!$A$17:$I$37,9,FALSE))</f>
        <v>25</v>
      </c>
      <c r="G15" s="22" t="str">
        <f>IF(ISNA(VLOOKUP($C15,'Waterville Rev Tour NorAm Day 1'!$A$17:$I$37,9,FALSE))=TRUE,"0",VLOOKUP($C15,'Waterville Rev Tour NorAm Day 1'!$A$17:$I$37,9,FALSE))</f>
        <v>0</v>
      </c>
      <c r="H15" s="22" t="str">
        <f>IF(ISNA(VLOOKUP($C15,'Waterville Rev Tour NorAm Day 2'!$A$17:$I$37,9,FALSE))=TRUE,"0",VLOOKUP($C15,'Waterville Rev Tour NorAm Day 2'!$A$17:$I$37,9,FALSE))</f>
        <v>0</v>
      </c>
      <c r="I15" s="22" t="str">
        <f>IF(ISNA(VLOOKUP($C15,'MSLM TT DAY 1'!$A$17:$I$37,9,FALSE))=TRUE,"0",VLOOKUP($C15,'MSLM TT DAY 1'!$A$17:$I$37,9,FALSE))</f>
        <v>0</v>
      </c>
      <c r="J15" s="22" t="str">
        <f>IF(ISNA(VLOOKUP($C15,'MSLM TT DAY 2'!$A$17:$I$37,9,FALSE))=TRUE,"0",VLOOKUP($C15,'MSLM TT DAY 2'!$A$17:$I$37,9,FALSE))</f>
        <v>0</v>
      </c>
      <c r="K15" s="22" t="str">
        <f>IF(ISNA(VLOOKUP($C15,'Craigleith Groms'!$A$17:$I$37,9,FALSE))=TRUE,"0",VLOOKUP($C15,'Craigleith Groms'!$A$17:$I$37,9,FALSE))</f>
        <v>0</v>
      </c>
      <c r="L15" s="22">
        <f>IF(ISNA(VLOOKUP($C15,'Silverstar Canada Cup'!$A$17:$I$37,9,FALSE))=TRUE,"0",VLOOKUP($C15,'Silverstar Canada Cup'!$A$17:$I$37,9,FALSE))</f>
        <v>17</v>
      </c>
      <c r="M15" s="22" t="str">
        <f>IF(ISNA(VLOOKUP($C15,'Beaver Valley TT'!$A$17:$I$37,9,FALSE))=TRUE,"0",VLOOKUP($C15,'Beaver Valley TT'!$A$17:$I$37,9,FALSE))</f>
        <v>0</v>
      </c>
      <c r="N15" s="22">
        <f>IF(ISNA(VLOOKUP($C15,'Calgary Nor AM SS'!$A$17:$I$37,9,FALSE))=TRUE,"0",VLOOKUP($C15,'Calgary Nor AM SS'!$A$17:$I$37,9,FALSE))</f>
        <v>66</v>
      </c>
      <c r="O15" s="22" t="str">
        <f>IF(ISNA(VLOOKUP($C15,'Fortune Fz'!$A$17:$I$37,9,FALSE))=TRUE,"0",VLOOKUP($C15,'Fortune Fz'!$A$17:$I$37,9,FALSE))</f>
        <v>0</v>
      </c>
      <c r="P15" s="22" t="str">
        <f>IF(ISNA(VLOOKUP($C15,'GEORGIAN PEAKS Groms'!$A$17:$I$37,9,FALSE))=TRUE,"0",VLOOKUP($C15,'GEORGIAN PEAKS Groms'!$A$17:$I$37,9,FALSE))</f>
        <v>0</v>
      </c>
      <c r="Q15" s="22" t="str">
        <f>IF(ISNA(VLOOKUP($C15,'Aspen Open SS'!$A$17:$I$37,9,FALSE))=TRUE,"0",VLOOKUP($C15,'Aspen Open SS'!$A$17:$I$37,9,FALSE))</f>
        <v>0</v>
      </c>
      <c r="R15" s="22" t="str">
        <f>IF(ISNA(VLOOKUP($C15,'Aspen Open BA'!$A$17:$I$37,9,FALSE))=TRUE,"0",VLOOKUP($C15,'Aspen Open BA'!$A$17:$I$37,9,FALSE))</f>
        <v>DNS</v>
      </c>
      <c r="S15" s="22" t="str">
        <f>IF(ISNA(VLOOKUP($C15,'CWG SS'!$A$17:$I$37,9,FALSE))=TRUE,"0",VLOOKUP($C15,'CWG SS'!$A$17:$I$37,9,FALSE))</f>
        <v>0</v>
      </c>
      <c r="T15" s="22" t="str">
        <f>IF(ISNA(VLOOKUP($C15,'CWG BA'!$A$17:$I$37,9,FALSE))=TRUE,"0",VLOOKUP($C15,'CWG BA'!$A$17:$I$37,9,FALSE))</f>
        <v>0</v>
      </c>
      <c r="U15" s="22" t="str">
        <f>IF(ISNA(VLOOKUP($C15,'CWG HP'!$A$17:$I$37,9,FALSE))=TRUE,"0",VLOOKUP($C15,'CWG HP'!$A$17:$I$37,9,FALSE))</f>
        <v>0</v>
      </c>
      <c r="V15" s="22" t="str">
        <f>IF(ISNA(VLOOKUP($C15,'Camp Fortune Provincials'!$A$17:$I$37,9,FALSE))=TRUE,"0",VLOOKUP($C15,'Camp Fortune Provincials'!$A$17:$I$37,9,FALSE))</f>
        <v>0</v>
      </c>
      <c r="W15" s="22" t="str">
        <f>IF(ISNA(VLOOKUP($C15,'Jr Nats SS'!$A$17:$I$37,9,FALSE))=TRUE,"0",VLOOKUP($C15,'Jr Nats SS'!$A$17:$I$37,9,FALSE))</f>
        <v>0</v>
      </c>
      <c r="X15" s="22" t="str">
        <f>IF(ISNA(VLOOKUP($C15,'Jr Nats HP'!$A$17:$I$37,9,FALSE))=TRUE,"0",VLOOKUP($C15,'Jr Nats HP'!$A$17:$I$37,9,FALSE))</f>
        <v>0</v>
      </c>
      <c r="Y15" s="22" t="str">
        <f>IF(ISNA(VLOOKUP($C15,'Jr Nats BA'!$A$17:$I$37,9,FALSE))=TRUE,"0",VLOOKUP($C15,'Jr Nats BA'!$A$17:$I$37,9,FALSE))</f>
        <v>0</v>
      </c>
      <c r="Z15" s="22" t="str">
        <f>IF(ISNA(VLOOKUP($C15,'Mammoth World Cup'!$A$17:$I$37,9,FALSE))=TRUE,"0",VLOOKUP($C15,'Mammoth World Cup'!$A$17:$I$37,9,FALSE))</f>
        <v>0</v>
      </c>
      <c r="AA15" s="22">
        <f>IF(ISNA(VLOOKUP($C15,'MSLM CC SS'!$A$17:$I$37,9,FALSE))=TRUE,"0",VLOOKUP($C15,'MSLM CC SS'!$A$17:$I$37,9,FALSE))</f>
        <v>6</v>
      </c>
      <c r="AB15" s="22">
        <f>IF(ISNA(VLOOKUP($C15,'MSLM CC HP'!$A$17:$I$33,9,FALSE))=TRUE,"0",VLOOKUP($C15,'MSLM CC HP'!$A$17:$I$33,9,FALSE))</f>
        <v>25</v>
      </c>
      <c r="AC15" s="22" t="str">
        <f>IF(ISNA(VLOOKUP($C15,'Mammoth NorAM SS'!$A$17:$I$37,9,FALSE))=TRUE,"0",VLOOKUP($C15,'Mammoth NorAM SS'!$A$17:$I$37,9,FALSE))</f>
        <v>0</v>
      </c>
      <c r="AD15" s="22">
        <f>IF(ISNA(VLOOKUP($C15,'Le Relais NorAM SS'!$A$17:$I$37,9,FALSE))=TRUE,"0",VLOOKUP($C15,'Le Relais NorAM SS'!$A$17:$I$37,9,FALSE))</f>
        <v>23</v>
      </c>
      <c r="AE15" s="22">
        <f>IF(ISNA(VLOOKUP($C15,'Step Up Tour Pro SS'!$A$17:$I$37,9,FALSE))=TRUE,"0",VLOOKUP($C15,'Step Up Tour Pro SS'!$A$17:$I$37,9,FALSE))</f>
        <v>0</v>
      </c>
    </row>
    <row r="16" spans="1:31" ht="15" customHeight="1">
      <c r="A16" s="81" t="s">
        <v>247</v>
      </c>
      <c r="B16" s="81" t="s">
        <v>47</v>
      </c>
      <c r="C16" s="86" t="s">
        <v>63</v>
      </c>
      <c r="D16" s="85">
        <f>IF(ISNA(VLOOKUP($C16,'RPA Caclulations'!$C$6:$K$199,3,FALSE))=TRUE,"0",VLOOKUP($C16,'RPA Caclulations'!$C$6:$K$199,3,FALSE))</f>
        <v>9</v>
      </c>
      <c r="E16" s="22">
        <f>IF(ISNA(VLOOKUP($C16,'Mt. Sima Canada Cup SS'!$A$17:$I$37,9,FALSE))=TRUE,"0",VLOOKUP($C16,'Mt. Sima Canada Cup SS'!$A$17:$I$37,9,FALSE))</f>
        <v>22</v>
      </c>
      <c r="F16" s="22">
        <f>IF(ISNA(VLOOKUP($C16,'Mt. Sima Canada Cup BA'!$A$17:$I$37,9,FALSE))=TRUE,"0",VLOOKUP($C16,'Mt. Sima Canada Cup BA'!$A$17:$I$37,9,FALSE))</f>
        <v>41</v>
      </c>
      <c r="G16" s="22" t="str">
        <f>IF(ISNA(VLOOKUP($C16,'Waterville Rev Tour NorAm Day 1'!$A$17:$I$37,9,FALSE))=TRUE,"0",VLOOKUP($C16,'Waterville Rev Tour NorAm Day 1'!$A$17:$I$37,9,FALSE))</f>
        <v>0</v>
      </c>
      <c r="H16" s="22" t="str">
        <f>IF(ISNA(VLOOKUP($C16,'Waterville Rev Tour NorAm Day 2'!$A$17:$I$37,9,FALSE))=TRUE,"0",VLOOKUP($C16,'Waterville Rev Tour NorAm Day 2'!$A$17:$I$37,9,FALSE))</f>
        <v>0</v>
      </c>
      <c r="I16" s="22" t="str">
        <f>IF(ISNA(VLOOKUP($C16,'MSLM TT DAY 1'!$A$17:$I$37,9,FALSE))=TRUE,"0",VLOOKUP($C16,'MSLM TT DAY 1'!$A$17:$I$37,9,FALSE))</f>
        <v>0</v>
      </c>
      <c r="J16" s="22" t="str">
        <f>IF(ISNA(VLOOKUP($C16,'MSLM TT DAY 2'!$A$17:$I$37,9,FALSE))=TRUE,"0",VLOOKUP($C16,'MSLM TT DAY 2'!$A$17:$I$37,9,FALSE))</f>
        <v>0</v>
      </c>
      <c r="K16" s="22" t="str">
        <f>IF(ISNA(VLOOKUP($C16,'Craigleith Groms'!$A$17:$I$37,9,FALSE))=TRUE,"0",VLOOKUP($C16,'Craigleith Groms'!$A$17:$I$37,9,FALSE))</f>
        <v>0</v>
      </c>
      <c r="L16" s="22">
        <f>IF(ISNA(VLOOKUP($C16,'Silverstar Canada Cup'!$A$17:$I$37,9,FALSE))=TRUE,"0",VLOOKUP($C16,'Silverstar Canada Cup'!$A$17:$I$37,9,FALSE))</f>
        <v>13</v>
      </c>
      <c r="M16" s="22" t="str">
        <f>IF(ISNA(VLOOKUP($C16,'Beaver Valley TT'!$A$17:$I$37,9,FALSE))=TRUE,"0",VLOOKUP($C16,'Beaver Valley TT'!$A$17:$I$37,9,FALSE))</f>
        <v>0</v>
      </c>
      <c r="N16" s="22">
        <f>IF(ISNA(VLOOKUP($C16,'Calgary Nor AM SS'!$A$17:$I$37,9,FALSE))=TRUE,"0",VLOOKUP($C16,'Calgary Nor AM SS'!$A$17:$I$37,9,FALSE))</f>
        <v>36</v>
      </c>
      <c r="O16" s="22" t="str">
        <f>IF(ISNA(VLOOKUP($C16,'Fortune Fz'!$A$17:$I$37,9,FALSE))=TRUE,"0",VLOOKUP($C16,'Fortune Fz'!$A$17:$I$37,9,FALSE))</f>
        <v>0</v>
      </c>
      <c r="P16" s="22" t="str">
        <f>IF(ISNA(VLOOKUP($C16,'GEORGIAN PEAKS Groms'!$A$17:$I$37,9,FALSE))=TRUE,"0",VLOOKUP($C16,'GEORGIAN PEAKS Groms'!$A$17:$I$37,9,FALSE))</f>
        <v>0</v>
      </c>
      <c r="Q16" s="22" t="str">
        <f>IF(ISNA(VLOOKUP($C16,'Aspen Open SS'!$A$17:$I$37,9,FALSE))=TRUE,"0",VLOOKUP($C16,'Aspen Open SS'!$A$17:$I$37,9,FALSE))</f>
        <v>DNS</v>
      </c>
      <c r="R16" s="22" t="str">
        <f>IF(ISNA(VLOOKUP($C16,'Aspen Open BA'!$A$17:$I$37,9,FALSE))=TRUE,"0",VLOOKUP($C16,'Aspen Open BA'!$A$17:$I$37,9,FALSE))</f>
        <v>0</v>
      </c>
      <c r="S16" s="22" t="str">
        <f>IF(ISNA(VLOOKUP($C16,'CWG SS'!$A$17:$I$37,9,FALSE))=TRUE,"0",VLOOKUP($C16,'CWG SS'!$A$17:$I$37,9,FALSE))</f>
        <v>0</v>
      </c>
      <c r="T16" s="22" t="str">
        <f>IF(ISNA(VLOOKUP($C16,'CWG BA'!$A$17:$I$37,9,FALSE))=TRUE,"0",VLOOKUP($C16,'CWG BA'!$A$17:$I$37,9,FALSE))</f>
        <v>0</v>
      </c>
      <c r="U16" s="22" t="str">
        <f>IF(ISNA(VLOOKUP($C16,'CWG HP'!$A$17:$I$37,9,FALSE))=TRUE,"0",VLOOKUP($C16,'CWG HP'!$A$17:$I$37,9,FALSE))</f>
        <v>0</v>
      </c>
      <c r="V16" s="22" t="str">
        <f>IF(ISNA(VLOOKUP($C16,'Camp Fortune Provincials'!$A$17:$I$37,9,FALSE))=TRUE,"0",VLOOKUP($C16,'Camp Fortune Provincials'!$A$17:$I$37,9,FALSE))</f>
        <v>0</v>
      </c>
      <c r="W16" s="22" t="str">
        <f>IF(ISNA(VLOOKUP($C16,'Jr Nats SS'!$A$17:$I$37,9,FALSE))=TRUE,"0",VLOOKUP($C16,'Jr Nats SS'!$A$17:$I$37,9,FALSE))</f>
        <v>0</v>
      </c>
      <c r="X16" s="22" t="str">
        <f>IF(ISNA(VLOOKUP($C16,'Jr Nats HP'!$A$17:$I$37,9,FALSE))=TRUE,"0",VLOOKUP($C16,'Jr Nats HP'!$A$17:$I$37,9,FALSE))</f>
        <v>0</v>
      </c>
      <c r="Y16" s="22" t="str">
        <f>IF(ISNA(VLOOKUP($C16,'Jr Nats BA'!$A$17:$I$37,9,FALSE))=TRUE,"0",VLOOKUP($C16,'Jr Nats BA'!$A$17:$I$37,9,FALSE))</f>
        <v>0</v>
      </c>
      <c r="Z16" s="22" t="str">
        <f>IF(ISNA(VLOOKUP($C16,'Mammoth World Cup'!$A$17:$I$37,9,FALSE))=TRUE,"0",VLOOKUP($C16,'Mammoth World Cup'!$A$17:$I$37,9,FALSE))</f>
        <v>0</v>
      </c>
      <c r="AA16" s="22" t="str">
        <f>IF(ISNA(VLOOKUP($C16,'MSLM CC SS'!$A$17:$I$37,9,FALSE))=TRUE,"0",VLOOKUP($C16,'MSLM CC SS'!$A$17:$I$37,9,FALSE))</f>
        <v>0</v>
      </c>
      <c r="AB16" s="22" t="str">
        <f>IF(ISNA(VLOOKUP($C16,'MSLM CC HP'!$A$17:$I$33,9,FALSE))=TRUE,"0",VLOOKUP($C16,'MSLM CC HP'!$A$17:$I$33,9,FALSE))</f>
        <v>0</v>
      </c>
      <c r="AC16" s="22">
        <f>IF(ISNA(VLOOKUP($C16,'Mammoth NorAM SS'!$A$17:$I$37,9,FALSE))=TRUE,"0",VLOOKUP($C16,'Mammoth NorAM SS'!$A$17:$I$37,9,FALSE))</f>
        <v>45</v>
      </c>
      <c r="AD16" s="22">
        <f>IF(ISNA(VLOOKUP($C16,'Le Relais NorAM SS'!$A$17:$I$37,9,FALSE))=TRUE,"0",VLOOKUP($C16,'Le Relais NorAM SS'!$A$17:$I$37,9,FALSE))</f>
        <v>22</v>
      </c>
      <c r="AE16" s="22">
        <f>IF(ISNA(VLOOKUP($C16,'Step Up Tour Pro SS'!$A$17:$I$37,9,FALSE))=TRUE,"0",VLOOKUP($C16,'Step Up Tour Pro SS'!$A$17:$I$37,9,FALSE))</f>
        <v>0</v>
      </c>
    </row>
    <row r="17" spans="1:31" ht="15" customHeight="1">
      <c r="A17" s="88" t="s">
        <v>48</v>
      </c>
      <c r="B17" s="81" t="s">
        <v>64</v>
      </c>
      <c r="C17" s="86" t="s">
        <v>62</v>
      </c>
      <c r="D17" s="85">
        <f>IF(ISNA(VLOOKUP($C17,'RPA Caclulations'!$C$6:$K$199,3,FALSE))=TRUE,"0",VLOOKUP($C17,'RPA Caclulations'!$C$6:$K$199,3,FALSE))</f>
        <v>10</v>
      </c>
      <c r="E17" s="22">
        <f>IF(ISNA(VLOOKUP($C17,'Mt. Sima Canada Cup SS'!$A$17:$I$37,9,FALSE))=TRUE,"0",VLOOKUP($C17,'Mt. Sima Canada Cup SS'!$A$17:$I$37,9,FALSE))</f>
        <v>26</v>
      </c>
      <c r="F17" s="22">
        <f>IF(ISNA(VLOOKUP($C17,'Mt. Sima Canada Cup BA'!$A$17:$I$37,9,FALSE))=TRUE,"0",VLOOKUP($C17,'Mt. Sima Canada Cup BA'!$A$17:$I$37,9,FALSE))</f>
        <v>11</v>
      </c>
      <c r="G17" s="22" t="str">
        <f>IF(ISNA(VLOOKUP($C17,'Waterville Rev Tour NorAm Day 1'!$A$17:$I$37,9,FALSE))=TRUE,"0",VLOOKUP($C17,'Waterville Rev Tour NorAm Day 1'!$A$17:$I$37,9,FALSE))</f>
        <v>0</v>
      </c>
      <c r="H17" s="22" t="str">
        <f>IF(ISNA(VLOOKUP($C17,'Waterville Rev Tour NorAm Day 2'!$A$17:$I$37,9,FALSE))=TRUE,"0",VLOOKUP($C17,'Waterville Rev Tour NorAm Day 2'!$A$17:$I$37,9,FALSE))</f>
        <v>0</v>
      </c>
      <c r="I17" s="22" t="str">
        <f>IF(ISNA(VLOOKUP($C17,'MSLM TT DAY 1'!$A$17:$I$37,9,FALSE))=TRUE,"0",VLOOKUP($C17,'MSLM TT DAY 1'!$A$17:$I$37,9,FALSE))</f>
        <v>0</v>
      </c>
      <c r="J17" s="22" t="str">
        <f>IF(ISNA(VLOOKUP($C17,'MSLM TT DAY 2'!$A$17:$I$37,9,FALSE))=TRUE,"0",VLOOKUP($C17,'MSLM TT DAY 2'!$A$17:$I$37,9,FALSE))</f>
        <v>0</v>
      </c>
      <c r="K17" s="22" t="str">
        <f>IF(ISNA(VLOOKUP($C17,'Craigleith Groms'!$A$17:$I$37,9,FALSE))=TRUE,"0",VLOOKUP($C17,'Craigleith Groms'!$A$17:$I$37,9,FALSE))</f>
        <v>0</v>
      </c>
      <c r="L17" s="22">
        <f>IF(ISNA(VLOOKUP($C17,'Silverstar Canada Cup'!$A$17:$I$37,9,FALSE))=TRUE,"0",VLOOKUP($C17,'Silverstar Canada Cup'!$A$17:$I$37,9,FALSE))</f>
        <v>25</v>
      </c>
      <c r="M17" s="22">
        <f>IF(ISNA(VLOOKUP($C17,'Beaver Valley TT'!$A$17:$I$37,9,FALSE))=TRUE,"0",VLOOKUP($C17,'Beaver Valley TT'!$A$17:$I$37,9,FALSE))</f>
        <v>3</v>
      </c>
      <c r="N17" s="22" t="str">
        <f>IF(ISNA(VLOOKUP($C17,'Calgary Nor AM SS'!$A$17:$I$37,9,FALSE))=TRUE,"0",VLOOKUP($C17,'Calgary Nor AM SS'!$A$17:$I$37,9,FALSE))</f>
        <v>0</v>
      </c>
      <c r="O17" s="22" t="str">
        <f>IF(ISNA(VLOOKUP($C17,'Fortune Fz'!$A$17:$I$37,9,FALSE))=TRUE,"0",VLOOKUP($C17,'Fortune Fz'!$A$17:$I$37,9,FALSE))</f>
        <v>0</v>
      </c>
      <c r="P17" s="22" t="str">
        <f>IF(ISNA(VLOOKUP($C17,'GEORGIAN PEAKS Groms'!$A$17:$I$37,9,FALSE))=TRUE,"0",VLOOKUP($C17,'GEORGIAN PEAKS Groms'!$A$17:$I$37,9,FALSE))</f>
        <v>0</v>
      </c>
      <c r="Q17" s="22">
        <f>IF(ISNA(VLOOKUP($C17,'Aspen Open SS'!$A$17:$I$37,9,FALSE))=TRUE,"0",VLOOKUP($C17,'Aspen Open SS'!$A$17:$I$37,9,FALSE))</f>
        <v>64</v>
      </c>
      <c r="R17" s="22">
        <f>IF(ISNA(VLOOKUP($C17,'Aspen Open BA'!$A$17:$I$37,9,FALSE))=TRUE,"0",VLOOKUP($C17,'Aspen Open BA'!$A$17:$I$37,9,FALSE))</f>
        <v>29</v>
      </c>
      <c r="S17" s="22" t="str">
        <f>IF(ISNA(VLOOKUP($C17,'CWG SS'!$A$17:$I$37,9,FALSE))=TRUE,"0",VLOOKUP($C17,'CWG SS'!$A$17:$I$37,9,FALSE))</f>
        <v>0</v>
      </c>
      <c r="T17" s="22" t="str">
        <f>IF(ISNA(VLOOKUP($C17,'CWG BA'!$A$17:$I$37,9,FALSE))=TRUE,"0",VLOOKUP($C17,'CWG BA'!$A$17:$I$37,9,FALSE))</f>
        <v>0</v>
      </c>
      <c r="U17" s="22" t="str">
        <f>IF(ISNA(VLOOKUP($C17,'CWG HP'!$A$17:$I$37,9,FALSE))=TRUE,"0",VLOOKUP($C17,'CWG HP'!$A$17:$I$37,9,FALSE))</f>
        <v>0</v>
      </c>
      <c r="V17" s="22">
        <f>IF(ISNA(VLOOKUP($C17,'Camp Fortune Provincials'!$A$17:$I$37,9,FALSE))=TRUE,"0",VLOOKUP($C17,'Camp Fortune Provincials'!$A$17:$I$37,9,FALSE))</f>
        <v>6</v>
      </c>
      <c r="W17" s="22">
        <f>IF(ISNA(VLOOKUP($C17,'Jr Nats SS'!$A$17:$I$37,9,FALSE))=TRUE,"0",VLOOKUP($C17,'Jr Nats SS'!$A$17:$I$37,9,FALSE))</f>
        <v>4</v>
      </c>
      <c r="X17" s="22">
        <f>IF(ISNA(VLOOKUP($C17,'Jr Nats HP'!$A$17:$I$37,9,FALSE))=TRUE,"0",VLOOKUP($C17,'Jr Nats HP'!$A$17:$I$37,9,FALSE))</f>
        <v>22</v>
      </c>
      <c r="Y17" s="22">
        <f>IF(ISNA(VLOOKUP($C17,'Jr Nats BA'!$A$17:$I$37,9,FALSE))=TRUE,"0",VLOOKUP($C17,'Jr Nats BA'!$A$17:$I$37,9,FALSE))</f>
        <v>2</v>
      </c>
      <c r="Z17" s="22" t="str">
        <f>IF(ISNA(VLOOKUP($C17,'Mammoth World Cup'!$A$17:$I$37,9,FALSE))=TRUE,"0",VLOOKUP($C17,'Mammoth World Cup'!$A$17:$I$37,9,FALSE))</f>
        <v>0</v>
      </c>
      <c r="AA17" s="22">
        <f>IF(ISNA(VLOOKUP($C17,'MSLM CC SS'!$A$17:$I$37,9,FALSE))=TRUE,"0",VLOOKUP($C17,'MSLM CC SS'!$A$17:$I$37,9,FALSE))</f>
        <v>13</v>
      </c>
      <c r="AB17" s="22" t="str">
        <f>IF(ISNA(VLOOKUP($C17,'MSLM CC HP'!$A$17:$I$33,9,FALSE))=TRUE,"0",VLOOKUP($C17,'MSLM CC HP'!$A$17:$I$33,9,FALSE))</f>
        <v>0</v>
      </c>
      <c r="AC17" s="22" t="str">
        <f>IF(ISNA(VLOOKUP($C17,'Mammoth NorAM SS'!$A$17:$I$37,9,FALSE))=TRUE,"0",VLOOKUP($C17,'Mammoth NorAM SS'!$A$17:$I$37,9,FALSE))</f>
        <v>0</v>
      </c>
      <c r="AD17" s="22">
        <f>IF(ISNA(VLOOKUP($C17,'Le Relais NorAM SS'!$A$17:$I$37,9,FALSE))=TRUE,"0",VLOOKUP($C17,'Le Relais NorAM SS'!$A$17:$I$37,9,FALSE))</f>
        <v>57</v>
      </c>
      <c r="AE17" s="22">
        <f>IF(ISNA(VLOOKUP($C17,'Step Up Tour Pro SS'!$A$17:$I$37,9,FALSE))=TRUE,"0",VLOOKUP($C17,'Step Up Tour Pro SS'!$A$17:$I$37,9,FALSE))</f>
        <v>0</v>
      </c>
    </row>
    <row r="18" spans="1:31" ht="15" customHeight="1">
      <c r="A18" s="81" t="s">
        <v>247</v>
      </c>
      <c r="B18" s="81" t="s">
        <v>45</v>
      </c>
      <c r="C18" s="90" t="s">
        <v>60</v>
      </c>
      <c r="D18" s="85">
        <f>IF(ISNA(VLOOKUP($C18,'RPA Caclulations'!$C$6:$K$199,3,FALSE))=TRUE,"0",VLOOKUP($C18,'RPA Caclulations'!$C$6:$K$199,3,FALSE))</f>
        <v>11</v>
      </c>
      <c r="E18" s="22">
        <f>IF(ISNA(VLOOKUP($C18,'Mt. Sima Canada Cup SS'!$A$17:$I$37,9,FALSE))=TRUE,"0",VLOOKUP($C18,'Mt. Sima Canada Cup SS'!$A$17:$I$37,9,FALSE))</f>
        <v>15</v>
      </c>
      <c r="F18" s="22">
        <f>IF(ISNA(VLOOKUP($C18,'Mt. Sima Canada Cup BA'!$A$17:$I$37,9,FALSE))=TRUE,"0",VLOOKUP($C18,'Mt. Sima Canada Cup BA'!$A$17:$I$37,9,FALSE))</f>
        <v>29</v>
      </c>
      <c r="G18" s="22" t="str">
        <f>IF(ISNA(VLOOKUP($C18,'Waterville Rev Tour NorAm Day 1'!$A$17:$I$37,9,FALSE))=TRUE,"0",VLOOKUP($C18,'Waterville Rev Tour NorAm Day 1'!$A$17:$I$37,9,FALSE))</f>
        <v>0</v>
      </c>
      <c r="H18" s="22" t="str">
        <f>IF(ISNA(VLOOKUP($C18,'Waterville Rev Tour NorAm Day 2'!$A$17:$I$37,9,FALSE))=TRUE,"0",VLOOKUP($C18,'Waterville Rev Tour NorAm Day 2'!$A$17:$I$37,9,FALSE))</f>
        <v>0</v>
      </c>
      <c r="I18" s="22" t="str">
        <f>IF(ISNA(VLOOKUP($C18,'MSLM TT DAY 1'!$A$17:$I$37,9,FALSE))=TRUE,"0",VLOOKUP($C18,'MSLM TT DAY 1'!$A$17:$I$37,9,FALSE))</f>
        <v>0</v>
      </c>
      <c r="J18" s="22" t="str">
        <f>IF(ISNA(VLOOKUP($C18,'MSLM TT DAY 2'!$A$17:$I$37,9,FALSE))=TRUE,"0",VLOOKUP($C18,'MSLM TT DAY 2'!$A$17:$I$37,9,FALSE))</f>
        <v>0</v>
      </c>
      <c r="K18" s="22" t="str">
        <f>IF(ISNA(VLOOKUP($C18,'Craigleith Groms'!$A$17:$I$37,9,FALSE))=TRUE,"0",VLOOKUP($C18,'Craigleith Groms'!$A$17:$I$37,9,FALSE))</f>
        <v>0</v>
      </c>
      <c r="L18" s="22">
        <f>IF(ISNA(VLOOKUP($C18,'Silverstar Canada Cup'!$A$17:$I$37,9,FALSE))=TRUE,"0",VLOOKUP($C18,'Silverstar Canada Cup'!$A$17:$I$37,9,FALSE))</f>
        <v>16</v>
      </c>
      <c r="M18" s="22" t="str">
        <f>IF(ISNA(VLOOKUP($C18,'Beaver Valley TT'!$A$17:$I$37,9,FALSE))=TRUE,"0",VLOOKUP($C18,'Beaver Valley TT'!$A$17:$I$37,9,FALSE))</f>
        <v>0</v>
      </c>
      <c r="N18" s="22">
        <f>IF(ISNA(VLOOKUP($C18,'Calgary Nor AM SS'!$A$17:$I$37,9,FALSE))=TRUE,"0",VLOOKUP($C18,'Calgary Nor AM SS'!$A$17:$I$37,9,FALSE))</f>
        <v>49</v>
      </c>
      <c r="O18" s="22" t="str">
        <f>IF(ISNA(VLOOKUP($C18,'Fortune Fz'!$A$17:$I$37,9,FALSE))=TRUE,"0",VLOOKUP($C18,'Fortune Fz'!$A$17:$I$37,9,FALSE))</f>
        <v>0</v>
      </c>
      <c r="P18" s="22" t="str">
        <f>IF(ISNA(VLOOKUP($C18,'GEORGIAN PEAKS Groms'!$A$17:$I$37,9,FALSE))=TRUE,"0",VLOOKUP($C18,'GEORGIAN PEAKS Groms'!$A$17:$I$37,9,FALSE))</f>
        <v>0</v>
      </c>
      <c r="Q18" s="22">
        <f>IF(ISNA(VLOOKUP($C18,'Aspen Open SS'!$A$17:$I$37,9,FALSE))=TRUE,"0",VLOOKUP($C18,'Aspen Open SS'!$A$17:$I$37,9,FALSE))</f>
        <v>39</v>
      </c>
      <c r="R18" s="22">
        <f>IF(ISNA(VLOOKUP($C18,'Aspen Open BA'!$A$17:$I$37,9,FALSE))=TRUE,"0",VLOOKUP($C18,'Aspen Open BA'!$A$17:$I$37,9,FALSE))</f>
        <v>32</v>
      </c>
      <c r="S18" s="22" t="str">
        <f>IF(ISNA(VLOOKUP($C18,'CWG SS'!$A$17:$I$37,9,FALSE))=TRUE,"0",VLOOKUP($C18,'CWG SS'!$A$17:$I$37,9,FALSE))</f>
        <v>0</v>
      </c>
      <c r="T18" s="22" t="str">
        <f>IF(ISNA(VLOOKUP($C18,'CWG BA'!$A$17:$I$37,9,FALSE))=TRUE,"0",VLOOKUP($C18,'CWG BA'!$A$17:$I$37,9,FALSE))</f>
        <v>0</v>
      </c>
      <c r="U18" s="22" t="str">
        <f>IF(ISNA(VLOOKUP($C18,'CWG HP'!$A$17:$I$37,9,FALSE))=TRUE,"0",VLOOKUP($C18,'CWG HP'!$A$17:$I$37,9,FALSE))</f>
        <v>0</v>
      </c>
      <c r="V18" s="22" t="str">
        <f>IF(ISNA(VLOOKUP($C18,'Camp Fortune Provincials'!$A$17:$I$37,9,FALSE))=TRUE,"0",VLOOKUP($C18,'Camp Fortune Provincials'!$A$17:$I$37,9,FALSE))</f>
        <v>0</v>
      </c>
      <c r="W18" s="22" t="str">
        <f>IF(ISNA(VLOOKUP($C18,'Jr Nats SS'!$A$17:$I$37,9,FALSE))=TRUE,"0",VLOOKUP($C18,'Jr Nats SS'!$A$17:$I$37,9,FALSE))</f>
        <v>0</v>
      </c>
      <c r="X18" s="22" t="str">
        <f>IF(ISNA(VLOOKUP($C18,'Jr Nats HP'!$A$17:$I$37,9,FALSE))=TRUE,"0",VLOOKUP($C18,'Jr Nats HP'!$A$17:$I$37,9,FALSE))</f>
        <v>0</v>
      </c>
      <c r="Y18" s="22" t="str">
        <f>IF(ISNA(VLOOKUP($C18,'Jr Nats BA'!$A$17:$I$37,9,FALSE))=TRUE,"0",VLOOKUP($C18,'Jr Nats BA'!$A$17:$I$37,9,FALSE))</f>
        <v>0</v>
      </c>
      <c r="Z18" s="22" t="str">
        <f>IF(ISNA(VLOOKUP($C18,'Mammoth World Cup'!$A$17:$I$37,9,FALSE))=TRUE,"0",VLOOKUP($C18,'Mammoth World Cup'!$A$17:$I$37,9,FALSE))</f>
        <v>0</v>
      </c>
      <c r="AA18" s="22">
        <f>IF(ISNA(VLOOKUP($C18,'MSLM CC SS'!$A$17:$I$37,9,FALSE))=TRUE,"0",VLOOKUP($C18,'MSLM CC SS'!$A$17:$I$37,9,FALSE))</f>
        <v>18</v>
      </c>
      <c r="AB18" s="22">
        <f>IF(ISNA(VLOOKUP($C18,'MSLM CC HP'!$A$17:$I$33,9,FALSE))=TRUE,"0",VLOOKUP($C18,'MSLM CC HP'!$A$17:$I$33,9,FALSE))</f>
        <v>27</v>
      </c>
      <c r="AC18" s="22" t="str">
        <f>IF(ISNA(VLOOKUP($C18,'Mammoth NorAM SS'!$A$17:$I$37,9,FALSE))=TRUE,"0",VLOOKUP($C18,'Mammoth NorAM SS'!$A$17:$I$37,9,FALSE))</f>
        <v>0</v>
      </c>
      <c r="AD18" s="22" t="str">
        <f>IF(ISNA(VLOOKUP($C18,'Le Relais NorAM SS'!$A$17:$I$37,9,FALSE))=TRUE,"0",VLOOKUP($C18,'Le Relais NorAM SS'!$A$17:$I$37,9,FALSE))</f>
        <v>0</v>
      </c>
      <c r="AE18" s="22" t="str">
        <f>IF(ISNA(VLOOKUP($C18,'Step Up Tour Pro SS'!$A$17:$I$37,9,FALSE))=TRUE,"0",VLOOKUP($C18,'Step Up Tour Pro SS'!$A$17:$I$37,9,FALSE))</f>
        <v>0</v>
      </c>
    </row>
    <row r="19" spans="1:31" ht="15" customHeight="1">
      <c r="A19" s="81" t="s">
        <v>46</v>
      </c>
      <c r="B19" s="81" t="s">
        <v>74</v>
      </c>
      <c r="C19" s="86" t="s">
        <v>72</v>
      </c>
      <c r="D19" s="85">
        <f>IF(ISNA(VLOOKUP($C19,'RPA Caclulations'!$C$6:$K$199,3,FALSE))=TRUE,"0",VLOOKUP($C19,'RPA Caclulations'!$C$6:$K$199,3,FALSE))</f>
        <v>12</v>
      </c>
      <c r="E19" s="22" t="str">
        <f>IF(ISNA(VLOOKUP($C19,'Mt. Sima Canada Cup SS'!$A$17:$I$37,9,FALSE))=TRUE,"0",VLOOKUP($C19,'Mt. Sima Canada Cup SS'!$A$17:$I$37,9,FALSE))</f>
        <v>0</v>
      </c>
      <c r="F19" s="22" t="str">
        <f>IF(ISNA(VLOOKUP($C19,'Mt. Sima Canada Cup BA'!$A$17:$I$37,9,FALSE))=TRUE,"0",VLOOKUP($C19,'Mt. Sima Canada Cup BA'!$A$17:$I$37,9,FALSE))</f>
        <v>0</v>
      </c>
      <c r="G19" s="22" t="str">
        <f>IF(ISNA(VLOOKUP($C19,'Waterville Rev Tour NorAm Day 1'!$A$17:$I$37,9,FALSE))=TRUE,"0",VLOOKUP($C19,'Waterville Rev Tour NorAm Day 1'!$A$17:$I$37,9,FALSE))</f>
        <v>0</v>
      </c>
      <c r="H19" s="22" t="str">
        <f>IF(ISNA(VLOOKUP($C19,'Waterville Rev Tour NorAm Day 2'!$A$17:$I$37,9,FALSE))=TRUE,"0",VLOOKUP($C19,'Waterville Rev Tour NorAm Day 2'!$A$17:$I$37,9,FALSE))</f>
        <v>0</v>
      </c>
      <c r="I19" s="22">
        <f>IF(ISNA(VLOOKUP($C19,'MSLM TT DAY 1'!$A$17:$I$37,9,FALSE))=TRUE,"0",VLOOKUP($C19,'MSLM TT DAY 1'!$A$17:$I$37,9,FALSE))</f>
        <v>1</v>
      </c>
      <c r="J19" s="22">
        <f>IF(ISNA(VLOOKUP($C19,'MSLM TT DAY 2'!$A$17:$I$37,9,FALSE))=TRUE,"0",VLOOKUP($C19,'MSLM TT DAY 2'!$A$17:$I$37,9,FALSE))</f>
        <v>3</v>
      </c>
      <c r="K19" s="22" t="str">
        <f>IF(ISNA(VLOOKUP($C19,'Craigleith Groms'!$A$17:$I$37,9,FALSE))=TRUE,"0",VLOOKUP($C19,'Craigleith Groms'!$A$17:$I$37,9,FALSE))</f>
        <v>0</v>
      </c>
      <c r="L19" s="22" t="str">
        <f>IF(ISNA(VLOOKUP($C19,'Silverstar Canada Cup'!$A$17:$I$37,9,FALSE))=TRUE,"0",VLOOKUP($C19,'Silverstar Canada Cup'!$A$17:$I$37,9,FALSE))</f>
        <v>0</v>
      </c>
      <c r="M19" s="22">
        <f>IF(ISNA(VLOOKUP($C19,'Beaver Valley TT'!$A$17:$I$37,9,FALSE))=TRUE,"0",VLOOKUP($C19,'Beaver Valley TT'!$A$17:$I$37,9,FALSE))</f>
        <v>2</v>
      </c>
      <c r="N19" s="22" t="str">
        <f>IF(ISNA(VLOOKUP($C19,'Calgary Nor AM SS'!$A$17:$I$37,9,FALSE))=TRUE,"0",VLOOKUP($C19,'Calgary Nor AM SS'!$A$17:$I$37,9,FALSE))</f>
        <v>0</v>
      </c>
      <c r="O19" s="22" t="str">
        <f>IF(ISNA(VLOOKUP($C19,'Fortune Fz'!$A$17:$I$37,9,FALSE))=TRUE,"0",VLOOKUP($C19,'Fortune Fz'!$A$17:$I$37,9,FALSE))</f>
        <v>0</v>
      </c>
      <c r="P19" s="22" t="str">
        <f>IF(ISNA(VLOOKUP($C19,'GEORGIAN PEAKS Groms'!$A$17:$I$37,9,FALSE))=TRUE,"0",VLOOKUP($C19,'GEORGIAN PEAKS Groms'!$A$17:$I$37,9,FALSE))</f>
        <v>0</v>
      </c>
      <c r="Q19" s="22" t="str">
        <f>IF(ISNA(VLOOKUP($C19,'Aspen Open SS'!$A$17:$I$37,9,FALSE))=TRUE,"0",VLOOKUP($C19,'Aspen Open SS'!$A$17:$I$37,9,FALSE))</f>
        <v>0</v>
      </c>
      <c r="R19" s="22" t="str">
        <f>IF(ISNA(VLOOKUP($C19,'Aspen Open BA'!$A$17:$I$37,9,FALSE))=TRUE,"0",VLOOKUP($C19,'Aspen Open BA'!$A$17:$I$37,9,FALSE))</f>
        <v>0</v>
      </c>
      <c r="S19" s="22" t="str">
        <f>IF(ISNA(VLOOKUP($C19,'CWG SS'!$A$17:$I$37,9,FALSE))=TRUE,"0",VLOOKUP($C19,'CWG SS'!$A$17:$I$37,9,FALSE))</f>
        <v>0</v>
      </c>
      <c r="T19" s="22" t="str">
        <f>IF(ISNA(VLOOKUP($C19,'CWG BA'!$A$17:$I$37,9,FALSE))=TRUE,"0",VLOOKUP($C19,'CWG BA'!$A$17:$I$37,9,FALSE))</f>
        <v>0</v>
      </c>
      <c r="U19" s="22" t="str">
        <f>IF(ISNA(VLOOKUP($C19,'CWG HP'!$A$17:$I$37,9,FALSE))=TRUE,"0",VLOOKUP($C19,'CWG HP'!$A$17:$I$37,9,FALSE))</f>
        <v>0</v>
      </c>
      <c r="V19" s="22">
        <f>IF(ISNA(VLOOKUP($C19,'Camp Fortune Provincials'!$A$17:$I$37,9,FALSE))=TRUE,"0",VLOOKUP($C19,'Camp Fortune Provincials'!$A$17:$I$37,9,FALSE))</f>
        <v>2</v>
      </c>
      <c r="W19" s="22">
        <f>IF(ISNA(VLOOKUP($C19,'Jr Nats SS'!$A$17:$I$37,9,FALSE))=TRUE,"0",VLOOKUP($C19,'Jr Nats SS'!$A$17:$I$37,9,FALSE))</f>
        <v>8</v>
      </c>
      <c r="X19" s="22">
        <f>IF(ISNA(VLOOKUP($C19,'Jr Nats HP'!$A$17:$I$37,9,FALSE))=TRUE,"0",VLOOKUP($C19,'Jr Nats HP'!$A$17:$I$37,9,FALSE))</f>
        <v>7</v>
      </c>
      <c r="Y19" s="22">
        <f>IF(ISNA(VLOOKUP($C19,'Jr Nats BA'!$A$17:$I$37,9,FALSE))=TRUE,"0",VLOOKUP($C19,'Jr Nats BA'!$A$17:$I$37,9,FALSE))</f>
        <v>29</v>
      </c>
      <c r="Z19" s="22" t="str">
        <f>IF(ISNA(VLOOKUP($C19,'Mammoth World Cup'!$A$17:$I$37,9,FALSE))=TRUE,"0",VLOOKUP($C19,'Mammoth World Cup'!$A$17:$I$37,9,FALSE))</f>
        <v>0</v>
      </c>
      <c r="AA19" s="22">
        <f>IF(ISNA(VLOOKUP($C19,'MSLM CC SS'!$A$17:$I$37,9,FALSE))=TRUE,"0",VLOOKUP($C19,'MSLM CC SS'!$A$17:$I$37,9,FALSE))</f>
        <v>31</v>
      </c>
      <c r="AB19" s="22">
        <f>IF(ISNA(VLOOKUP($C19,'MSLM CC HP'!$A$17:$I$33,9,FALSE))=TRUE,"0",VLOOKUP($C19,'MSLM CC HP'!$A$17:$I$33,9,FALSE))</f>
        <v>14</v>
      </c>
      <c r="AC19" s="22" t="str">
        <f>IF(ISNA(VLOOKUP($C19,'Mammoth NorAM SS'!$A$17:$I$37,9,FALSE))=TRUE,"0",VLOOKUP($C19,'Mammoth NorAM SS'!$A$17:$I$37,9,FALSE))</f>
        <v>0</v>
      </c>
      <c r="AD19" s="22" t="str">
        <f>IF(ISNA(VLOOKUP($C19,'Le Relais NorAM SS'!$A$17:$I$37,9,FALSE))=TRUE,"0",VLOOKUP($C19,'Le Relais NorAM SS'!$A$17:$I$37,9,FALSE))</f>
        <v>0</v>
      </c>
      <c r="AE19" s="22">
        <f>IF(ISNA(VLOOKUP($C19,'Step Up Tour Pro SS'!$A$17:$I$37,9,FALSE))=TRUE,"0",VLOOKUP($C19,'Step Up Tour Pro SS'!$A$17:$I$37,9,FALSE))</f>
        <v>0</v>
      </c>
    </row>
    <row r="20" spans="1:31" ht="15" customHeight="1">
      <c r="A20" s="81" t="s">
        <v>46</v>
      </c>
      <c r="B20" s="81" t="s">
        <v>65</v>
      </c>
      <c r="C20" s="86" t="s">
        <v>76</v>
      </c>
      <c r="D20" s="85">
        <f>IF(ISNA(VLOOKUP($C20,'RPA Caclulations'!$C$6:$K$199,3,FALSE))=TRUE,"0",VLOOKUP($C20,'RPA Caclulations'!$C$6:$K$199,3,FALSE))</f>
        <v>13</v>
      </c>
      <c r="E20" s="22" t="str">
        <f>IF(ISNA(VLOOKUP($C20,'Mt. Sima Canada Cup SS'!$A$17:$I$37,9,FALSE))=TRUE,"0",VLOOKUP($C20,'Mt. Sima Canada Cup SS'!$A$17:$I$37,9,FALSE))</f>
        <v>0</v>
      </c>
      <c r="F20" s="22" t="str">
        <f>IF(ISNA(VLOOKUP($C20,'Mt. Sima Canada Cup BA'!$A$17:$I$37,9,FALSE))=TRUE,"0",VLOOKUP($C20,'Mt. Sima Canada Cup BA'!$A$17:$I$37,9,FALSE))</f>
        <v>0</v>
      </c>
      <c r="G20" s="22" t="str">
        <f>IF(ISNA(VLOOKUP($C20,'Waterville Rev Tour NorAm Day 1'!$A$17:$I$37,9,FALSE))=TRUE,"0",VLOOKUP($C20,'Waterville Rev Tour NorAm Day 1'!$A$17:$I$37,9,FALSE))</f>
        <v>0</v>
      </c>
      <c r="H20" s="22" t="str">
        <f>IF(ISNA(VLOOKUP($C20,'Waterville Rev Tour NorAm Day 2'!$A$17:$I$37,9,FALSE))=TRUE,"0",VLOOKUP($C20,'Waterville Rev Tour NorAm Day 2'!$A$17:$I$37,9,FALSE))</f>
        <v>0</v>
      </c>
      <c r="I20" s="22">
        <f>IF(ISNA(VLOOKUP($C20,'MSLM TT DAY 1'!$A$17:$I$37,9,FALSE))=TRUE,"0",VLOOKUP($C20,'MSLM TT DAY 1'!$A$17:$I$37,9,FALSE))</f>
        <v>2</v>
      </c>
      <c r="J20" s="22" t="str">
        <f>IF(ISNA(VLOOKUP($C20,'MSLM TT DAY 2'!$A$17:$I$37,9,FALSE))=TRUE,"0",VLOOKUP($C20,'MSLM TT DAY 2'!$A$17:$I$37,9,FALSE))</f>
        <v>0</v>
      </c>
      <c r="K20" s="22" t="str">
        <f>IF(ISNA(VLOOKUP($C20,'Craigleith Groms'!$A$17:$I$37,9,FALSE))=TRUE,"0",VLOOKUP($C20,'Craigleith Groms'!$A$17:$I$37,9,FALSE))</f>
        <v>0</v>
      </c>
      <c r="L20" s="22" t="str">
        <f>IF(ISNA(VLOOKUP($C20,'Silverstar Canada Cup'!$A$17:$I$37,9,FALSE))=TRUE,"0",VLOOKUP($C20,'Silverstar Canada Cup'!$A$17:$I$37,9,FALSE))</f>
        <v>0</v>
      </c>
      <c r="M20" s="22">
        <f>IF(ISNA(VLOOKUP($C20,'Beaver Valley TT'!$A$17:$I$37,9,FALSE))=TRUE,"0",VLOOKUP($C20,'Beaver Valley TT'!$A$17:$I$37,9,FALSE))</f>
        <v>7</v>
      </c>
      <c r="N20" s="22" t="str">
        <f>IF(ISNA(VLOOKUP($C20,'Calgary Nor AM SS'!$A$17:$I$37,9,FALSE))=TRUE,"0",VLOOKUP($C20,'Calgary Nor AM SS'!$A$17:$I$37,9,FALSE))</f>
        <v>0</v>
      </c>
      <c r="O20" s="22" t="str">
        <f>IF(ISNA(VLOOKUP($C20,'Fortune Fz'!$A$17:$I$37,9,FALSE))=TRUE,"0",VLOOKUP($C20,'Fortune Fz'!$A$17:$I$37,9,FALSE))</f>
        <v>0</v>
      </c>
      <c r="P20" s="22" t="str">
        <f>IF(ISNA(VLOOKUP($C20,'GEORGIAN PEAKS Groms'!$A$17:$I$37,9,FALSE))=TRUE,"0",VLOOKUP($C20,'GEORGIAN PEAKS Groms'!$A$17:$I$37,9,FALSE))</f>
        <v>0</v>
      </c>
      <c r="Q20" s="22" t="str">
        <f>IF(ISNA(VLOOKUP($C20,'Aspen Open SS'!$A$17:$I$37,9,FALSE))=TRUE,"0",VLOOKUP($C20,'Aspen Open SS'!$A$17:$I$37,9,FALSE))</f>
        <v>0</v>
      </c>
      <c r="R20" s="22" t="str">
        <f>IF(ISNA(VLOOKUP($C20,'Aspen Open BA'!$A$17:$I$37,9,FALSE))=TRUE,"0",VLOOKUP($C20,'Aspen Open BA'!$A$17:$I$37,9,FALSE))</f>
        <v>0</v>
      </c>
      <c r="S20" s="22" t="str">
        <f>IF(ISNA(VLOOKUP($C20,'CWG SS'!$A$17:$I$37,9,FALSE))=TRUE,"0",VLOOKUP($C20,'CWG SS'!$A$17:$I$37,9,FALSE))</f>
        <v>0</v>
      </c>
      <c r="T20" s="22" t="str">
        <f>IF(ISNA(VLOOKUP($C20,'CWG BA'!$A$17:$I$37,9,FALSE))=TRUE,"0",VLOOKUP($C20,'CWG BA'!$A$17:$I$37,9,FALSE))</f>
        <v>0</v>
      </c>
      <c r="U20" s="22" t="str">
        <f>IF(ISNA(VLOOKUP($C20,'CWG HP'!$A$17:$I$37,9,FALSE))=TRUE,"0",VLOOKUP($C20,'CWG HP'!$A$17:$I$37,9,FALSE))</f>
        <v>0</v>
      </c>
      <c r="V20" s="22">
        <f>IF(ISNA(VLOOKUP($C20,'Camp Fortune Provincials'!$A$17:$I$37,9,FALSE))=TRUE,"0",VLOOKUP($C20,'Camp Fortune Provincials'!$A$17:$I$37,9,FALSE))</f>
        <v>5</v>
      </c>
      <c r="W20" s="22">
        <f>IF(ISNA(VLOOKUP($C20,'Jr Nats SS'!$A$17:$I$37,9,FALSE))=TRUE,"0",VLOOKUP($C20,'Jr Nats SS'!$A$17:$I$37,9,FALSE))</f>
        <v>27</v>
      </c>
      <c r="X20" s="22">
        <f>IF(ISNA(VLOOKUP($C20,'Jr Nats HP'!$A$17:$I$37,9,FALSE))=TRUE,"0",VLOOKUP($C20,'Jr Nats HP'!$A$17:$I$37,9,FALSE))</f>
        <v>52</v>
      </c>
      <c r="Y20" s="22">
        <f>IF(ISNA(VLOOKUP($C20,'Jr Nats BA'!$A$17:$I$37,9,FALSE))=TRUE,"0",VLOOKUP($C20,'Jr Nats BA'!$A$17:$I$37,9,FALSE))</f>
        <v>30</v>
      </c>
      <c r="Z20" s="22" t="str">
        <f>IF(ISNA(VLOOKUP($C20,'Mammoth World Cup'!$A$17:$I$37,9,FALSE))=TRUE,"0",VLOOKUP($C20,'Mammoth World Cup'!$A$17:$I$37,9,FALSE))</f>
        <v>0</v>
      </c>
      <c r="AA20" s="22">
        <f>IF(ISNA(VLOOKUP($C20,'MSLM CC SS'!$A$17:$I$37,9,FALSE))=TRUE,"0",VLOOKUP($C20,'MSLM CC SS'!$A$17:$I$37,9,FALSE))</f>
        <v>20</v>
      </c>
      <c r="AB20" s="22">
        <f>IF(ISNA(VLOOKUP($C20,'MSLM CC HP'!$A$17:$I$33,9,FALSE))=TRUE,"0",VLOOKUP($C20,'MSLM CC HP'!$A$17:$I$33,9,FALSE))</f>
        <v>8</v>
      </c>
      <c r="AC20" s="22" t="str">
        <f>IF(ISNA(VLOOKUP($C20,'Mammoth NorAM SS'!$A$17:$I$37,9,FALSE))=TRUE,"0",VLOOKUP($C20,'Mammoth NorAM SS'!$A$17:$I$37,9,FALSE))</f>
        <v>0</v>
      </c>
      <c r="AD20" s="22" t="str">
        <f>IF(ISNA(VLOOKUP($C20,'Le Relais NorAM SS'!$A$17:$I$37,9,FALSE))=TRUE,"0",VLOOKUP($C20,'Le Relais NorAM SS'!$A$17:$I$37,9,FALSE))</f>
        <v>0</v>
      </c>
      <c r="AE20" s="22" t="str">
        <f>IF(ISNA(VLOOKUP($C20,'Step Up Tour Pro SS'!$A$17:$I$37,9,FALSE))=TRUE,"0",VLOOKUP($C20,'Step Up Tour Pro SS'!$A$17:$I$37,9,FALSE))</f>
        <v>0</v>
      </c>
    </row>
    <row r="21" spans="1:31" ht="15" customHeight="1">
      <c r="A21" s="81" t="s">
        <v>46</v>
      </c>
      <c r="B21" s="81" t="s">
        <v>75</v>
      </c>
      <c r="C21" s="86" t="s">
        <v>73</v>
      </c>
      <c r="D21" s="85">
        <f>IF(ISNA(VLOOKUP($C21,'RPA Caclulations'!$C$6:$K$199,3,FALSE))=TRUE,"0",VLOOKUP($C21,'RPA Caclulations'!$C$6:$K$199,3,FALSE))</f>
        <v>14</v>
      </c>
      <c r="E21" s="22" t="str">
        <f>IF(ISNA(VLOOKUP($C21,'Mt. Sima Canada Cup SS'!$A$17:$I$37,9,FALSE))=TRUE,"0",VLOOKUP($C21,'Mt. Sima Canada Cup SS'!$A$17:$I$37,9,FALSE))</f>
        <v>0</v>
      </c>
      <c r="F21" s="22" t="str">
        <f>IF(ISNA(VLOOKUP($C21,'Mt. Sima Canada Cup BA'!$A$17:$I$37,9,FALSE))=TRUE,"0",VLOOKUP($C21,'Mt. Sima Canada Cup BA'!$A$17:$I$37,9,FALSE))</f>
        <v>0</v>
      </c>
      <c r="G21" s="22" t="str">
        <f>IF(ISNA(VLOOKUP($C21,'Waterville Rev Tour NorAm Day 1'!$A$17:$I$37,9,FALSE))=TRUE,"0",VLOOKUP($C21,'Waterville Rev Tour NorAm Day 1'!$A$17:$I$37,9,FALSE))</f>
        <v>0</v>
      </c>
      <c r="H21" s="22" t="str">
        <f>IF(ISNA(VLOOKUP($C21,'Waterville Rev Tour NorAm Day 2'!$A$17:$I$37,9,FALSE))=TRUE,"0",VLOOKUP($C21,'Waterville Rev Tour NorAm Day 2'!$A$17:$I$37,9,FALSE))</f>
        <v>0</v>
      </c>
      <c r="I21" s="22">
        <f>IF(ISNA(VLOOKUP($C21,'MSLM TT DAY 1'!$A$17:$I$37,9,FALSE))=TRUE,"0",VLOOKUP($C21,'MSLM TT DAY 1'!$A$17:$I$37,9,FALSE))</f>
        <v>5</v>
      </c>
      <c r="J21" s="22">
        <f>IF(ISNA(VLOOKUP($C21,'MSLM TT DAY 2'!$A$17:$I$37,9,FALSE))=TRUE,"0",VLOOKUP($C21,'MSLM TT DAY 2'!$A$17:$I$37,9,FALSE))</f>
        <v>4</v>
      </c>
      <c r="K21" s="22" t="str">
        <f>IF(ISNA(VLOOKUP($C21,'Craigleith Groms'!$A$17:$I$37,9,FALSE))=TRUE,"0",VLOOKUP($C21,'Craigleith Groms'!$A$17:$I$37,9,FALSE))</f>
        <v>0</v>
      </c>
      <c r="L21" s="22" t="str">
        <f>IF(ISNA(VLOOKUP($C21,'Silverstar Canada Cup'!$A$17:$I$37,9,FALSE))=TRUE,"0",VLOOKUP($C21,'Silverstar Canada Cup'!$A$17:$I$37,9,FALSE))</f>
        <v>0</v>
      </c>
      <c r="M21" s="22">
        <f>IF(ISNA(VLOOKUP($C21,'Beaver Valley TT'!$A$17:$I$37,9,FALSE))=TRUE,"0",VLOOKUP($C21,'Beaver Valley TT'!$A$17:$I$37,9,FALSE))</f>
        <v>1</v>
      </c>
      <c r="N21" s="22" t="str">
        <f>IF(ISNA(VLOOKUP($C21,'Calgary Nor AM SS'!$A$17:$I$37,9,FALSE))=TRUE,"0",VLOOKUP($C21,'Calgary Nor AM SS'!$A$17:$I$37,9,FALSE))</f>
        <v>0</v>
      </c>
      <c r="O21" s="22" t="str">
        <f>IF(ISNA(VLOOKUP($C21,'Fortune Fz'!$A$17:$I$37,9,FALSE))=TRUE,"0",VLOOKUP($C21,'Fortune Fz'!$A$17:$I$37,9,FALSE))</f>
        <v>0</v>
      </c>
      <c r="P21" s="22" t="str">
        <f>IF(ISNA(VLOOKUP($C21,'GEORGIAN PEAKS Groms'!$A$17:$I$37,9,FALSE))=TRUE,"0",VLOOKUP($C21,'GEORGIAN PEAKS Groms'!$A$17:$I$37,9,FALSE))</f>
        <v>0</v>
      </c>
      <c r="Q21" s="22" t="str">
        <f>IF(ISNA(VLOOKUP($C21,'Aspen Open SS'!$A$17:$I$37,9,FALSE))=TRUE,"0",VLOOKUP($C21,'Aspen Open SS'!$A$17:$I$37,9,FALSE))</f>
        <v>0</v>
      </c>
      <c r="R21" s="22" t="str">
        <f>IF(ISNA(VLOOKUP($C21,'Aspen Open BA'!$A$17:$I$37,9,FALSE))=TRUE,"0",VLOOKUP($C21,'Aspen Open BA'!$A$17:$I$37,9,FALSE))</f>
        <v>0</v>
      </c>
      <c r="S21" s="22" t="str">
        <f>IF(ISNA(VLOOKUP($C21,'CWG SS'!$A$17:$I$37,9,FALSE))=TRUE,"0",VLOOKUP($C21,'CWG SS'!$A$17:$I$37,9,FALSE))</f>
        <v>0</v>
      </c>
      <c r="T21" s="22" t="str">
        <f>IF(ISNA(VLOOKUP($C21,'CWG BA'!$A$17:$I$37,9,FALSE))=TRUE,"0",VLOOKUP($C21,'CWG BA'!$A$17:$I$37,9,FALSE))</f>
        <v>0</v>
      </c>
      <c r="U21" s="22" t="str">
        <f>IF(ISNA(VLOOKUP($C21,'CWG HP'!$A$17:$I$37,9,FALSE))=TRUE,"0",VLOOKUP($C21,'CWG HP'!$A$17:$I$37,9,FALSE))</f>
        <v>0</v>
      </c>
      <c r="V21" s="22">
        <f>IF(ISNA(VLOOKUP($C21,'Camp Fortune Provincials'!$A$17:$I$37,9,FALSE))=TRUE,"0",VLOOKUP($C21,'Camp Fortune Provincials'!$A$17:$I$37,9,FALSE))</f>
        <v>4</v>
      </c>
      <c r="W21" s="22">
        <f>IF(ISNA(VLOOKUP($C21,'Jr Nats SS'!$A$17:$I$37,9,FALSE))=TRUE,"0",VLOOKUP($C21,'Jr Nats SS'!$A$17:$I$37,9,FALSE))</f>
        <v>11</v>
      </c>
      <c r="X21" s="22">
        <f>IF(ISNA(VLOOKUP($C21,'Jr Nats HP'!$A$17:$I$37,9,FALSE))=TRUE,"0",VLOOKUP($C21,'Jr Nats HP'!$A$17:$I$37,9,FALSE))</f>
        <v>13</v>
      </c>
      <c r="Y21" s="22">
        <f>IF(ISNA(VLOOKUP($C21,'Jr Nats BA'!$A$17:$I$37,9,FALSE))=TRUE,"0",VLOOKUP($C21,'Jr Nats BA'!$A$17:$I$37,9,FALSE))</f>
        <v>57</v>
      </c>
      <c r="Z21" s="22" t="str">
        <f>IF(ISNA(VLOOKUP($C21,'Mammoth World Cup'!$A$17:$I$37,9,FALSE))=TRUE,"0",VLOOKUP($C21,'Mammoth World Cup'!$A$17:$I$37,9,FALSE))</f>
        <v>0</v>
      </c>
      <c r="AA21" s="22" t="str">
        <f>IF(ISNA(VLOOKUP($C21,'MSLM CC SS'!$A$17:$I$37,9,FALSE))=TRUE,"0",VLOOKUP($C21,'MSLM CC SS'!$A$17:$I$37,9,FALSE))</f>
        <v>0</v>
      </c>
      <c r="AB21" s="22" t="str">
        <f>IF(ISNA(VLOOKUP($C21,'MSLM CC HP'!$A$17:$I$33,9,FALSE))=TRUE,"0",VLOOKUP($C21,'MSLM CC HP'!$A$17:$I$33,9,FALSE))</f>
        <v>0</v>
      </c>
      <c r="AC21" s="22" t="str">
        <f>IF(ISNA(VLOOKUP($C21,'Mammoth NorAM SS'!$A$17:$I$37,9,FALSE))=TRUE,"0",VLOOKUP($C21,'Mammoth NorAM SS'!$A$17:$I$37,9,FALSE))</f>
        <v>0</v>
      </c>
      <c r="AD21" s="22" t="str">
        <f>IF(ISNA(VLOOKUP($C21,'Le Relais NorAM SS'!$A$17:$I$37,9,FALSE))=TRUE,"0",VLOOKUP($C21,'Le Relais NorAM SS'!$A$17:$I$37,9,FALSE))</f>
        <v>0</v>
      </c>
      <c r="AE21" s="22" t="str">
        <f>IF(ISNA(VLOOKUP($C21,'Step Up Tour Pro SS'!$A$17:$I$37,9,FALSE))=TRUE,"0",VLOOKUP($C21,'Step Up Tour Pro SS'!$A$17:$I$37,9,FALSE))</f>
        <v>0</v>
      </c>
    </row>
    <row r="22" spans="1:31" ht="15" customHeight="1">
      <c r="A22" s="81" t="s">
        <v>94</v>
      </c>
      <c r="B22" s="81" t="s">
        <v>65</v>
      </c>
      <c r="C22" s="86" t="s">
        <v>93</v>
      </c>
      <c r="D22" s="85">
        <f>IF(ISNA(VLOOKUP($C22,'RPA Caclulations'!$C$6:$K$199,3,FALSE))=TRUE,"0",VLOOKUP($C22,'RPA Caclulations'!$C$6:$K$199,3,FALSE))</f>
        <v>15</v>
      </c>
      <c r="E22" s="22" t="str">
        <f>IF(ISNA(VLOOKUP($C22,'Mt. Sima Canada Cup SS'!$A$17:$I$37,9,FALSE))=TRUE,"0",VLOOKUP($C22,'Mt. Sima Canada Cup SS'!$A$17:$I$37,9,FALSE))</f>
        <v>0</v>
      </c>
      <c r="F22" s="22" t="str">
        <f>IF(ISNA(VLOOKUP($C22,'Mt. Sima Canada Cup BA'!$A$17:$I$37,9,FALSE))=TRUE,"0",VLOOKUP($C22,'Mt. Sima Canada Cup BA'!$A$17:$I$37,9,FALSE))</f>
        <v>0</v>
      </c>
      <c r="G22" s="22" t="str">
        <f>IF(ISNA(VLOOKUP($C22,'Waterville Rev Tour NorAm Day 1'!$A$17:$I$37,9,FALSE))=TRUE,"0",VLOOKUP($C22,'Waterville Rev Tour NorAm Day 1'!$A$17:$I$37,9,FALSE))</f>
        <v>0</v>
      </c>
      <c r="H22" s="22" t="str">
        <f>IF(ISNA(VLOOKUP($C22,'Waterville Rev Tour NorAm Day 2'!$A$17:$I$37,9,FALSE))=TRUE,"0",VLOOKUP($C22,'Waterville Rev Tour NorAm Day 2'!$A$17:$I$37,9,FALSE))</f>
        <v>0</v>
      </c>
      <c r="I22" s="22">
        <f>IF(ISNA(VLOOKUP($C22,'MSLM TT DAY 1'!$A$17:$I$37,9,FALSE))=TRUE,"0",VLOOKUP($C22,'MSLM TT DAY 1'!$A$17:$I$37,9,FALSE))</f>
        <v>8</v>
      </c>
      <c r="J22" s="22">
        <f>IF(ISNA(VLOOKUP($C22,'MSLM TT DAY 2'!$A$17:$I$37,9,FALSE))=TRUE,"0",VLOOKUP($C22,'MSLM TT DAY 2'!$A$17:$I$37,9,FALSE))</f>
        <v>1</v>
      </c>
      <c r="K22" s="22" t="str">
        <f>IF(ISNA(VLOOKUP($C22,'Craigleith Groms'!$A$17:$I$37,9,FALSE))=TRUE,"0",VLOOKUP($C22,'Craigleith Groms'!$A$17:$I$37,9,FALSE))</f>
        <v>0</v>
      </c>
      <c r="L22" s="22" t="str">
        <f>IF(ISNA(VLOOKUP($C22,'Silverstar Canada Cup'!$A$17:$I$37,9,FALSE))=TRUE,"0",VLOOKUP($C22,'Silverstar Canada Cup'!$A$17:$I$37,9,FALSE))</f>
        <v>0</v>
      </c>
      <c r="M22" s="22">
        <f>IF(ISNA(VLOOKUP($C22,'Beaver Valley TT'!$A$17:$I$37,9,FALSE))=TRUE,"0",VLOOKUP($C22,'Beaver Valley TT'!$A$17:$I$37,9,FALSE))</f>
        <v>4</v>
      </c>
      <c r="N22" s="22" t="str">
        <f>IF(ISNA(VLOOKUP($C22,'Calgary Nor AM SS'!$A$17:$I$37,9,FALSE))=TRUE,"0",VLOOKUP($C22,'Calgary Nor AM SS'!$A$17:$I$37,9,FALSE))</f>
        <v>0</v>
      </c>
      <c r="O22" s="22" t="str">
        <f>IF(ISNA(VLOOKUP($C22,'Fortune Fz'!$A$17:$I$37,9,FALSE))=TRUE,"0",VLOOKUP($C22,'Fortune Fz'!$A$17:$I$37,9,FALSE))</f>
        <v>0</v>
      </c>
      <c r="P22" s="22" t="str">
        <f>IF(ISNA(VLOOKUP($C22,'GEORGIAN PEAKS Groms'!$A$17:$I$37,9,FALSE))=TRUE,"0",VLOOKUP($C22,'GEORGIAN PEAKS Groms'!$A$17:$I$37,9,FALSE))</f>
        <v>0</v>
      </c>
      <c r="Q22" s="22" t="str">
        <f>IF(ISNA(VLOOKUP($C22,'Aspen Open SS'!$A$17:$I$37,9,FALSE))=TRUE,"0",VLOOKUP($C22,'Aspen Open SS'!$A$17:$I$37,9,FALSE))</f>
        <v>0</v>
      </c>
      <c r="R22" s="22" t="str">
        <f>IF(ISNA(VLOOKUP($C22,'Aspen Open BA'!$A$17:$I$37,9,FALSE))=TRUE,"0",VLOOKUP($C22,'Aspen Open BA'!$A$17:$I$37,9,FALSE))</f>
        <v>0</v>
      </c>
      <c r="S22" s="22" t="str">
        <f>IF(ISNA(VLOOKUP($C22,'CWG SS'!$A$17:$I$37,9,FALSE))=TRUE,"0",VLOOKUP($C22,'CWG SS'!$A$17:$I$37,9,FALSE))</f>
        <v>0</v>
      </c>
      <c r="T22" s="22" t="str">
        <f>IF(ISNA(VLOOKUP($C22,'CWG BA'!$A$17:$I$37,9,FALSE))=TRUE,"0",VLOOKUP($C22,'CWG BA'!$A$17:$I$37,9,FALSE))</f>
        <v>0</v>
      </c>
      <c r="U22" s="22" t="str">
        <f>IF(ISNA(VLOOKUP($C22,'CWG HP'!$A$17:$I$37,9,FALSE))=TRUE,"0",VLOOKUP($C22,'CWG HP'!$A$17:$I$37,9,FALSE))</f>
        <v>0</v>
      </c>
      <c r="V22" s="22">
        <f>IF(ISNA(VLOOKUP($C22,'Camp Fortune Provincials'!$A$17:$I$37,9,FALSE))=TRUE,"0",VLOOKUP($C22,'Camp Fortune Provincials'!$A$17:$I$37,9,FALSE))</f>
        <v>1</v>
      </c>
      <c r="W22" s="22">
        <f>IF(ISNA(VLOOKUP($C22,'Jr Nats SS'!$A$17:$I$37,9,FALSE))=TRUE,"0",VLOOKUP($C22,'Jr Nats SS'!$A$17:$I$37,9,FALSE))</f>
        <v>21</v>
      </c>
      <c r="X22" s="22">
        <f>IF(ISNA(VLOOKUP($C22,'Jr Nats HP'!$A$17:$I$37,9,FALSE))=TRUE,"0",VLOOKUP($C22,'Jr Nats HP'!$A$17:$I$37,9,FALSE))</f>
        <v>39</v>
      </c>
      <c r="Y22" s="22">
        <f>IF(ISNA(VLOOKUP($C22,'Jr Nats BA'!$A$17:$I$37,9,FALSE))=TRUE,"0",VLOOKUP($C22,'Jr Nats BA'!$A$17:$I$37,9,FALSE))</f>
        <v>66</v>
      </c>
      <c r="Z22" s="22" t="str">
        <f>IF(ISNA(VLOOKUP($C22,'Mammoth World Cup'!$A$17:$I$37,9,FALSE))=TRUE,"0",VLOOKUP($C22,'Mammoth World Cup'!$A$17:$I$37,9,FALSE))</f>
        <v>0</v>
      </c>
      <c r="AA22" s="22" t="str">
        <f>IF(ISNA(VLOOKUP($C22,'MSLM CC SS'!$A$17:$I$37,9,FALSE))=TRUE,"0",VLOOKUP($C22,'MSLM CC SS'!$A$17:$I$37,9,FALSE))</f>
        <v>0</v>
      </c>
      <c r="AB22" s="22" t="str">
        <f>IF(ISNA(VLOOKUP($C22,'MSLM CC HP'!$A$17:$I$33,9,FALSE))=TRUE,"0",VLOOKUP($C22,'MSLM CC HP'!$A$17:$I$33,9,FALSE))</f>
        <v>0</v>
      </c>
      <c r="AC22" s="22" t="str">
        <f>IF(ISNA(VLOOKUP($C22,'Mammoth NorAM SS'!$A$17:$I$37,9,FALSE))=TRUE,"0",VLOOKUP($C22,'Mammoth NorAM SS'!$A$17:$I$37,9,FALSE))</f>
        <v>0</v>
      </c>
      <c r="AD22" s="22" t="str">
        <f>IF(ISNA(VLOOKUP($C22,'Le Relais NorAM SS'!$A$17:$I$37,9,FALSE))=TRUE,"0",VLOOKUP($C22,'Le Relais NorAM SS'!$A$17:$I$37,9,FALSE))</f>
        <v>0</v>
      </c>
      <c r="AE22" s="22" t="str">
        <f>IF(ISNA(VLOOKUP($C22,'Step Up Tour Pro SS'!$A$17:$I$37,9,FALSE))=TRUE,"0",VLOOKUP($C22,'Step Up Tour Pro SS'!$A$17:$I$37,9,FALSE))</f>
        <v>0</v>
      </c>
    </row>
    <row r="23" spans="1:31" ht="15" customHeight="1">
      <c r="A23" s="81" t="s">
        <v>80</v>
      </c>
      <c r="B23" s="81" t="s">
        <v>74</v>
      </c>
      <c r="C23" s="86" t="s">
        <v>83</v>
      </c>
      <c r="D23" s="85">
        <f>IF(ISNA(VLOOKUP($C23,'RPA Caclulations'!$C$6:$K$199,3,FALSE))=TRUE,"0",VLOOKUP($C23,'RPA Caclulations'!$C$6:$K$199,3,FALSE))</f>
        <v>16</v>
      </c>
      <c r="E23" s="22" t="str">
        <f>IF(ISNA(VLOOKUP($C23,'Mt. Sima Canada Cup SS'!$A$17:$I$37,9,FALSE))=TRUE,"0",VLOOKUP($C23,'Mt. Sima Canada Cup SS'!$A$17:$I$37,9,FALSE))</f>
        <v>0</v>
      </c>
      <c r="F23" s="22" t="str">
        <f>IF(ISNA(VLOOKUP($C23,'Mt. Sima Canada Cup BA'!$A$17:$I$37,9,FALSE))=TRUE,"0",VLOOKUP($C23,'Mt. Sima Canada Cup BA'!$A$17:$I$37,9,FALSE))</f>
        <v>0</v>
      </c>
      <c r="G23" s="22" t="str">
        <f>IF(ISNA(VLOOKUP($C23,'Waterville Rev Tour NorAm Day 1'!$A$17:$I$37,9,FALSE))=TRUE,"0",VLOOKUP($C23,'Waterville Rev Tour NorAm Day 1'!$A$17:$I$37,9,FALSE))</f>
        <v>0</v>
      </c>
      <c r="H23" s="22" t="str">
        <f>IF(ISNA(VLOOKUP($C23,'Waterville Rev Tour NorAm Day 2'!$A$17:$I$37,9,FALSE))=TRUE,"0",VLOOKUP($C23,'Waterville Rev Tour NorAm Day 2'!$A$17:$I$37,9,FALSE))</f>
        <v>0</v>
      </c>
      <c r="I23" s="22">
        <f>IF(ISNA(VLOOKUP($C23,'MSLM TT DAY 1'!$A$17:$I$37,9,FALSE))=TRUE,"0",VLOOKUP($C23,'MSLM TT DAY 1'!$A$17:$I$37,9,FALSE))</f>
        <v>14</v>
      </c>
      <c r="J23" s="22">
        <f>IF(ISNA(VLOOKUP($C23,'MSLM TT DAY 2'!$A$17:$I$37,9,FALSE))=TRUE,"0",VLOOKUP($C23,'MSLM TT DAY 2'!$A$17:$I$37,9,FALSE))</f>
        <v>6</v>
      </c>
      <c r="K23" s="22" t="str">
        <f>IF(ISNA(VLOOKUP($C23,'Craigleith Groms'!$A$17:$I$37,9,FALSE))=TRUE,"0",VLOOKUP($C23,'Craigleith Groms'!$A$17:$I$37,9,FALSE))</f>
        <v>0</v>
      </c>
      <c r="L23" s="22" t="str">
        <f>IF(ISNA(VLOOKUP($C23,'Silverstar Canada Cup'!$A$17:$I$37,9,FALSE))=TRUE,"0",VLOOKUP($C23,'Silverstar Canada Cup'!$A$17:$I$37,9,FALSE))</f>
        <v>0</v>
      </c>
      <c r="M23" s="22">
        <f>IF(ISNA(VLOOKUP($C23,'Beaver Valley TT'!$A$17:$I$37,9,FALSE))=TRUE,"0",VLOOKUP($C23,'Beaver Valley TT'!$A$17:$I$37,9,FALSE))</f>
        <v>12</v>
      </c>
      <c r="N23" s="22" t="str">
        <f>IF(ISNA(VLOOKUP($C23,'Calgary Nor AM SS'!$A$17:$I$37,9,FALSE))=TRUE,"0",VLOOKUP($C23,'Calgary Nor AM SS'!$A$17:$I$37,9,FALSE))</f>
        <v>0</v>
      </c>
      <c r="O23" s="22" t="str">
        <f>IF(ISNA(VLOOKUP($C23,'Fortune Fz'!$A$17:$I$37,9,FALSE))=TRUE,"0",VLOOKUP($C23,'Fortune Fz'!$A$17:$I$37,9,FALSE))</f>
        <v>0</v>
      </c>
      <c r="P23" s="22" t="str">
        <f>IF(ISNA(VLOOKUP($C23,'GEORGIAN PEAKS Groms'!$A$17:$I$37,9,FALSE))=TRUE,"0",VLOOKUP($C23,'GEORGIAN PEAKS Groms'!$A$17:$I$37,9,FALSE))</f>
        <v>0</v>
      </c>
      <c r="Q23" s="22" t="str">
        <f>IF(ISNA(VLOOKUP($C23,'Aspen Open SS'!$A$17:$I$37,9,FALSE))=TRUE,"0",VLOOKUP($C23,'Aspen Open SS'!$A$17:$I$37,9,FALSE))</f>
        <v>0</v>
      </c>
      <c r="R23" s="22" t="str">
        <f>IF(ISNA(VLOOKUP($C23,'Aspen Open BA'!$A$17:$I$37,9,FALSE))=TRUE,"0",VLOOKUP($C23,'Aspen Open BA'!$A$17:$I$37,9,FALSE))</f>
        <v>0</v>
      </c>
      <c r="S23" s="22" t="str">
        <f>IF(ISNA(VLOOKUP($C23,'CWG SS'!$A$17:$I$37,9,FALSE))=TRUE,"0",VLOOKUP($C23,'CWG SS'!$A$17:$I$37,9,FALSE))</f>
        <v>0</v>
      </c>
      <c r="T23" s="22" t="str">
        <f>IF(ISNA(VLOOKUP($C23,'CWG BA'!$A$17:$I$37,9,FALSE))=TRUE,"0",VLOOKUP($C23,'CWG BA'!$A$17:$I$37,9,FALSE))</f>
        <v>0</v>
      </c>
      <c r="U23" s="22" t="str">
        <f>IF(ISNA(VLOOKUP($C23,'CWG HP'!$A$17:$I$37,9,FALSE))=TRUE,"0",VLOOKUP($C23,'CWG HP'!$A$17:$I$37,9,FALSE))</f>
        <v>0</v>
      </c>
      <c r="V23" s="22">
        <f>IF(ISNA(VLOOKUP($C23,'Camp Fortune Provincials'!$A$17:$I$37,9,FALSE))=TRUE,"0",VLOOKUP($C23,'Camp Fortune Provincials'!$A$17:$I$37,9,FALSE))</f>
        <v>3</v>
      </c>
      <c r="W23" s="22">
        <f>IF(ISNA(VLOOKUP($C23,'Jr Nats SS'!$A$17:$I$37,9,FALSE))=TRUE,"0",VLOOKUP($C23,'Jr Nats SS'!$A$17:$I$37,9,FALSE))</f>
        <v>23</v>
      </c>
      <c r="X23" s="22">
        <f>IF(ISNA(VLOOKUP($C23,'Jr Nats HP'!$A$17:$I$37,9,FALSE))=TRUE,"0",VLOOKUP($C23,'Jr Nats HP'!$A$17:$I$37,9,FALSE))</f>
        <v>59</v>
      </c>
      <c r="Y23" s="22">
        <f>IF(ISNA(VLOOKUP($C23,'Jr Nats BA'!$A$17:$I$37,9,FALSE))=TRUE,"0",VLOOKUP($C23,'Jr Nats BA'!$A$17:$I$37,9,FALSE))</f>
        <v>31</v>
      </c>
      <c r="Z23" s="22" t="str">
        <f>IF(ISNA(VLOOKUP($C23,'Mammoth World Cup'!$A$17:$I$37,9,FALSE))=TRUE,"0",VLOOKUP($C23,'Mammoth World Cup'!$A$17:$I$37,9,FALSE))</f>
        <v>0</v>
      </c>
      <c r="AA23" s="22" t="str">
        <f>IF(ISNA(VLOOKUP($C23,'MSLM CC SS'!$A$17:$I$37,9,FALSE))=TRUE,"0",VLOOKUP($C23,'MSLM CC SS'!$A$17:$I$37,9,FALSE))</f>
        <v>0</v>
      </c>
      <c r="AB23" s="22" t="str">
        <f>IF(ISNA(VLOOKUP($C23,'MSLM CC HP'!$A$17:$I$33,9,FALSE))=TRUE,"0",VLOOKUP($C23,'MSLM CC HP'!$A$17:$I$33,9,FALSE))</f>
        <v>0</v>
      </c>
      <c r="AC23" s="22" t="str">
        <f>IF(ISNA(VLOOKUP($C23,'Mammoth NorAM SS'!$A$17:$I$37,9,FALSE))=TRUE,"0",VLOOKUP($C23,'Mammoth NorAM SS'!$A$17:$I$37,9,FALSE))</f>
        <v>0</v>
      </c>
      <c r="AD23" s="22" t="str">
        <f>IF(ISNA(VLOOKUP($C23,'Le Relais NorAM SS'!$A$17:$I$37,9,FALSE))=TRUE,"0",VLOOKUP($C23,'Le Relais NorAM SS'!$A$17:$I$37,9,FALSE))</f>
        <v>0</v>
      </c>
      <c r="AE23" s="22" t="str">
        <f>IF(ISNA(VLOOKUP($C23,'Step Up Tour Pro SS'!$A$17:$I$37,9,FALSE))=TRUE,"0",VLOOKUP($C23,'Step Up Tour Pro SS'!$A$17:$I$37,9,FALSE))</f>
        <v>0</v>
      </c>
    </row>
    <row r="24" spans="1:31" ht="15" customHeight="1">
      <c r="A24" s="81" t="s">
        <v>46</v>
      </c>
      <c r="B24" s="81" t="s">
        <v>65</v>
      </c>
      <c r="C24" s="86" t="s">
        <v>89</v>
      </c>
      <c r="D24" s="85">
        <f>IF(ISNA(VLOOKUP($C24,'RPA Caclulations'!$C$6:$K$199,3,FALSE))=TRUE,"0",VLOOKUP($C24,'RPA Caclulations'!$C$6:$K$199,3,FALSE))</f>
        <v>17</v>
      </c>
      <c r="E24" s="22" t="str">
        <f>IF(ISNA(VLOOKUP($C24,'Mt. Sima Canada Cup SS'!$A$17:$I$37,9,FALSE))=TRUE,"0",VLOOKUP($C24,'Mt. Sima Canada Cup SS'!$A$17:$I$37,9,FALSE))</f>
        <v>0</v>
      </c>
      <c r="F24" s="22" t="str">
        <f>IF(ISNA(VLOOKUP($C24,'Mt. Sima Canada Cup BA'!$A$17:$I$37,9,FALSE))=TRUE,"0",VLOOKUP($C24,'Mt. Sima Canada Cup BA'!$A$17:$I$37,9,FALSE))</f>
        <v>0</v>
      </c>
      <c r="G24" s="22" t="str">
        <f>IF(ISNA(VLOOKUP($C24,'Waterville Rev Tour NorAm Day 1'!$A$17:$I$37,9,FALSE))=TRUE,"0",VLOOKUP($C24,'Waterville Rev Tour NorAm Day 1'!$A$17:$I$37,9,FALSE))</f>
        <v>0</v>
      </c>
      <c r="H24" s="22" t="str">
        <f>IF(ISNA(VLOOKUP($C24,'Waterville Rev Tour NorAm Day 2'!$A$17:$I$37,9,FALSE))=TRUE,"0",VLOOKUP($C24,'Waterville Rev Tour NorAm Day 2'!$A$17:$I$37,9,FALSE))</f>
        <v>0</v>
      </c>
      <c r="I24" s="22">
        <f>IF(ISNA(VLOOKUP($C24,'MSLM TT DAY 1'!$A$17:$I$37,9,FALSE))=TRUE,"0",VLOOKUP($C24,'MSLM TT DAY 1'!$A$17:$I$37,9,FALSE))</f>
        <v>6</v>
      </c>
      <c r="J24" s="22" t="str">
        <f>IF(ISNA(VLOOKUP($C24,'MSLM TT DAY 2'!$A$17:$I$37,9,FALSE))=TRUE,"0",VLOOKUP($C24,'MSLM TT DAY 2'!$A$17:$I$37,9,FALSE))</f>
        <v>0</v>
      </c>
      <c r="K24" s="22" t="str">
        <f>IF(ISNA(VLOOKUP($C24,'Craigleith Groms'!$A$17:$I$37,9,FALSE))=TRUE,"0",VLOOKUP($C24,'Craigleith Groms'!$A$17:$I$37,9,FALSE))</f>
        <v>0</v>
      </c>
      <c r="L24" s="22" t="str">
        <f>IF(ISNA(VLOOKUP($C24,'Silverstar Canada Cup'!$A$17:$I$37,9,FALSE))=TRUE,"0",VLOOKUP($C24,'Silverstar Canada Cup'!$A$17:$I$37,9,FALSE))</f>
        <v>0</v>
      </c>
      <c r="M24" s="22">
        <f>IF(ISNA(VLOOKUP($C24,'Beaver Valley TT'!$A$17:$I$37,9,FALSE))=TRUE,"0",VLOOKUP($C24,'Beaver Valley TT'!$A$17:$I$37,9,FALSE))</f>
        <v>6</v>
      </c>
      <c r="N24" s="22" t="str">
        <f>IF(ISNA(VLOOKUP($C24,'Calgary Nor AM SS'!$A$17:$I$37,9,FALSE))=TRUE,"0",VLOOKUP($C24,'Calgary Nor AM SS'!$A$17:$I$37,9,FALSE))</f>
        <v>0</v>
      </c>
      <c r="O24" s="22" t="str">
        <f>IF(ISNA(VLOOKUP($C24,'Fortune Fz'!$A$17:$I$37,9,FALSE))=TRUE,"0",VLOOKUP($C24,'Fortune Fz'!$A$17:$I$37,9,FALSE))</f>
        <v>0</v>
      </c>
      <c r="P24" s="22" t="str">
        <f>IF(ISNA(VLOOKUP($C24,'GEORGIAN PEAKS Groms'!$A$17:$I$37,9,FALSE))=TRUE,"0",VLOOKUP($C24,'GEORGIAN PEAKS Groms'!$A$17:$I$37,9,FALSE))</f>
        <v>0</v>
      </c>
      <c r="Q24" s="22" t="str">
        <f>IF(ISNA(VLOOKUP($C24,'Aspen Open SS'!$A$17:$I$37,9,FALSE))=TRUE,"0",VLOOKUP($C24,'Aspen Open SS'!$A$17:$I$37,9,FALSE))</f>
        <v>0</v>
      </c>
      <c r="R24" s="22" t="str">
        <f>IF(ISNA(VLOOKUP($C24,'Aspen Open BA'!$A$17:$I$37,9,FALSE))=TRUE,"0",VLOOKUP($C24,'Aspen Open BA'!$A$17:$I$37,9,FALSE))</f>
        <v>0</v>
      </c>
      <c r="S24" s="22" t="str">
        <f>IF(ISNA(VLOOKUP($C24,'CWG SS'!$A$17:$I$37,9,FALSE))=TRUE,"0",VLOOKUP($C24,'CWG SS'!$A$17:$I$37,9,FALSE))</f>
        <v>0</v>
      </c>
      <c r="T24" s="22" t="str">
        <f>IF(ISNA(VLOOKUP($C24,'CWG BA'!$A$17:$I$37,9,FALSE))=TRUE,"0",VLOOKUP($C24,'CWG BA'!$A$17:$I$37,9,FALSE))</f>
        <v>0</v>
      </c>
      <c r="U24" s="22" t="str">
        <f>IF(ISNA(VLOOKUP($C24,'CWG HP'!$A$17:$I$37,9,FALSE))=TRUE,"0",VLOOKUP($C24,'CWG HP'!$A$17:$I$37,9,FALSE))</f>
        <v>0</v>
      </c>
      <c r="V24" s="22">
        <f>IF(ISNA(VLOOKUP($C24,'Camp Fortune Provincials'!$A$17:$I$37,9,FALSE))=TRUE,"0",VLOOKUP($C24,'Camp Fortune Provincials'!$A$17:$I$37,9,FALSE))</f>
        <v>18</v>
      </c>
      <c r="W24" s="22" t="str">
        <f>IF(ISNA(VLOOKUP($C24,'Jr Nats SS'!$A$17:$I$37,9,FALSE))=TRUE,"0",VLOOKUP($C24,'Jr Nats SS'!$A$17:$I$37,9,FALSE))</f>
        <v>0</v>
      </c>
      <c r="X24" s="22" t="str">
        <f>IF(ISNA(VLOOKUP($C24,'Jr Nats HP'!$A$17:$I$37,9,FALSE))=TRUE,"0",VLOOKUP($C24,'Jr Nats HP'!$A$17:$I$37,9,FALSE))</f>
        <v>0</v>
      </c>
      <c r="Y24" s="22">
        <f>IF(ISNA(VLOOKUP($C24,'Jr Nats BA'!$A$17:$I$37,9,FALSE))=TRUE,"0",VLOOKUP($C24,'Jr Nats BA'!$A$17:$I$37,9,FALSE))</f>
        <v>34</v>
      </c>
      <c r="Z24" s="22" t="str">
        <f>IF(ISNA(VLOOKUP($C24,'Mammoth World Cup'!$A$17:$I$37,9,FALSE))=TRUE,"0",VLOOKUP($C24,'Mammoth World Cup'!$A$17:$I$37,9,FALSE))</f>
        <v>0</v>
      </c>
      <c r="AA24" s="22">
        <f>IF(ISNA(VLOOKUP($C24,'MSLM CC SS'!$A$17:$I$37,9,FALSE))=TRUE,"0",VLOOKUP($C24,'MSLM CC SS'!$A$17:$I$37,9,FALSE))</f>
        <v>29</v>
      </c>
      <c r="AB24" s="22">
        <f>IF(ISNA(VLOOKUP($C24,'MSLM CC HP'!$A$17:$I$33,9,FALSE))=TRUE,"0",VLOOKUP($C24,'MSLM CC HP'!$A$17:$I$33,9,FALSE))</f>
        <v>17</v>
      </c>
      <c r="AC24" s="22" t="str">
        <f>IF(ISNA(VLOOKUP($C24,'Mammoth NorAM SS'!$A$17:$I$37,9,FALSE))=TRUE,"0",VLOOKUP($C24,'Mammoth NorAM SS'!$A$17:$I$37,9,FALSE))</f>
        <v>0</v>
      </c>
      <c r="AD24" s="22" t="str">
        <f>IF(ISNA(VLOOKUP($C24,'Le Relais NorAM SS'!$A$17:$I$37,9,FALSE))=TRUE,"0",VLOOKUP($C24,'Le Relais NorAM SS'!$A$17:$I$37,9,FALSE))</f>
        <v>0</v>
      </c>
      <c r="AE24" s="22">
        <f>IF(ISNA(VLOOKUP($C24,'Step Up Tour Pro SS'!$A$17:$I$37,9,FALSE))=TRUE,"0",VLOOKUP($C24,'Step Up Tour Pro SS'!$A$17:$I$37,9,FALSE))</f>
        <v>0</v>
      </c>
    </row>
    <row r="25" spans="1:31" ht="15" customHeight="1">
      <c r="A25" s="81" t="s">
        <v>80</v>
      </c>
      <c r="B25" s="81" t="s">
        <v>65</v>
      </c>
      <c r="C25" s="86" t="s">
        <v>81</v>
      </c>
      <c r="D25" s="85">
        <f>IF(ISNA(VLOOKUP($C25,'RPA Caclulations'!$C$6:$K$199,3,FALSE))=TRUE,"0",VLOOKUP($C25,'RPA Caclulations'!$C$6:$K$199,3,FALSE))</f>
        <v>18</v>
      </c>
      <c r="E25" s="22" t="str">
        <f>IF(ISNA(VLOOKUP($C25,'Mt. Sima Canada Cup SS'!$A$17:$I$37,9,FALSE))=TRUE,"0",VLOOKUP($C25,'Mt. Sima Canada Cup SS'!$A$17:$I$37,9,FALSE))</f>
        <v>0</v>
      </c>
      <c r="F25" s="22" t="str">
        <f>IF(ISNA(VLOOKUP($C25,'Mt. Sima Canada Cup BA'!$A$17:$I$37,9,FALSE))=TRUE,"0",VLOOKUP($C25,'Mt. Sima Canada Cup BA'!$A$17:$I$37,9,FALSE))</f>
        <v>0</v>
      </c>
      <c r="G25" s="22" t="str">
        <f>IF(ISNA(VLOOKUP($C25,'Waterville Rev Tour NorAm Day 1'!$A$17:$I$37,9,FALSE))=TRUE,"0",VLOOKUP($C25,'Waterville Rev Tour NorAm Day 1'!$A$17:$I$37,9,FALSE))</f>
        <v>0</v>
      </c>
      <c r="H25" s="22" t="str">
        <f>IF(ISNA(VLOOKUP($C25,'Waterville Rev Tour NorAm Day 2'!$A$17:$I$37,9,FALSE))=TRUE,"0",VLOOKUP($C25,'Waterville Rev Tour NorAm Day 2'!$A$17:$I$37,9,FALSE))</f>
        <v>0</v>
      </c>
      <c r="I25" s="22">
        <f>IF(ISNA(VLOOKUP($C25,'MSLM TT DAY 1'!$A$17:$I$37,9,FALSE))=TRUE,"0",VLOOKUP($C25,'MSLM TT DAY 1'!$A$17:$I$37,9,FALSE))</f>
        <v>3</v>
      </c>
      <c r="J25" s="22">
        <f>IF(ISNA(VLOOKUP($C25,'MSLM TT DAY 2'!$A$17:$I$37,9,FALSE))=TRUE,"0",VLOOKUP($C25,'MSLM TT DAY 2'!$A$17:$I$37,9,FALSE))</f>
        <v>5</v>
      </c>
      <c r="K25" s="22" t="str">
        <f>IF(ISNA(VLOOKUP($C25,'Craigleith Groms'!$A$17:$I$37,9,FALSE))=TRUE,"0",VLOOKUP($C25,'Craigleith Groms'!$A$17:$I$37,9,FALSE))</f>
        <v>0</v>
      </c>
      <c r="L25" s="22" t="str">
        <f>IF(ISNA(VLOOKUP($C25,'Silverstar Canada Cup'!$A$17:$I$37,9,FALSE))=TRUE,"0",VLOOKUP($C25,'Silverstar Canada Cup'!$A$17:$I$37,9,FALSE))</f>
        <v>0</v>
      </c>
      <c r="M25" s="22">
        <f>IF(ISNA(VLOOKUP($C25,'Beaver Valley TT'!$A$17:$I$37,9,FALSE))=TRUE,"0",VLOOKUP($C25,'Beaver Valley TT'!$A$17:$I$37,9,FALSE))</f>
        <v>9</v>
      </c>
      <c r="N25" s="22" t="str">
        <f>IF(ISNA(VLOOKUP($C25,'Calgary Nor AM SS'!$A$17:$I$37,9,FALSE))=TRUE,"0",VLOOKUP($C25,'Calgary Nor AM SS'!$A$17:$I$37,9,FALSE))</f>
        <v>0</v>
      </c>
      <c r="O25" s="22" t="str">
        <f>IF(ISNA(VLOOKUP($C25,'Fortune Fz'!$A$17:$I$37,9,FALSE))=TRUE,"0",VLOOKUP($C25,'Fortune Fz'!$A$17:$I$37,9,FALSE))</f>
        <v>0</v>
      </c>
      <c r="P25" s="22" t="str">
        <f>IF(ISNA(VLOOKUP($C25,'GEORGIAN PEAKS Groms'!$A$17:$I$37,9,FALSE))=TRUE,"0",VLOOKUP($C25,'GEORGIAN PEAKS Groms'!$A$17:$I$37,9,FALSE))</f>
        <v>0</v>
      </c>
      <c r="Q25" s="22" t="str">
        <f>IF(ISNA(VLOOKUP($C25,'Aspen Open SS'!$A$17:$I$37,9,FALSE))=TRUE,"0",VLOOKUP($C25,'Aspen Open SS'!$A$17:$I$37,9,FALSE))</f>
        <v>0</v>
      </c>
      <c r="R25" s="22" t="str">
        <f>IF(ISNA(VLOOKUP($C25,'Aspen Open BA'!$A$17:$I$37,9,FALSE))=TRUE,"0",VLOOKUP($C25,'Aspen Open BA'!$A$17:$I$37,9,FALSE))</f>
        <v>0</v>
      </c>
      <c r="S25" s="22" t="str">
        <f>IF(ISNA(VLOOKUP($C25,'CWG SS'!$A$17:$I$37,9,FALSE))=TRUE,"0",VLOOKUP($C25,'CWG SS'!$A$17:$I$37,9,FALSE))</f>
        <v>0</v>
      </c>
      <c r="T25" s="22" t="str">
        <f>IF(ISNA(VLOOKUP($C25,'CWG BA'!$A$17:$I$37,9,FALSE))=TRUE,"0",VLOOKUP($C25,'CWG BA'!$A$17:$I$37,9,FALSE))</f>
        <v>0</v>
      </c>
      <c r="U25" s="22" t="str">
        <f>IF(ISNA(VLOOKUP($C25,'CWG HP'!$A$17:$I$37,9,FALSE))=TRUE,"0",VLOOKUP($C25,'CWG HP'!$A$17:$I$37,9,FALSE))</f>
        <v>0</v>
      </c>
      <c r="V25" s="22">
        <f>IF(ISNA(VLOOKUP($C25,'Camp Fortune Provincials'!$A$17:$I$37,9,FALSE))=TRUE,"0",VLOOKUP($C25,'Camp Fortune Provincials'!$A$17:$I$37,9,FALSE))</f>
        <v>9</v>
      </c>
      <c r="W25" s="22">
        <f>IF(ISNA(VLOOKUP($C25,'Jr Nats SS'!$A$17:$I$37,9,FALSE))=TRUE,"0",VLOOKUP($C25,'Jr Nats SS'!$A$17:$I$37,9,FALSE))</f>
        <v>64</v>
      </c>
      <c r="X25" s="22">
        <f>IF(ISNA(VLOOKUP($C25,'Jr Nats HP'!$A$17:$I$37,9,FALSE))=TRUE,"0",VLOOKUP($C25,'Jr Nats HP'!$A$17:$I$37,9,FALSE))</f>
        <v>56</v>
      </c>
      <c r="Y25" s="22">
        <f>IF(ISNA(VLOOKUP($C25,'Jr Nats BA'!$A$17:$I$37,9,FALSE))=TRUE,"0",VLOOKUP($C25,'Jr Nats BA'!$A$17:$I$37,9,FALSE))</f>
        <v>67</v>
      </c>
      <c r="Z25" s="22" t="str">
        <f>IF(ISNA(VLOOKUP($C25,'Mammoth World Cup'!$A$17:$I$37,9,FALSE))=TRUE,"0",VLOOKUP($C25,'Mammoth World Cup'!$A$17:$I$37,9,FALSE))</f>
        <v>0</v>
      </c>
      <c r="AA25" s="22" t="str">
        <f>IF(ISNA(VLOOKUP($C25,'MSLM CC SS'!$A$17:$I$37,9,FALSE))=TRUE,"0",VLOOKUP($C25,'MSLM CC SS'!$A$17:$I$37,9,FALSE))</f>
        <v>0</v>
      </c>
      <c r="AB25" s="22" t="str">
        <f>IF(ISNA(VLOOKUP($C25,'MSLM CC HP'!$A$17:$I$33,9,FALSE))=TRUE,"0",VLOOKUP($C25,'MSLM CC HP'!$A$17:$I$33,9,FALSE))</f>
        <v>0</v>
      </c>
      <c r="AC25" s="22" t="str">
        <f>IF(ISNA(VLOOKUP($C25,'Mammoth NorAM SS'!$A$17:$I$37,9,FALSE))=TRUE,"0",VLOOKUP($C25,'Mammoth NorAM SS'!$A$17:$I$37,9,FALSE))</f>
        <v>0</v>
      </c>
      <c r="AD25" s="22" t="str">
        <f>IF(ISNA(VLOOKUP($C25,'Le Relais NorAM SS'!$A$17:$I$37,9,FALSE))=TRUE,"0",VLOOKUP($C25,'Le Relais NorAM SS'!$A$17:$I$37,9,FALSE))</f>
        <v>0</v>
      </c>
      <c r="AE25" s="22" t="str">
        <f>IF(ISNA(VLOOKUP($C25,'Step Up Tour Pro SS'!$A$17:$I$37,9,FALSE))=TRUE,"0",VLOOKUP($C25,'Step Up Tour Pro SS'!$A$17:$I$37,9,FALSE))</f>
        <v>0</v>
      </c>
    </row>
    <row r="26" spans="1:31" ht="15" customHeight="1">
      <c r="A26" s="81" t="s">
        <v>46</v>
      </c>
      <c r="B26" s="81" t="s">
        <v>65</v>
      </c>
      <c r="C26" s="86" t="s">
        <v>85</v>
      </c>
      <c r="D26" s="85">
        <f>IF(ISNA(VLOOKUP($C26,'RPA Caclulations'!$C$6:$K$199,3,FALSE))=TRUE,"0",VLOOKUP($C26,'RPA Caclulations'!$C$6:$K$199,3,FALSE))</f>
        <v>19</v>
      </c>
      <c r="E26" s="22" t="str">
        <f>IF(ISNA(VLOOKUP($C26,'Mt. Sima Canada Cup SS'!$A$17:$I$37,9,FALSE))=TRUE,"0",VLOOKUP($C26,'Mt. Sima Canada Cup SS'!$A$17:$I$37,9,FALSE))</f>
        <v>0</v>
      </c>
      <c r="F26" s="22" t="str">
        <f>IF(ISNA(VLOOKUP($C26,'Mt. Sima Canada Cup BA'!$A$17:$I$37,9,FALSE))=TRUE,"0",VLOOKUP($C26,'Mt. Sima Canada Cup BA'!$A$17:$I$37,9,FALSE))</f>
        <v>0</v>
      </c>
      <c r="G26" s="22" t="str">
        <f>IF(ISNA(VLOOKUP($C26,'Waterville Rev Tour NorAm Day 1'!$A$17:$I$37,9,FALSE))=TRUE,"0",VLOOKUP($C26,'Waterville Rev Tour NorAm Day 1'!$A$17:$I$37,9,FALSE))</f>
        <v>0</v>
      </c>
      <c r="H26" s="22" t="str">
        <f>IF(ISNA(VLOOKUP($C26,'Waterville Rev Tour NorAm Day 2'!$A$17:$I$37,9,FALSE))=TRUE,"0",VLOOKUP($C26,'Waterville Rev Tour NorAm Day 2'!$A$17:$I$37,9,FALSE))</f>
        <v>0</v>
      </c>
      <c r="I26" s="22">
        <f>IF(ISNA(VLOOKUP($C26,'MSLM TT DAY 1'!$A$17:$I$37,9,FALSE))=TRUE,"0",VLOOKUP($C26,'MSLM TT DAY 1'!$A$17:$I$37,9,FALSE))</f>
        <v>4</v>
      </c>
      <c r="J26" s="22">
        <f>IF(ISNA(VLOOKUP($C26,'MSLM TT DAY 2'!$A$17:$I$37,9,FALSE))=TRUE,"0",VLOOKUP($C26,'MSLM TT DAY 2'!$A$17:$I$37,9,FALSE))</f>
        <v>11</v>
      </c>
      <c r="K26" s="22" t="str">
        <f>IF(ISNA(VLOOKUP($C26,'Craigleith Groms'!$A$17:$I$37,9,FALSE))=TRUE,"0",VLOOKUP($C26,'Craigleith Groms'!$A$17:$I$37,9,FALSE))</f>
        <v>0</v>
      </c>
      <c r="L26" s="22" t="str">
        <f>IF(ISNA(VLOOKUP($C26,'Silverstar Canada Cup'!$A$17:$I$37,9,FALSE))=TRUE,"0",VLOOKUP($C26,'Silverstar Canada Cup'!$A$17:$I$37,9,FALSE))</f>
        <v>0</v>
      </c>
      <c r="M26" s="22">
        <f>IF(ISNA(VLOOKUP($C26,'Beaver Valley TT'!$A$17:$I$37,9,FALSE))=TRUE,"0",VLOOKUP($C26,'Beaver Valley TT'!$A$17:$I$37,9,FALSE))</f>
        <v>8</v>
      </c>
      <c r="N26" s="22" t="str">
        <f>IF(ISNA(VLOOKUP($C26,'Calgary Nor AM SS'!$A$17:$I$37,9,FALSE))=TRUE,"0",VLOOKUP($C26,'Calgary Nor AM SS'!$A$17:$I$37,9,FALSE))</f>
        <v>0</v>
      </c>
      <c r="O26" s="22" t="str">
        <f>IF(ISNA(VLOOKUP($C26,'Fortune Fz'!$A$17:$I$37,9,FALSE))=TRUE,"0",VLOOKUP($C26,'Fortune Fz'!$A$17:$I$37,9,FALSE))</f>
        <v>0</v>
      </c>
      <c r="P26" s="22" t="str">
        <f>IF(ISNA(VLOOKUP($C26,'GEORGIAN PEAKS Groms'!$A$17:$I$37,9,FALSE))=TRUE,"0",VLOOKUP($C26,'GEORGIAN PEAKS Groms'!$A$17:$I$37,9,FALSE))</f>
        <v>0</v>
      </c>
      <c r="Q26" s="22" t="str">
        <f>IF(ISNA(VLOOKUP($C26,'Aspen Open SS'!$A$17:$I$37,9,FALSE))=TRUE,"0",VLOOKUP($C26,'Aspen Open SS'!$A$17:$I$37,9,FALSE))</f>
        <v>0</v>
      </c>
      <c r="R26" s="22" t="str">
        <f>IF(ISNA(VLOOKUP($C26,'Aspen Open BA'!$A$17:$I$37,9,FALSE))=TRUE,"0",VLOOKUP($C26,'Aspen Open BA'!$A$17:$I$37,9,FALSE))</f>
        <v>0</v>
      </c>
      <c r="S26" s="22" t="str">
        <f>IF(ISNA(VLOOKUP($C26,'CWG SS'!$A$17:$I$37,9,FALSE))=TRUE,"0",VLOOKUP($C26,'CWG SS'!$A$17:$I$37,9,FALSE))</f>
        <v>0</v>
      </c>
      <c r="T26" s="22" t="str">
        <f>IF(ISNA(VLOOKUP($C26,'CWG BA'!$A$17:$I$37,9,FALSE))=TRUE,"0",VLOOKUP($C26,'CWG BA'!$A$17:$I$37,9,FALSE))</f>
        <v>0</v>
      </c>
      <c r="U26" s="22" t="str">
        <f>IF(ISNA(VLOOKUP($C26,'CWG HP'!$A$17:$I$37,9,FALSE))=TRUE,"0",VLOOKUP($C26,'CWG HP'!$A$17:$I$37,9,FALSE))</f>
        <v>0</v>
      </c>
      <c r="V26" s="22" t="str">
        <f>IF(ISNA(VLOOKUP($C26,'Camp Fortune Provincials'!$A$17:$I$37,9,FALSE))=TRUE,"0",VLOOKUP($C26,'Camp Fortune Provincials'!$A$17:$I$37,9,FALSE))</f>
        <v>0</v>
      </c>
      <c r="W26" s="22">
        <f>IF(ISNA(VLOOKUP($C26,'Jr Nats SS'!$A$17:$I$37,9,FALSE))=TRUE,"0",VLOOKUP($C26,'Jr Nats SS'!$A$17:$I$37,9,FALSE))</f>
        <v>25</v>
      </c>
      <c r="X26" s="22">
        <f>IF(ISNA(VLOOKUP($C26,'Jr Nats HP'!$A$17:$I$37,9,FALSE))=TRUE,"0",VLOOKUP($C26,'Jr Nats HP'!$A$17:$I$37,9,FALSE))</f>
        <v>28</v>
      </c>
      <c r="Y26" s="22">
        <f>IF(ISNA(VLOOKUP($C26,'Jr Nats BA'!$A$17:$I$37,9,FALSE))=TRUE,"0",VLOOKUP($C26,'Jr Nats BA'!$A$17:$I$37,9,FALSE))</f>
        <v>61</v>
      </c>
      <c r="Z26" s="22" t="str">
        <f>IF(ISNA(VLOOKUP($C26,'Mammoth World Cup'!$A$17:$I$37,9,FALSE))=TRUE,"0",VLOOKUP($C26,'Mammoth World Cup'!$A$17:$I$37,9,FALSE))</f>
        <v>0</v>
      </c>
      <c r="AA26" s="22">
        <f>IF(ISNA(VLOOKUP($C26,'MSLM CC SS'!$A$17:$I$37,9,FALSE))=TRUE,"0",VLOOKUP($C26,'MSLM CC SS'!$A$17:$I$37,9,FALSE))</f>
        <v>26</v>
      </c>
      <c r="AB26" s="22">
        <f>IF(ISNA(VLOOKUP($C26,'MSLM CC HP'!$A$17:$I$33,9,FALSE))=TRUE,"0",VLOOKUP($C26,'MSLM CC HP'!$A$17:$I$33,9,FALSE))</f>
        <v>21</v>
      </c>
      <c r="AC26" s="22" t="str">
        <f>IF(ISNA(VLOOKUP($C26,'Mammoth NorAM SS'!$A$17:$I$37,9,FALSE))=TRUE,"0",VLOOKUP($C26,'Mammoth NorAM SS'!$A$17:$I$37,9,FALSE))</f>
        <v>0</v>
      </c>
      <c r="AD26" s="22" t="str">
        <f>IF(ISNA(VLOOKUP($C26,'Le Relais NorAM SS'!$A$17:$I$37,9,FALSE))=TRUE,"0",VLOOKUP($C26,'Le Relais NorAM SS'!$A$17:$I$37,9,FALSE))</f>
        <v>0</v>
      </c>
      <c r="AE26" s="22">
        <f>IF(ISNA(VLOOKUP($C26,'Step Up Tour Pro SS'!$A$17:$I$37,9,FALSE))=TRUE,"0",VLOOKUP($C26,'Step Up Tour Pro SS'!$A$17:$I$37,9,FALSE))</f>
        <v>0</v>
      </c>
    </row>
    <row r="27" spans="1:31" ht="15" customHeight="1">
      <c r="A27" s="81" t="s">
        <v>48</v>
      </c>
      <c r="B27" s="81" t="s">
        <v>65</v>
      </c>
      <c r="C27" s="86" t="s">
        <v>106</v>
      </c>
      <c r="D27" s="85">
        <f>IF(ISNA(VLOOKUP($C27,'RPA Caclulations'!$C$6:$K$199,3,FALSE))=TRUE,"0",VLOOKUP($C27,'RPA Caclulations'!$C$6:$K$199,3,FALSE))</f>
        <v>20</v>
      </c>
      <c r="E27" s="22" t="str">
        <f>IF(ISNA(VLOOKUP($C27,'Mt. Sima Canada Cup SS'!$A$17:$I$37,9,FALSE))=TRUE,"0",VLOOKUP($C27,'Mt. Sima Canada Cup SS'!$A$17:$I$37,9,FALSE))</f>
        <v>0</v>
      </c>
      <c r="F27" s="22" t="str">
        <f>IF(ISNA(VLOOKUP($C27,'Mt. Sima Canada Cup BA'!$A$17:$I$37,9,FALSE))=TRUE,"0",VLOOKUP($C27,'Mt. Sima Canada Cup BA'!$A$17:$I$37,9,FALSE))</f>
        <v>0</v>
      </c>
      <c r="G27" s="22" t="str">
        <f>IF(ISNA(VLOOKUP($C27,'Waterville Rev Tour NorAm Day 1'!$A$17:$I$37,9,FALSE))=TRUE,"0",VLOOKUP($C27,'Waterville Rev Tour NorAm Day 1'!$A$17:$I$37,9,FALSE))</f>
        <v>0</v>
      </c>
      <c r="H27" s="22" t="str">
        <f>IF(ISNA(VLOOKUP($C27,'Waterville Rev Tour NorAm Day 2'!$A$17:$I$37,9,FALSE))=TRUE,"0",VLOOKUP($C27,'Waterville Rev Tour NorAm Day 2'!$A$17:$I$37,9,FALSE))</f>
        <v>0</v>
      </c>
      <c r="I27" s="22">
        <f>IF(ISNA(VLOOKUP($C27,'MSLM TT DAY 1'!$A$17:$I$37,9,FALSE))=TRUE,"0",VLOOKUP($C27,'MSLM TT DAY 1'!$A$17:$I$37,9,FALSE))</f>
        <v>19</v>
      </c>
      <c r="J27" s="22">
        <f>IF(ISNA(VLOOKUP($C27,'MSLM TT DAY 2'!$A$17:$I$37,9,FALSE))=TRUE,"0",VLOOKUP($C27,'MSLM TT DAY 2'!$A$17:$I$37,9,FALSE))</f>
        <v>2</v>
      </c>
      <c r="K27" s="22" t="str">
        <f>IF(ISNA(VLOOKUP($C27,'Craigleith Groms'!$A$17:$I$37,9,FALSE))=TRUE,"0",VLOOKUP($C27,'Craigleith Groms'!$A$17:$I$37,9,FALSE))</f>
        <v>0</v>
      </c>
      <c r="L27" s="22" t="str">
        <f>IF(ISNA(VLOOKUP($C27,'Silverstar Canada Cup'!$A$17:$I$37,9,FALSE))=TRUE,"0",VLOOKUP($C27,'Silverstar Canada Cup'!$A$17:$I$37,9,FALSE))</f>
        <v>0</v>
      </c>
      <c r="M27" s="22">
        <f>IF(ISNA(VLOOKUP($C27,'Beaver Valley TT'!$A$17:$I$37,9,FALSE))=TRUE,"0",VLOOKUP($C27,'Beaver Valley TT'!$A$17:$I$37,9,FALSE))</f>
        <v>10</v>
      </c>
      <c r="N27" s="22" t="str">
        <f>IF(ISNA(VLOOKUP($C27,'Calgary Nor AM SS'!$A$17:$I$37,9,FALSE))=TRUE,"0",VLOOKUP($C27,'Calgary Nor AM SS'!$A$17:$I$37,9,FALSE))</f>
        <v>0</v>
      </c>
      <c r="O27" s="22" t="str">
        <f>IF(ISNA(VLOOKUP($C27,'Fortune Fz'!$A$17:$I$37,9,FALSE))=TRUE,"0",VLOOKUP($C27,'Fortune Fz'!$A$17:$I$37,9,FALSE))</f>
        <v>0</v>
      </c>
      <c r="P27" s="22" t="str">
        <f>IF(ISNA(VLOOKUP($C27,'GEORGIAN PEAKS Groms'!$A$17:$I$37,9,FALSE))=TRUE,"0",VLOOKUP($C27,'GEORGIAN PEAKS Groms'!$A$17:$I$37,9,FALSE))</f>
        <v>0</v>
      </c>
      <c r="Q27" s="22" t="str">
        <f>IF(ISNA(VLOOKUP($C27,'Aspen Open SS'!$A$17:$I$37,9,FALSE))=TRUE,"0",VLOOKUP($C27,'Aspen Open SS'!$A$17:$I$37,9,FALSE))</f>
        <v>0</v>
      </c>
      <c r="R27" s="22" t="str">
        <f>IF(ISNA(VLOOKUP($C27,'Aspen Open BA'!$A$17:$I$37,9,FALSE))=TRUE,"0",VLOOKUP($C27,'Aspen Open BA'!$A$17:$I$37,9,FALSE))</f>
        <v>0</v>
      </c>
      <c r="S27" s="22" t="str">
        <f>IF(ISNA(VLOOKUP($C27,'CWG SS'!$A$17:$I$37,9,FALSE))=TRUE,"0",VLOOKUP($C27,'CWG SS'!$A$17:$I$37,9,FALSE))</f>
        <v>0</v>
      </c>
      <c r="T27" s="22" t="str">
        <f>IF(ISNA(VLOOKUP($C27,'CWG BA'!$A$17:$I$37,9,FALSE))=TRUE,"0",VLOOKUP($C27,'CWG BA'!$A$17:$I$37,9,FALSE))</f>
        <v>0</v>
      </c>
      <c r="U27" s="22" t="str">
        <f>IF(ISNA(VLOOKUP($C27,'CWG HP'!$A$17:$I$37,9,FALSE))=TRUE,"0",VLOOKUP($C27,'CWG HP'!$A$17:$I$37,9,FALSE))</f>
        <v>0</v>
      </c>
      <c r="V27" s="22">
        <f>IF(ISNA(VLOOKUP($C27,'Camp Fortune Provincials'!$A$17:$I$37,9,FALSE))=TRUE,"0",VLOOKUP($C27,'Camp Fortune Provincials'!$A$17:$I$37,9,FALSE))</f>
        <v>16</v>
      </c>
      <c r="W27" s="22">
        <f>IF(ISNA(VLOOKUP($C27,'Jr Nats SS'!$A$17:$I$37,9,FALSE))=TRUE,"0",VLOOKUP($C27,'Jr Nats SS'!$A$17:$I$37,9,FALSE))</f>
        <v>68</v>
      </c>
      <c r="X27" s="22">
        <f>IF(ISNA(VLOOKUP($C27,'Jr Nats HP'!$A$17:$I$37,9,FALSE))=TRUE,"0",VLOOKUP($C27,'Jr Nats HP'!$A$17:$I$37,9,FALSE))</f>
        <v>38</v>
      </c>
      <c r="Y27" s="22">
        <f>IF(ISNA(VLOOKUP($C27,'Jr Nats BA'!$A$17:$I$37,9,FALSE))=TRUE,"0",VLOOKUP($C27,'Jr Nats BA'!$A$17:$I$37,9,FALSE))</f>
        <v>51</v>
      </c>
      <c r="Z27" s="22" t="str">
        <f>IF(ISNA(VLOOKUP($C27,'Mammoth World Cup'!$A$17:$I$37,9,FALSE))=TRUE,"0",VLOOKUP($C27,'Mammoth World Cup'!$A$17:$I$37,9,FALSE))</f>
        <v>0</v>
      </c>
      <c r="AA27" s="22" t="str">
        <f>IF(ISNA(VLOOKUP($C27,'MSLM CC SS'!$A$17:$I$37,9,FALSE))=TRUE,"0",VLOOKUP($C27,'MSLM CC SS'!$A$17:$I$37,9,FALSE))</f>
        <v>0</v>
      </c>
      <c r="AB27" s="22" t="str">
        <f>IF(ISNA(VLOOKUP($C27,'MSLM CC HP'!$A$17:$I$33,9,FALSE))=TRUE,"0",VLOOKUP($C27,'MSLM CC HP'!$A$17:$I$33,9,FALSE))</f>
        <v>0</v>
      </c>
      <c r="AC27" s="22" t="str">
        <f>IF(ISNA(VLOOKUP($C27,'Mammoth NorAM SS'!$A$17:$I$37,9,FALSE))=TRUE,"0",VLOOKUP($C27,'Mammoth NorAM SS'!$A$17:$I$37,9,FALSE))</f>
        <v>0</v>
      </c>
      <c r="AD27" s="22" t="str">
        <f>IF(ISNA(VLOOKUP($C27,'Le Relais NorAM SS'!$A$17:$I$37,9,FALSE))=TRUE,"0",VLOOKUP($C27,'Le Relais NorAM SS'!$A$17:$I$37,9,FALSE))</f>
        <v>0</v>
      </c>
      <c r="AE27" s="22" t="str">
        <f>IF(ISNA(VLOOKUP($C27,'Step Up Tour Pro SS'!$A$17:$I$37,9,FALSE))=TRUE,"0",VLOOKUP($C27,'Step Up Tour Pro SS'!$A$17:$I$37,9,FALSE))</f>
        <v>0</v>
      </c>
    </row>
    <row r="28" spans="1:31" ht="15" customHeight="1">
      <c r="A28" s="81" t="s">
        <v>46</v>
      </c>
      <c r="B28" s="81" t="s">
        <v>45</v>
      </c>
      <c r="C28" s="86" t="s">
        <v>77</v>
      </c>
      <c r="D28" s="85">
        <f>IF(ISNA(VLOOKUP($C28,'RPA Caclulations'!$C$6:$K$199,3,FALSE))=TRUE,"0",VLOOKUP($C28,'RPA Caclulations'!$C$6:$K$199,3,FALSE))</f>
        <v>21</v>
      </c>
      <c r="E28" s="22" t="str">
        <f>IF(ISNA(VLOOKUP($C28,'Mt. Sima Canada Cup SS'!$A$17:$I$37,9,FALSE))=TRUE,"0",VLOOKUP($C28,'Mt. Sima Canada Cup SS'!$A$17:$I$37,9,FALSE))</f>
        <v>0</v>
      </c>
      <c r="F28" s="22" t="str">
        <f>IF(ISNA(VLOOKUP($C28,'Mt. Sima Canada Cup BA'!$A$17:$I$37,9,FALSE))=TRUE,"0",VLOOKUP($C28,'Mt. Sima Canada Cup BA'!$A$17:$I$37,9,FALSE))</f>
        <v>0</v>
      </c>
      <c r="G28" s="22" t="str">
        <f>IF(ISNA(VLOOKUP($C28,'Waterville Rev Tour NorAm Day 1'!$A$17:$I$37,9,FALSE))=TRUE,"0",VLOOKUP($C28,'Waterville Rev Tour NorAm Day 1'!$A$17:$I$37,9,FALSE))</f>
        <v>0</v>
      </c>
      <c r="H28" s="22" t="str">
        <f>IF(ISNA(VLOOKUP($C28,'Waterville Rev Tour NorAm Day 2'!$A$17:$I$37,9,FALSE))=TRUE,"0",VLOOKUP($C28,'Waterville Rev Tour NorAm Day 2'!$A$17:$I$37,9,FALSE))</f>
        <v>0</v>
      </c>
      <c r="I28" s="22">
        <f>IF(ISNA(VLOOKUP($C28,'MSLM TT DAY 1'!$A$17:$I$37,9,FALSE))=TRUE,"0",VLOOKUP($C28,'MSLM TT DAY 1'!$A$17:$I$37,9,FALSE))</f>
        <v>7</v>
      </c>
      <c r="J28" s="22">
        <f>IF(ISNA(VLOOKUP($C28,'MSLM TT DAY 2'!$A$17:$I$37,9,FALSE))=TRUE,"0",VLOOKUP($C28,'MSLM TT DAY 2'!$A$17:$I$37,9,FALSE))</f>
        <v>7</v>
      </c>
      <c r="K28" s="22" t="str">
        <f>IF(ISNA(VLOOKUP($C28,'Craigleith Groms'!$A$17:$I$37,9,FALSE))=TRUE,"0",VLOOKUP($C28,'Craigleith Groms'!$A$17:$I$37,9,FALSE))</f>
        <v>0</v>
      </c>
      <c r="L28" s="22" t="str">
        <f>IF(ISNA(VLOOKUP($C28,'Silverstar Canada Cup'!$A$17:$I$37,9,FALSE))=TRUE,"0",VLOOKUP($C28,'Silverstar Canada Cup'!$A$17:$I$37,9,FALSE))</f>
        <v>0</v>
      </c>
      <c r="M28" s="22">
        <f>IF(ISNA(VLOOKUP($C28,'Beaver Valley TT'!$A$17:$I$37,9,FALSE))=TRUE,"0",VLOOKUP($C28,'Beaver Valley TT'!$A$17:$I$37,9,FALSE))</f>
        <v>14</v>
      </c>
      <c r="N28" s="22" t="str">
        <f>IF(ISNA(VLOOKUP($C28,'Calgary Nor AM SS'!$A$17:$I$37,9,FALSE))=TRUE,"0",VLOOKUP($C28,'Calgary Nor AM SS'!$A$17:$I$37,9,FALSE))</f>
        <v>0</v>
      </c>
      <c r="O28" s="22" t="str">
        <f>IF(ISNA(VLOOKUP($C28,'Fortune Fz'!$A$17:$I$37,9,FALSE))=TRUE,"0",VLOOKUP($C28,'Fortune Fz'!$A$17:$I$37,9,FALSE))</f>
        <v>0</v>
      </c>
      <c r="P28" s="22" t="str">
        <f>IF(ISNA(VLOOKUP($C28,'GEORGIAN PEAKS Groms'!$A$17:$I$37,9,FALSE))=TRUE,"0",VLOOKUP($C28,'GEORGIAN PEAKS Groms'!$A$17:$I$37,9,FALSE))</f>
        <v>0</v>
      </c>
      <c r="Q28" s="22" t="str">
        <f>IF(ISNA(VLOOKUP($C28,'Aspen Open SS'!$A$17:$I$37,9,FALSE))=TRUE,"0",VLOOKUP($C28,'Aspen Open SS'!$A$17:$I$37,9,FALSE))</f>
        <v>0</v>
      </c>
      <c r="R28" s="22" t="str">
        <f>IF(ISNA(VLOOKUP($C28,'Aspen Open BA'!$A$17:$I$37,9,FALSE))=TRUE,"0",VLOOKUP($C28,'Aspen Open BA'!$A$17:$I$37,9,FALSE))</f>
        <v>0</v>
      </c>
      <c r="S28" s="22" t="str">
        <f>IF(ISNA(VLOOKUP($C28,'CWG SS'!$A$17:$I$37,9,FALSE))=TRUE,"0",VLOOKUP($C28,'CWG SS'!$A$17:$I$37,9,FALSE))</f>
        <v>0</v>
      </c>
      <c r="T28" s="22" t="str">
        <f>IF(ISNA(VLOOKUP($C28,'CWG BA'!$A$17:$I$37,9,FALSE))=TRUE,"0",VLOOKUP($C28,'CWG BA'!$A$17:$I$37,9,FALSE))</f>
        <v>0</v>
      </c>
      <c r="U28" s="22" t="str">
        <f>IF(ISNA(VLOOKUP($C28,'CWG HP'!$A$17:$I$37,9,FALSE))=TRUE,"0",VLOOKUP($C28,'CWG HP'!$A$17:$I$37,9,FALSE))</f>
        <v>0</v>
      </c>
      <c r="V28" s="22">
        <f>IF(ISNA(VLOOKUP($C28,'Camp Fortune Provincials'!$A$17:$I$37,9,FALSE))=TRUE,"0",VLOOKUP($C28,'Camp Fortune Provincials'!$A$17:$I$37,9,FALSE))</f>
        <v>13</v>
      </c>
      <c r="W28" s="22" t="str">
        <f>IF(ISNA(VLOOKUP($C28,'Jr Nats SS'!$A$17:$I$37,9,FALSE))=TRUE,"0",VLOOKUP($C28,'Jr Nats SS'!$A$17:$I$37,9,FALSE))</f>
        <v>0</v>
      </c>
      <c r="X28" s="22" t="str">
        <f>IF(ISNA(VLOOKUP($C28,'Jr Nats HP'!$A$17:$I$37,9,FALSE))=TRUE,"0",VLOOKUP($C28,'Jr Nats HP'!$A$17:$I$37,9,FALSE))</f>
        <v>0</v>
      </c>
      <c r="Y28" s="22" t="str">
        <f>IF(ISNA(VLOOKUP($C28,'Jr Nats BA'!$A$17:$I$37,9,FALSE))=TRUE,"0",VLOOKUP($C28,'Jr Nats BA'!$A$17:$I$37,9,FALSE))</f>
        <v>0</v>
      </c>
      <c r="Z28" s="22" t="str">
        <f>IF(ISNA(VLOOKUP($C28,'Mammoth World Cup'!$A$17:$I$37,9,FALSE))=TRUE,"0",VLOOKUP($C28,'Mammoth World Cup'!$A$17:$I$37,9,FALSE))</f>
        <v>0</v>
      </c>
      <c r="AA28" s="22" t="str">
        <f>IF(ISNA(VLOOKUP($C28,'MSLM CC SS'!$A$17:$I$37,9,FALSE))=TRUE,"0",VLOOKUP($C28,'MSLM CC SS'!$A$17:$I$37,9,FALSE))</f>
        <v>0</v>
      </c>
      <c r="AB28" s="22" t="str">
        <f>IF(ISNA(VLOOKUP($C28,'MSLM CC HP'!$A$17:$I$33,9,FALSE))=TRUE,"0",VLOOKUP($C28,'MSLM CC HP'!$A$17:$I$33,9,FALSE))</f>
        <v>0</v>
      </c>
      <c r="AC28" s="22" t="str">
        <f>IF(ISNA(VLOOKUP($C28,'Mammoth NorAM SS'!$A$17:$I$37,9,FALSE))=TRUE,"0",VLOOKUP($C28,'Mammoth NorAM SS'!$A$17:$I$37,9,FALSE))</f>
        <v>0</v>
      </c>
      <c r="AD28" s="22" t="str">
        <f>IF(ISNA(VLOOKUP($C28,'Le Relais NorAM SS'!$A$17:$I$37,9,FALSE))=TRUE,"0",VLOOKUP($C28,'Le Relais NorAM SS'!$A$17:$I$37,9,FALSE))</f>
        <v>0</v>
      </c>
      <c r="AE28" s="22" t="str">
        <f>IF(ISNA(VLOOKUP($C28,'Step Up Tour Pro SS'!$A$17:$I$37,9,FALSE))=TRUE,"0",VLOOKUP($C28,'Step Up Tour Pro SS'!$A$17:$I$37,9,FALSE))</f>
        <v>0</v>
      </c>
    </row>
    <row r="29" spans="1:31" ht="15" customHeight="1">
      <c r="A29" s="81" t="s">
        <v>242</v>
      </c>
      <c r="B29" s="81"/>
      <c r="C29" s="73" t="s">
        <v>241</v>
      </c>
      <c r="D29" s="85">
        <f>IF(ISNA(VLOOKUP($C29,'RPA Caclulations'!$C$6:$K$199,3,FALSE))=TRUE,"0",VLOOKUP($C29,'RPA Caclulations'!$C$6:$K$199,3,FALSE))</f>
        <v>22</v>
      </c>
      <c r="E29" s="22" t="str">
        <f>IF(ISNA(VLOOKUP($C29,'Mt. Sima Canada Cup SS'!$A$17:$I$37,9,FALSE))=TRUE,"0",VLOOKUP($C29,'Mt. Sima Canada Cup SS'!$A$17:$I$37,9,FALSE))</f>
        <v>0</v>
      </c>
      <c r="F29" s="22" t="str">
        <f>IF(ISNA(VLOOKUP($C29,'Mt. Sima Canada Cup BA'!$A$17:$I$37,9,FALSE))=TRUE,"0",VLOOKUP($C29,'Mt. Sima Canada Cup BA'!$A$17:$I$37,9,FALSE))</f>
        <v>0</v>
      </c>
      <c r="G29" s="22" t="str">
        <f>IF(ISNA(VLOOKUP($C29,'Waterville Rev Tour NorAm Day 1'!$A$17:$I$37,9,FALSE))=TRUE,"0",VLOOKUP($C29,'Waterville Rev Tour NorAm Day 1'!$A$17:$I$37,9,FALSE))</f>
        <v>0</v>
      </c>
      <c r="H29" s="22" t="str">
        <f>IF(ISNA(VLOOKUP($C29,'Waterville Rev Tour NorAm Day 2'!$A$17:$I$37,9,FALSE))=TRUE,"0",VLOOKUP($C29,'Waterville Rev Tour NorAm Day 2'!$A$17:$I$37,9,FALSE))</f>
        <v>0</v>
      </c>
      <c r="I29" s="22" t="str">
        <f>IF(ISNA(VLOOKUP($C29,'MSLM TT DAY 1'!$A$17:$I$37,9,FALSE))=TRUE,"0",VLOOKUP($C29,'MSLM TT DAY 1'!$A$17:$I$37,9,FALSE))</f>
        <v>0</v>
      </c>
      <c r="J29" s="22" t="str">
        <f>IF(ISNA(VLOOKUP($C29,'MSLM TT DAY 2'!$A$17:$I$37,9,FALSE))=TRUE,"0",VLOOKUP($C29,'MSLM TT DAY 2'!$A$17:$I$37,9,FALSE))</f>
        <v>0</v>
      </c>
      <c r="K29" s="22" t="str">
        <f>IF(ISNA(VLOOKUP($C29,'Craigleith Groms'!$A$17:$I$37,9,FALSE))=TRUE,"0",VLOOKUP($C29,'Craigleith Groms'!$A$17:$I$37,9,FALSE))</f>
        <v>0</v>
      </c>
      <c r="L29" s="22" t="str">
        <f>IF(ISNA(VLOOKUP($C29,'Silverstar Canada Cup'!$A$17:$I$37,9,FALSE))=TRUE,"0",VLOOKUP($C29,'Silverstar Canada Cup'!$A$17:$I$37,9,FALSE))</f>
        <v>0</v>
      </c>
      <c r="M29" s="22" t="str">
        <f>IF(ISNA(VLOOKUP($C29,'Beaver Valley TT'!$A$17:$I$37,9,FALSE))=TRUE,"0",VLOOKUP($C29,'Beaver Valley TT'!$A$17:$I$37,9,FALSE))</f>
        <v>0</v>
      </c>
      <c r="N29" s="22" t="str">
        <f>IF(ISNA(VLOOKUP($C29,'Calgary Nor AM SS'!$A$17:$I$37,9,FALSE))=TRUE,"0",VLOOKUP($C29,'Calgary Nor AM SS'!$A$17:$I$37,9,FALSE))</f>
        <v>0</v>
      </c>
      <c r="O29" s="22" t="str">
        <f>IF(ISNA(VLOOKUP($C29,'Fortune Fz'!$A$17:$I$37,9,FALSE))=TRUE,"0",VLOOKUP($C29,'Fortune Fz'!$A$17:$I$37,9,FALSE))</f>
        <v>0</v>
      </c>
      <c r="P29" s="22" t="str">
        <f>IF(ISNA(VLOOKUP($C29,'GEORGIAN PEAKS Groms'!$A$17:$I$37,9,FALSE))=TRUE,"0",VLOOKUP($C29,'GEORGIAN PEAKS Groms'!$A$17:$I$37,9,FALSE))</f>
        <v>0</v>
      </c>
      <c r="Q29" s="22" t="str">
        <f>IF(ISNA(VLOOKUP($C29,'Aspen Open SS'!$A$17:$I$37,9,FALSE))=TRUE,"0",VLOOKUP($C29,'Aspen Open SS'!$A$17:$I$37,9,FALSE))</f>
        <v>0</v>
      </c>
      <c r="R29" s="22" t="str">
        <f>IF(ISNA(VLOOKUP($C29,'Aspen Open BA'!$A$17:$I$37,9,FALSE))=TRUE,"0",VLOOKUP($C29,'Aspen Open BA'!$A$17:$I$37,9,FALSE))</f>
        <v>0</v>
      </c>
      <c r="S29" s="22">
        <f>IF(ISNA(VLOOKUP($C29,'CWG SS'!$A$17:$I$37,9,FALSE))=TRUE,"0",VLOOKUP($C29,'CWG SS'!$A$17:$I$37,9,FALSE))</f>
        <v>21</v>
      </c>
      <c r="T29" s="22">
        <f>IF(ISNA(VLOOKUP($C29,'CWG BA'!$A$17:$I$37,9,FALSE))=TRUE,"0",VLOOKUP($C29,'CWG BA'!$A$17:$I$37,9,FALSE))</f>
        <v>17</v>
      </c>
      <c r="U29" s="22">
        <f>IF(ISNA(VLOOKUP($C29,'CWG HP'!$A$17:$I$37,9,FALSE))=TRUE,"0",VLOOKUP($C29,'CWG HP'!$A$17:$I$37,9,FALSE))</f>
        <v>8</v>
      </c>
      <c r="V29" s="22" t="str">
        <f>IF(ISNA(VLOOKUP($C29,'Camp Fortune Provincials'!$A$17:$I$37,9,FALSE))=TRUE,"0",VLOOKUP($C29,'Camp Fortune Provincials'!$A$17:$I$37,9,FALSE))</f>
        <v>0</v>
      </c>
      <c r="W29" s="22" t="str">
        <f>IF(ISNA(VLOOKUP($C29,'Jr Nats SS'!$A$17:$I$37,9,FALSE))=TRUE,"0",VLOOKUP($C29,'Jr Nats SS'!$A$17:$I$37,9,FALSE))</f>
        <v>0</v>
      </c>
      <c r="X29" s="22" t="str">
        <f>IF(ISNA(VLOOKUP($C29,'Jr Nats HP'!$A$17:$I$37,9,FALSE))=TRUE,"0",VLOOKUP($C29,'Jr Nats HP'!$A$17:$I$37,9,FALSE))</f>
        <v>0</v>
      </c>
      <c r="Y29" s="22" t="str">
        <f>IF(ISNA(VLOOKUP($C29,'Jr Nats BA'!$A$17:$I$37,9,FALSE))=TRUE,"0",VLOOKUP($C29,'Jr Nats BA'!$A$17:$I$37,9,FALSE))</f>
        <v>0</v>
      </c>
      <c r="Z29" s="22" t="str">
        <f>IF(ISNA(VLOOKUP($C29,'Mammoth World Cup'!$A$17:$I$37,9,FALSE))=TRUE,"0",VLOOKUP($C29,'Mammoth World Cup'!$A$17:$I$37,9,FALSE))</f>
        <v>0</v>
      </c>
      <c r="AA29" s="22" t="str">
        <f>IF(ISNA(VLOOKUP($C29,'MSLM CC SS'!$A$17:$I$37,9,FALSE))=TRUE,"0",VLOOKUP($C29,'MSLM CC SS'!$A$17:$I$37,9,FALSE))</f>
        <v>0</v>
      </c>
      <c r="AB29" s="22" t="str">
        <f>IF(ISNA(VLOOKUP($C29,'MSLM CC HP'!$A$17:$I$33,9,FALSE))=TRUE,"0",VLOOKUP($C29,'MSLM CC HP'!$A$17:$I$33,9,FALSE))</f>
        <v>0</v>
      </c>
      <c r="AC29" s="22" t="str">
        <f>IF(ISNA(VLOOKUP($C29,'Mammoth NorAM SS'!$A$17:$I$37,9,FALSE))=TRUE,"0",VLOOKUP($C29,'Mammoth NorAM SS'!$A$17:$I$37,9,FALSE))</f>
        <v>0</v>
      </c>
      <c r="AD29" s="22" t="str">
        <f>IF(ISNA(VLOOKUP($C29,'Le Relais NorAM SS'!$A$17:$I$37,9,FALSE))=TRUE,"0",VLOOKUP($C29,'Le Relais NorAM SS'!$A$17:$I$37,9,FALSE))</f>
        <v>0</v>
      </c>
      <c r="AE29" s="22" t="str">
        <f>IF(ISNA(VLOOKUP($C29,'Step Up Tour Pro SS'!$A$17:$I$37,9,FALSE))=TRUE,"0",VLOOKUP($C29,'Step Up Tour Pro SS'!$A$17:$I$37,9,FALSE))</f>
        <v>0</v>
      </c>
    </row>
    <row r="30" spans="1:31" ht="15" customHeight="1">
      <c r="A30" s="81" t="s">
        <v>80</v>
      </c>
      <c r="B30" s="81" t="s">
        <v>45</v>
      </c>
      <c r="C30" s="86" t="s">
        <v>82</v>
      </c>
      <c r="D30" s="85">
        <f>IF(ISNA(VLOOKUP($C30,'RPA Caclulations'!$C$6:$K$199,3,FALSE))=TRUE,"0",VLOOKUP($C30,'RPA Caclulations'!$C$6:$K$199,3,FALSE))</f>
        <v>23</v>
      </c>
      <c r="E30" s="22" t="str">
        <f>IF(ISNA(VLOOKUP($C30,'Mt. Sima Canada Cup SS'!$A$17:$I$37,9,FALSE))=TRUE,"0",VLOOKUP($C30,'Mt. Sima Canada Cup SS'!$A$17:$I$37,9,FALSE))</f>
        <v>0</v>
      </c>
      <c r="F30" s="22" t="str">
        <f>IF(ISNA(VLOOKUP($C30,'Mt. Sima Canada Cup BA'!$A$17:$I$37,9,FALSE))=TRUE,"0",VLOOKUP($C30,'Mt. Sima Canada Cup BA'!$A$17:$I$37,9,FALSE))</f>
        <v>0</v>
      </c>
      <c r="G30" s="22" t="str">
        <f>IF(ISNA(VLOOKUP($C30,'Waterville Rev Tour NorAm Day 1'!$A$17:$I$37,9,FALSE))=TRUE,"0",VLOOKUP($C30,'Waterville Rev Tour NorAm Day 1'!$A$17:$I$37,9,FALSE))</f>
        <v>0</v>
      </c>
      <c r="H30" s="22" t="str">
        <f>IF(ISNA(VLOOKUP($C30,'Waterville Rev Tour NorAm Day 2'!$A$17:$I$37,9,FALSE))=TRUE,"0",VLOOKUP($C30,'Waterville Rev Tour NorAm Day 2'!$A$17:$I$37,9,FALSE))</f>
        <v>0</v>
      </c>
      <c r="I30" s="22">
        <f>IF(ISNA(VLOOKUP($C30,'MSLM TT DAY 1'!$A$17:$I$37,9,FALSE))=TRUE,"0",VLOOKUP($C30,'MSLM TT DAY 1'!$A$17:$I$37,9,FALSE))</f>
        <v>10</v>
      </c>
      <c r="J30" s="22" t="str">
        <f>IF(ISNA(VLOOKUP($C30,'MSLM TT DAY 2'!$A$17:$I$37,9,FALSE))=TRUE,"0",VLOOKUP($C30,'MSLM TT DAY 2'!$A$17:$I$37,9,FALSE))</f>
        <v>0</v>
      </c>
      <c r="K30" s="22" t="str">
        <f>IF(ISNA(VLOOKUP($C30,'Craigleith Groms'!$A$17:$I$37,9,FALSE))=TRUE,"0",VLOOKUP($C30,'Craigleith Groms'!$A$17:$I$37,9,FALSE))</f>
        <v>0</v>
      </c>
      <c r="L30" s="22" t="str">
        <f>IF(ISNA(VLOOKUP($C30,'Silverstar Canada Cup'!$A$17:$I$37,9,FALSE))=TRUE,"0",VLOOKUP($C30,'Silverstar Canada Cup'!$A$17:$I$37,9,FALSE))</f>
        <v>0</v>
      </c>
      <c r="M30" s="22">
        <f>IF(ISNA(VLOOKUP($C30,'Beaver Valley TT'!$A$17:$I$37,9,FALSE))=TRUE,"0",VLOOKUP($C30,'Beaver Valley TT'!$A$17:$I$37,9,FALSE))</f>
        <v>19</v>
      </c>
      <c r="N30" s="22" t="str">
        <f>IF(ISNA(VLOOKUP($C30,'Calgary Nor AM SS'!$A$17:$I$37,9,FALSE))=TRUE,"0",VLOOKUP($C30,'Calgary Nor AM SS'!$A$17:$I$37,9,FALSE))</f>
        <v>0</v>
      </c>
      <c r="O30" s="22" t="str">
        <f>IF(ISNA(VLOOKUP($C30,'Fortune Fz'!$A$17:$I$37,9,FALSE))=TRUE,"0",VLOOKUP($C30,'Fortune Fz'!$A$17:$I$37,9,FALSE))</f>
        <v>0</v>
      </c>
      <c r="P30" s="22" t="str">
        <f>IF(ISNA(VLOOKUP($C30,'GEORGIAN PEAKS Groms'!$A$17:$I$37,9,FALSE))=TRUE,"0",VLOOKUP($C30,'GEORGIAN PEAKS Groms'!$A$17:$I$37,9,FALSE))</f>
        <v>0</v>
      </c>
      <c r="Q30" s="22" t="str">
        <f>IF(ISNA(VLOOKUP($C30,'Aspen Open SS'!$A$17:$I$37,9,FALSE))=TRUE,"0",VLOOKUP($C30,'Aspen Open SS'!$A$17:$I$37,9,FALSE))</f>
        <v>0</v>
      </c>
      <c r="R30" s="22" t="str">
        <f>IF(ISNA(VLOOKUP($C30,'Aspen Open BA'!$A$17:$I$37,9,FALSE))=TRUE,"0",VLOOKUP($C30,'Aspen Open BA'!$A$17:$I$37,9,FALSE))</f>
        <v>0</v>
      </c>
      <c r="S30" s="22" t="str">
        <f>IF(ISNA(VLOOKUP($C30,'CWG SS'!$A$17:$I$37,9,FALSE))=TRUE,"0",VLOOKUP($C30,'CWG SS'!$A$17:$I$37,9,FALSE))</f>
        <v>0</v>
      </c>
      <c r="T30" s="22" t="str">
        <f>IF(ISNA(VLOOKUP($C30,'CWG BA'!$A$17:$I$37,9,FALSE))=TRUE,"0",VLOOKUP($C30,'CWG BA'!$A$17:$I$37,9,FALSE))</f>
        <v>0</v>
      </c>
      <c r="U30" s="22" t="str">
        <f>IF(ISNA(VLOOKUP($C30,'CWG HP'!$A$17:$I$37,9,FALSE))=TRUE,"0",VLOOKUP($C30,'CWG HP'!$A$17:$I$37,9,FALSE))</f>
        <v>0</v>
      </c>
      <c r="V30" s="22">
        <f>IF(ISNA(VLOOKUP($C30,'Camp Fortune Provincials'!$A$17:$I$37,9,FALSE))=TRUE,"0",VLOOKUP($C30,'Camp Fortune Provincials'!$A$17:$I$37,9,FALSE))</f>
        <v>8</v>
      </c>
      <c r="W30" s="22">
        <f>IF(ISNA(VLOOKUP($C30,'Jr Nats SS'!$A$17:$I$37,9,FALSE))=TRUE,"0",VLOOKUP($C30,'Jr Nats SS'!$A$17:$I$37,9,FALSE))</f>
        <v>62</v>
      </c>
      <c r="X30" s="22" t="str">
        <f>IF(ISNA(VLOOKUP($C30,'Jr Nats HP'!$A$17:$I$37,9,FALSE))=TRUE,"0",VLOOKUP($C30,'Jr Nats HP'!$A$17:$I$37,9,FALSE))</f>
        <v>0</v>
      </c>
      <c r="Y30" s="22">
        <f>IF(ISNA(VLOOKUP($C30,'Jr Nats BA'!$A$17:$I$37,9,FALSE))=TRUE,"0",VLOOKUP($C30,'Jr Nats BA'!$A$17:$I$37,9,FALSE))</f>
        <v>48</v>
      </c>
      <c r="Z30" s="22" t="str">
        <f>IF(ISNA(VLOOKUP($C30,'Mammoth World Cup'!$A$17:$I$37,9,FALSE))=TRUE,"0",VLOOKUP($C30,'Mammoth World Cup'!$A$17:$I$37,9,FALSE))</f>
        <v>0</v>
      </c>
      <c r="AA30" s="22" t="str">
        <f>IF(ISNA(VLOOKUP($C30,'MSLM CC SS'!$A$17:$I$37,9,FALSE))=TRUE,"0",VLOOKUP($C30,'MSLM CC SS'!$A$17:$I$37,9,FALSE))</f>
        <v>0</v>
      </c>
      <c r="AB30" s="22" t="str">
        <f>IF(ISNA(VLOOKUP($C30,'MSLM CC HP'!$A$17:$I$33,9,FALSE))=TRUE,"0",VLOOKUP($C30,'MSLM CC HP'!$A$17:$I$33,9,FALSE))</f>
        <v>0</v>
      </c>
      <c r="AC30" s="22" t="str">
        <f>IF(ISNA(VLOOKUP($C30,'Mammoth NorAM SS'!$A$17:$I$37,9,FALSE))=TRUE,"0",VLOOKUP($C30,'Mammoth NorAM SS'!$A$17:$I$37,9,FALSE))</f>
        <v>0</v>
      </c>
      <c r="AD30" s="22" t="str">
        <f>IF(ISNA(VLOOKUP($C30,'Le Relais NorAM SS'!$A$17:$I$37,9,FALSE))=TRUE,"0",VLOOKUP($C30,'Le Relais NorAM SS'!$A$17:$I$37,9,FALSE))</f>
        <v>0</v>
      </c>
      <c r="AE30" s="22" t="str">
        <f>IF(ISNA(VLOOKUP($C30,'Step Up Tour Pro SS'!$A$17:$I$37,9,FALSE))=TRUE,"0",VLOOKUP($C30,'Step Up Tour Pro SS'!$A$17:$I$37,9,FALSE))</f>
        <v>0</v>
      </c>
    </row>
    <row r="31" spans="1:31" ht="15" customHeight="1">
      <c r="A31" s="81" t="s">
        <v>46</v>
      </c>
      <c r="B31" s="81" t="s">
        <v>74</v>
      </c>
      <c r="C31" s="86" t="s">
        <v>78</v>
      </c>
      <c r="D31" s="85">
        <f>IF(ISNA(VLOOKUP($C31,'RPA Caclulations'!$C$6:$K$199,3,FALSE))=TRUE,"0",VLOOKUP($C31,'RPA Caclulations'!$C$6:$K$199,3,FALSE))</f>
        <v>24</v>
      </c>
      <c r="E31" s="22" t="str">
        <f>IF(ISNA(VLOOKUP($C31,'Mt. Sima Canada Cup SS'!$A$17:$I$37,9,FALSE))=TRUE,"0",VLOOKUP($C31,'Mt. Sima Canada Cup SS'!$A$17:$I$37,9,FALSE))</f>
        <v>0</v>
      </c>
      <c r="F31" s="22" t="str">
        <f>IF(ISNA(VLOOKUP($C31,'Mt. Sima Canada Cup BA'!$A$17:$I$37,9,FALSE))=TRUE,"0",VLOOKUP($C31,'Mt. Sima Canada Cup BA'!$A$17:$I$37,9,FALSE))</f>
        <v>0</v>
      </c>
      <c r="G31" s="22" t="str">
        <f>IF(ISNA(VLOOKUP($C31,'Waterville Rev Tour NorAm Day 1'!$A$17:$I$37,9,FALSE))=TRUE,"0",VLOOKUP($C31,'Waterville Rev Tour NorAm Day 1'!$A$17:$I$37,9,FALSE))</f>
        <v>0</v>
      </c>
      <c r="H31" s="22" t="str">
        <f>IF(ISNA(VLOOKUP($C31,'Waterville Rev Tour NorAm Day 2'!$A$17:$I$37,9,FALSE))=TRUE,"0",VLOOKUP($C31,'Waterville Rev Tour NorAm Day 2'!$A$17:$I$37,9,FALSE))</f>
        <v>0</v>
      </c>
      <c r="I31" s="22">
        <f>IF(ISNA(VLOOKUP($C31,'MSLM TT DAY 1'!$A$17:$I$37,9,FALSE))=TRUE,"0",VLOOKUP($C31,'MSLM TT DAY 1'!$A$17:$I$37,9,FALSE))</f>
        <v>11</v>
      </c>
      <c r="J31" s="22">
        <f>IF(ISNA(VLOOKUP($C31,'MSLM TT DAY 2'!$A$17:$I$37,9,FALSE))=TRUE,"0",VLOOKUP($C31,'MSLM TT DAY 2'!$A$17:$I$37,9,FALSE))</f>
        <v>21</v>
      </c>
      <c r="K31" s="22" t="str">
        <f>IF(ISNA(VLOOKUP($C31,'Craigleith Groms'!$A$17:$I$37,9,FALSE))=TRUE,"0",VLOOKUP($C31,'Craigleith Groms'!$A$17:$I$37,9,FALSE))</f>
        <v>0</v>
      </c>
      <c r="L31" s="22" t="str">
        <f>IF(ISNA(VLOOKUP($C31,'Silverstar Canada Cup'!$A$17:$I$37,9,FALSE))=TRUE,"0",VLOOKUP($C31,'Silverstar Canada Cup'!$A$17:$I$37,9,FALSE))</f>
        <v>0</v>
      </c>
      <c r="M31" s="22" t="str">
        <f>IF(ISNA(VLOOKUP($C31,'Beaver Valley TT'!$A$17:$I$37,9,FALSE))=TRUE,"0",VLOOKUP($C31,'Beaver Valley TT'!$A$17:$I$37,9,FALSE))</f>
        <v>0</v>
      </c>
      <c r="N31" s="22" t="str">
        <f>IF(ISNA(VLOOKUP($C31,'Calgary Nor AM SS'!$A$17:$I$37,9,FALSE))=TRUE,"0",VLOOKUP($C31,'Calgary Nor AM SS'!$A$17:$I$37,9,FALSE))</f>
        <v>0</v>
      </c>
      <c r="O31" s="22" t="str">
        <f>IF(ISNA(VLOOKUP($C31,'Fortune Fz'!$A$17:$I$37,9,FALSE))=TRUE,"0",VLOOKUP($C31,'Fortune Fz'!$A$17:$I$37,9,FALSE))</f>
        <v>0</v>
      </c>
      <c r="P31" s="22" t="str">
        <f>IF(ISNA(VLOOKUP($C31,'GEORGIAN PEAKS Groms'!$A$17:$I$37,9,FALSE))=TRUE,"0",VLOOKUP($C31,'GEORGIAN PEAKS Groms'!$A$17:$I$37,9,FALSE))</f>
        <v>0</v>
      </c>
      <c r="Q31" s="22" t="str">
        <f>IF(ISNA(VLOOKUP($C31,'Aspen Open SS'!$A$17:$I$37,9,FALSE))=TRUE,"0",VLOOKUP($C31,'Aspen Open SS'!$A$17:$I$37,9,FALSE))</f>
        <v>0</v>
      </c>
      <c r="R31" s="22" t="str">
        <f>IF(ISNA(VLOOKUP($C31,'Aspen Open BA'!$A$17:$I$37,9,FALSE))=TRUE,"0",VLOOKUP($C31,'Aspen Open BA'!$A$17:$I$37,9,FALSE))</f>
        <v>0</v>
      </c>
      <c r="S31" s="22" t="str">
        <f>IF(ISNA(VLOOKUP($C31,'CWG SS'!$A$17:$I$37,9,FALSE))=TRUE,"0",VLOOKUP($C31,'CWG SS'!$A$17:$I$37,9,FALSE))</f>
        <v>0</v>
      </c>
      <c r="T31" s="22" t="str">
        <f>IF(ISNA(VLOOKUP($C31,'CWG BA'!$A$17:$I$37,9,FALSE))=TRUE,"0",VLOOKUP($C31,'CWG BA'!$A$17:$I$37,9,FALSE))</f>
        <v>0</v>
      </c>
      <c r="U31" s="22" t="str">
        <f>IF(ISNA(VLOOKUP($C31,'CWG HP'!$A$17:$I$37,9,FALSE))=TRUE,"0",VLOOKUP($C31,'CWG HP'!$A$17:$I$37,9,FALSE))</f>
        <v>0</v>
      </c>
      <c r="V31" s="22">
        <f>IF(ISNA(VLOOKUP($C31,'Camp Fortune Provincials'!$A$17:$I$37,9,FALSE))=TRUE,"0",VLOOKUP($C31,'Camp Fortune Provincials'!$A$17:$I$37,9,FALSE))</f>
        <v>10</v>
      </c>
      <c r="W31" s="22" t="str">
        <f>IF(ISNA(VLOOKUP($C31,'Jr Nats SS'!$A$17:$I$37,9,FALSE))=TRUE,"0",VLOOKUP($C31,'Jr Nats SS'!$A$17:$I$37,9,FALSE))</f>
        <v>0</v>
      </c>
      <c r="X31" s="22" t="str">
        <f>IF(ISNA(VLOOKUP($C31,'Jr Nats HP'!$A$17:$I$37,9,FALSE))=TRUE,"0",VLOOKUP($C31,'Jr Nats HP'!$A$17:$I$37,9,FALSE))</f>
        <v>0</v>
      </c>
      <c r="Y31" s="22" t="str">
        <f>IF(ISNA(VLOOKUP($C31,'Jr Nats BA'!$A$17:$I$37,9,FALSE))=TRUE,"0",VLOOKUP($C31,'Jr Nats BA'!$A$17:$I$37,9,FALSE))</f>
        <v>0</v>
      </c>
      <c r="Z31" s="22" t="str">
        <f>IF(ISNA(VLOOKUP($C31,'Mammoth World Cup'!$A$17:$I$37,9,FALSE))=TRUE,"0",VLOOKUP($C31,'Mammoth World Cup'!$A$17:$I$37,9,FALSE))</f>
        <v>0</v>
      </c>
      <c r="AA31" s="22" t="str">
        <f>IF(ISNA(VLOOKUP($C31,'MSLM CC SS'!$A$17:$I$37,9,FALSE))=TRUE,"0",VLOOKUP($C31,'MSLM CC SS'!$A$17:$I$37,9,FALSE))</f>
        <v>0</v>
      </c>
      <c r="AB31" s="22" t="str">
        <f>IF(ISNA(VLOOKUP($C31,'MSLM CC HP'!$A$17:$I$33,9,FALSE))=TRUE,"0",VLOOKUP($C31,'MSLM CC HP'!$A$17:$I$33,9,FALSE))</f>
        <v>0</v>
      </c>
      <c r="AC31" s="22" t="str">
        <f>IF(ISNA(VLOOKUP($C31,'Mammoth NorAM SS'!$A$17:$I$37,9,FALSE))=TRUE,"0",VLOOKUP($C31,'Mammoth NorAM SS'!$A$17:$I$37,9,FALSE))</f>
        <v>0</v>
      </c>
      <c r="AD31" s="22" t="str">
        <f>IF(ISNA(VLOOKUP($C31,'Le Relais NorAM SS'!$A$17:$I$37,9,FALSE))=TRUE,"0",VLOOKUP($C31,'Le Relais NorAM SS'!$A$17:$I$37,9,FALSE))</f>
        <v>0</v>
      </c>
      <c r="AE31" s="22" t="str">
        <f>IF(ISNA(VLOOKUP($C31,'Step Up Tour Pro SS'!$A$17:$I$37,9,FALSE))=TRUE,"0",VLOOKUP($C31,'Step Up Tour Pro SS'!$A$17:$I$37,9,FALSE))</f>
        <v>0</v>
      </c>
    </row>
    <row r="32" spans="1:31" ht="15" customHeight="1">
      <c r="A32" s="81" t="s">
        <v>80</v>
      </c>
      <c r="B32" s="81" t="s">
        <v>75</v>
      </c>
      <c r="C32" s="86" t="s">
        <v>84</v>
      </c>
      <c r="D32" s="85">
        <f>IF(ISNA(VLOOKUP($C32,'RPA Caclulations'!$C$6:$K$199,3,FALSE))=TRUE,"0",VLOOKUP($C32,'RPA Caclulations'!$C$6:$K$199,3,FALSE))</f>
        <v>25</v>
      </c>
      <c r="E32" s="22" t="str">
        <f>IF(ISNA(VLOOKUP($C32,'Mt. Sima Canada Cup SS'!$A$17:$I$37,9,FALSE))=TRUE,"0",VLOOKUP($C32,'Mt. Sima Canada Cup SS'!$A$17:$I$37,9,FALSE))</f>
        <v>0</v>
      </c>
      <c r="F32" s="22" t="str">
        <f>IF(ISNA(VLOOKUP($C32,'Mt. Sima Canada Cup BA'!$A$17:$I$37,9,FALSE))=TRUE,"0",VLOOKUP($C32,'Mt. Sima Canada Cup BA'!$A$17:$I$37,9,FALSE))</f>
        <v>0</v>
      </c>
      <c r="G32" s="22" t="str">
        <f>IF(ISNA(VLOOKUP($C32,'Waterville Rev Tour NorAm Day 1'!$A$17:$I$37,9,FALSE))=TRUE,"0",VLOOKUP($C32,'Waterville Rev Tour NorAm Day 1'!$A$17:$I$37,9,FALSE))</f>
        <v>0</v>
      </c>
      <c r="H32" s="22" t="str">
        <f>IF(ISNA(VLOOKUP($C32,'Waterville Rev Tour NorAm Day 2'!$A$17:$I$37,9,FALSE))=TRUE,"0",VLOOKUP($C32,'Waterville Rev Tour NorAm Day 2'!$A$17:$I$37,9,FALSE))</f>
        <v>0</v>
      </c>
      <c r="I32" s="22">
        <f>IF(ISNA(VLOOKUP($C32,'MSLM TT DAY 1'!$A$17:$I$37,9,FALSE))=TRUE,"0",VLOOKUP($C32,'MSLM TT DAY 1'!$A$17:$I$37,9,FALSE))</f>
        <v>17</v>
      </c>
      <c r="J32" s="22">
        <f>IF(ISNA(VLOOKUP($C32,'MSLM TT DAY 2'!$A$17:$I$37,9,FALSE))=TRUE,"0",VLOOKUP($C32,'MSLM TT DAY 2'!$A$17:$I$37,9,FALSE))</f>
        <v>8</v>
      </c>
      <c r="K32" s="22" t="str">
        <f>IF(ISNA(VLOOKUP($C32,'Craigleith Groms'!$A$17:$I$37,9,FALSE))=TRUE,"0",VLOOKUP($C32,'Craigleith Groms'!$A$17:$I$37,9,FALSE))</f>
        <v>0</v>
      </c>
      <c r="L32" s="22" t="str">
        <f>IF(ISNA(VLOOKUP($C32,'Silverstar Canada Cup'!$A$17:$I$37,9,FALSE))=TRUE,"0",VLOOKUP($C32,'Silverstar Canada Cup'!$A$17:$I$37,9,FALSE))</f>
        <v>0</v>
      </c>
      <c r="M32" s="22">
        <f>IF(ISNA(VLOOKUP($C32,'Beaver Valley TT'!$A$17:$I$37,9,FALSE))=TRUE,"0",VLOOKUP($C32,'Beaver Valley TT'!$A$17:$I$37,9,FALSE))</f>
        <v>16</v>
      </c>
      <c r="N32" s="22" t="str">
        <f>IF(ISNA(VLOOKUP($C32,'Calgary Nor AM SS'!$A$17:$I$37,9,FALSE))=TRUE,"0",VLOOKUP($C32,'Calgary Nor AM SS'!$A$17:$I$37,9,FALSE))</f>
        <v>0</v>
      </c>
      <c r="O32" s="22" t="str">
        <f>IF(ISNA(VLOOKUP($C32,'Fortune Fz'!$A$17:$I$37,9,FALSE))=TRUE,"0",VLOOKUP($C32,'Fortune Fz'!$A$17:$I$37,9,FALSE))</f>
        <v>0</v>
      </c>
      <c r="P32" s="22" t="str">
        <f>IF(ISNA(VLOOKUP($C32,'GEORGIAN PEAKS Groms'!$A$17:$I$37,9,FALSE))=TRUE,"0",VLOOKUP($C32,'GEORGIAN PEAKS Groms'!$A$17:$I$37,9,FALSE))</f>
        <v>0</v>
      </c>
      <c r="Q32" s="22" t="str">
        <f>IF(ISNA(VLOOKUP($C32,'Aspen Open SS'!$A$17:$I$37,9,FALSE))=TRUE,"0",VLOOKUP($C32,'Aspen Open SS'!$A$17:$I$37,9,FALSE))</f>
        <v>0</v>
      </c>
      <c r="R32" s="22" t="str">
        <f>IF(ISNA(VLOOKUP($C32,'Aspen Open BA'!$A$17:$I$37,9,FALSE))=TRUE,"0",VLOOKUP($C32,'Aspen Open BA'!$A$17:$I$37,9,FALSE))</f>
        <v>0</v>
      </c>
      <c r="S32" s="22" t="str">
        <f>IF(ISNA(VLOOKUP($C32,'CWG SS'!$A$17:$I$37,9,FALSE))=TRUE,"0",VLOOKUP($C32,'CWG SS'!$A$17:$I$37,9,FALSE))</f>
        <v>0</v>
      </c>
      <c r="T32" s="22" t="str">
        <f>IF(ISNA(VLOOKUP($C32,'CWG BA'!$A$17:$I$37,9,FALSE))=TRUE,"0",VLOOKUP($C32,'CWG BA'!$A$17:$I$37,9,FALSE))</f>
        <v>0</v>
      </c>
      <c r="U32" s="22" t="str">
        <f>IF(ISNA(VLOOKUP($C32,'CWG HP'!$A$17:$I$37,9,FALSE))=TRUE,"0",VLOOKUP($C32,'CWG HP'!$A$17:$I$37,9,FALSE))</f>
        <v>0</v>
      </c>
      <c r="V32" s="22" t="str">
        <f>IF(ISNA(VLOOKUP($C32,'Camp Fortune Provincials'!$A$17:$I$37,9,FALSE))=TRUE,"0",VLOOKUP($C32,'Camp Fortune Provincials'!$A$17:$I$37,9,FALSE))</f>
        <v>0</v>
      </c>
      <c r="W32" s="22">
        <f>IF(ISNA(VLOOKUP($C32,'Jr Nats SS'!$A$17:$I$37,9,FALSE))=TRUE,"0",VLOOKUP($C32,'Jr Nats SS'!$A$17:$I$37,9,FALSE))</f>
        <v>57</v>
      </c>
      <c r="X32" s="22">
        <f>IF(ISNA(VLOOKUP($C32,'Jr Nats HP'!$A$17:$I$37,9,FALSE))=TRUE,"0",VLOOKUP($C32,'Jr Nats HP'!$A$17:$I$37,9,FALSE))</f>
        <v>49</v>
      </c>
      <c r="Y32" s="22">
        <f>IF(ISNA(VLOOKUP($C32,'Jr Nats BA'!$A$17:$I$37,9,FALSE))=TRUE,"0",VLOOKUP($C32,'Jr Nats BA'!$A$17:$I$37,9,FALSE))</f>
        <v>41</v>
      </c>
      <c r="Z32" s="22" t="str">
        <f>IF(ISNA(VLOOKUP($C32,'Mammoth World Cup'!$A$17:$I$37,9,FALSE))=TRUE,"0",VLOOKUP($C32,'Mammoth World Cup'!$A$17:$I$37,9,FALSE))</f>
        <v>0</v>
      </c>
      <c r="AA32" s="22" t="str">
        <f>IF(ISNA(VLOOKUP($C32,'MSLM CC SS'!$A$17:$I$37,9,FALSE))=TRUE,"0",VLOOKUP($C32,'MSLM CC SS'!$A$17:$I$37,9,FALSE))</f>
        <v>0</v>
      </c>
      <c r="AB32" s="22" t="str">
        <f>IF(ISNA(VLOOKUP($C32,'MSLM CC HP'!$A$17:$I$33,9,FALSE))=TRUE,"0",VLOOKUP($C32,'MSLM CC HP'!$A$17:$I$33,9,FALSE))</f>
        <v>0</v>
      </c>
      <c r="AC32" s="22" t="str">
        <f>IF(ISNA(VLOOKUP($C32,'Mammoth NorAM SS'!$A$17:$I$37,9,FALSE))=TRUE,"0",VLOOKUP($C32,'Mammoth NorAM SS'!$A$17:$I$37,9,FALSE))</f>
        <v>0</v>
      </c>
      <c r="AD32" s="22" t="str">
        <f>IF(ISNA(VLOOKUP($C32,'Le Relais NorAM SS'!$A$17:$I$37,9,FALSE))=TRUE,"0",VLOOKUP($C32,'Le Relais NorAM SS'!$A$17:$I$37,9,FALSE))</f>
        <v>0</v>
      </c>
      <c r="AE32" s="22" t="str">
        <f>IF(ISNA(VLOOKUP($C32,'Step Up Tour Pro SS'!$A$17:$I$37,9,FALSE))=TRUE,"0",VLOOKUP($C32,'Step Up Tour Pro SS'!$A$17:$I$37,9,FALSE))</f>
        <v>0</v>
      </c>
    </row>
    <row r="33" spans="1:31" ht="15" customHeight="1">
      <c r="A33" s="81" t="s">
        <v>80</v>
      </c>
      <c r="B33" s="81" t="s">
        <v>75</v>
      </c>
      <c r="C33" s="86" t="s">
        <v>88</v>
      </c>
      <c r="D33" s="85">
        <f>IF(ISNA(VLOOKUP($C33,'RPA Caclulations'!$C$6:$K$199,3,FALSE))=TRUE,"0",VLOOKUP($C33,'RPA Caclulations'!$C$6:$K$199,3,FALSE))</f>
        <v>26</v>
      </c>
      <c r="E33" s="22" t="str">
        <f>IF(ISNA(VLOOKUP($C33,'Mt. Sima Canada Cup SS'!$A$17:$I$37,9,FALSE))=TRUE,"0",VLOOKUP($C33,'Mt. Sima Canada Cup SS'!$A$17:$I$37,9,FALSE))</f>
        <v>0</v>
      </c>
      <c r="F33" s="22" t="str">
        <f>IF(ISNA(VLOOKUP($C33,'Mt. Sima Canada Cup BA'!$A$17:$I$37,9,FALSE))=TRUE,"0",VLOOKUP($C33,'Mt. Sima Canada Cup BA'!$A$17:$I$37,9,FALSE))</f>
        <v>0</v>
      </c>
      <c r="G33" s="22" t="str">
        <f>IF(ISNA(VLOOKUP($C33,'Waterville Rev Tour NorAm Day 1'!$A$17:$I$37,9,FALSE))=TRUE,"0",VLOOKUP($C33,'Waterville Rev Tour NorAm Day 1'!$A$17:$I$37,9,FALSE))</f>
        <v>0</v>
      </c>
      <c r="H33" s="22" t="str">
        <f>IF(ISNA(VLOOKUP($C33,'Waterville Rev Tour NorAm Day 2'!$A$17:$I$37,9,FALSE))=TRUE,"0",VLOOKUP($C33,'Waterville Rev Tour NorAm Day 2'!$A$17:$I$37,9,FALSE))</f>
        <v>0</v>
      </c>
      <c r="I33" s="22">
        <f>IF(ISNA(VLOOKUP($C33,'MSLM TT DAY 1'!$A$17:$I$37,9,FALSE))=TRUE,"0",VLOOKUP($C33,'MSLM TT DAY 1'!$A$17:$I$37,9,FALSE))</f>
        <v>18</v>
      </c>
      <c r="J33" s="22">
        <f>IF(ISNA(VLOOKUP($C33,'MSLM TT DAY 2'!$A$17:$I$37,9,FALSE))=TRUE,"0",VLOOKUP($C33,'MSLM TT DAY 2'!$A$17:$I$37,9,FALSE))</f>
        <v>20</v>
      </c>
      <c r="K33" s="22" t="str">
        <f>IF(ISNA(VLOOKUP($C33,'Craigleith Groms'!$A$17:$I$37,9,FALSE))=TRUE,"0",VLOOKUP($C33,'Craigleith Groms'!$A$17:$I$37,9,FALSE))</f>
        <v>0</v>
      </c>
      <c r="L33" s="22" t="str">
        <f>IF(ISNA(VLOOKUP($C33,'Silverstar Canada Cup'!$A$17:$I$37,9,FALSE))=TRUE,"0",VLOOKUP($C33,'Silverstar Canada Cup'!$A$17:$I$37,9,FALSE))</f>
        <v>0</v>
      </c>
      <c r="M33" s="22">
        <f>IF(ISNA(VLOOKUP($C33,'Beaver Valley TT'!$A$17:$I$37,9,FALSE))=TRUE,"0",VLOOKUP($C33,'Beaver Valley TT'!$A$17:$I$37,9,FALSE))</f>
        <v>17</v>
      </c>
      <c r="N33" s="22" t="str">
        <f>IF(ISNA(VLOOKUP($C33,'Calgary Nor AM SS'!$A$17:$I$37,9,FALSE))=TRUE,"0",VLOOKUP($C33,'Calgary Nor AM SS'!$A$17:$I$37,9,FALSE))</f>
        <v>0</v>
      </c>
      <c r="O33" s="22" t="str">
        <f>IF(ISNA(VLOOKUP($C33,'Fortune Fz'!$A$17:$I$37,9,FALSE))=TRUE,"0",VLOOKUP($C33,'Fortune Fz'!$A$17:$I$37,9,FALSE))</f>
        <v>0</v>
      </c>
      <c r="P33" s="22" t="str">
        <f>IF(ISNA(VLOOKUP($C33,'GEORGIAN PEAKS Groms'!$A$17:$I$37,9,FALSE))=TRUE,"0",VLOOKUP($C33,'GEORGIAN PEAKS Groms'!$A$17:$I$37,9,FALSE))</f>
        <v>0</v>
      </c>
      <c r="Q33" s="22" t="str">
        <f>IF(ISNA(VLOOKUP($C33,'Aspen Open SS'!$A$17:$I$37,9,FALSE))=TRUE,"0",VLOOKUP($C33,'Aspen Open SS'!$A$17:$I$37,9,FALSE))</f>
        <v>0</v>
      </c>
      <c r="R33" s="22" t="str">
        <f>IF(ISNA(VLOOKUP($C33,'Aspen Open BA'!$A$17:$I$37,9,FALSE))=TRUE,"0",VLOOKUP($C33,'Aspen Open BA'!$A$17:$I$37,9,FALSE))</f>
        <v>0</v>
      </c>
      <c r="S33" s="22" t="str">
        <f>IF(ISNA(VLOOKUP($C33,'CWG SS'!$A$17:$I$37,9,FALSE))=TRUE,"0",VLOOKUP($C33,'CWG SS'!$A$17:$I$37,9,FALSE))</f>
        <v>0</v>
      </c>
      <c r="T33" s="22" t="str">
        <f>IF(ISNA(VLOOKUP($C33,'CWG BA'!$A$17:$I$37,9,FALSE))=TRUE,"0",VLOOKUP($C33,'CWG BA'!$A$17:$I$37,9,FALSE))</f>
        <v>0</v>
      </c>
      <c r="U33" s="22" t="str">
        <f>IF(ISNA(VLOOKUP($C33,'CWG HP'!$A$17:$I$37,9,FALSE))=TRUE,"0",VLOOKUP($C33,'CWG HP'!$A$17:$I$37,9,FALSE))</f>
        <v>0</v>
      </c>
      <c r="V33" s="22" t="str">
        <f>IF(ISNA(VLOOKUP($C33,'Camp Fortune Provincials'!$A$17:$I$37,9,FALSE))=TRUE,"0",VLOOKUP($C33,'Camp Fortune Provincials'!$A$17:$I$37,9,FALSE))</f>
        <v>0</v>
      </c>
      <c r="W33" s="22">
        <f>IF(ISNA(VLOOKUP($C33,'Jr Nats SS'!$A$17:$I$37,9,FALSE))=TRUE,"0",VLOOKUP($C33,'Jr Nats SS'!$A$17:$I$37,9,FALSE))</f>
        <v>36</v>
      </c>
      <c r="X33" s="22">
        <f>IF(ISNA(VLOOKUP($C33,'Jr Nats HP'!$A$17:$I$37,9,FALSE))=TRUE,"0",VLOOKUP($C33,'Jr Nats HP'!$A$17:$I$37,9,FALSE))</f>
        <v>40</v>
      </c>
      <c r="Y33" s="22">
        <f>IF(ISNA(VLOOKUP($C33,'Jr Nats BA'!$A$17:$I$37,9,FALSE))=TRUE,"0",VLOOKUP($C33,'Jr Nats BA'!$A$17:$I$37,9,FALSE))</f>
        <v>25</v>
      </c>
      <c r="Z33" s="22" t="str">
        <f>IF(ISNA(VLOOKUP($C33,'Mammoth World Cup'!$A$17:$I$37,9,FALSE))=TRUE,"0",VLOOKUP($C33,'Mammoth World Cup'!$A$17:$I$37,9,FALSE))</f>
        <v>0</v>
      </c>
      <c r="AA33" s="22" t="str">
        <f>IF(ISNA(VLOOKUP($C33,'MSLM CC SS'!$A$17:$I$37,9,FALSE))=TRUE,"0",VLOOKUP($C33,'MSLM CC SS'!$A$17:$I$37,9,FALSE))</f>
        <v>0</v>
      </c>
      <c r="AB33" s="22" t="str">
        <f>IF(ISNA(VLOOKUP($C33,'MSLM CC HP'!$A$17:$I$33,9,FALSE))=TRUE,"0",VLOOKUP($C33,'MSLM CC HP'!$A$17:$I$33,9,FALSE))</f>
        <v>0</v>
      </c>
      <c r="AC33" s="22" t="str">
        <f>IF(ISNA(VLOOKUP($C33,'Mammoth NorAM SS'!$A$17:$I$37,9,FALSE))=TRUE,"0",VLOOKUP($C33,'Mammoth NorAM SS'!$A$17:$I$37,9,FALSE))</f>
        <v>0</v>
      </c>
      <c r="AD33" s="22" t="str">
        <f>IF(ISNA(VLOOKUP($C33,'Le Relais NorAM SS'!$A$17:$I$37,9,FALSE))=TRUE,"0",VLOOKUP($C33,'Le Relais NorAM SS'!$A$17:$I$37,9,FALSE))</f>
        <v>0</v>
      </c>
      <c r="AE33" s="22" t="str">
        <f>IF(ISNA(VLOOKUP($C33,'Step Up Tour Pro SS'!$A$17:$I$37,9,FALSE))=TRUE,"0",VLOOKUP($C33,'Step Up Tour Pro SS'!$A$17:$I$37,9,FALSE))</f>
        <v>0</v>
      </c>
    </row>
    <row r="34" spans="1:31" ht="15" customHeight="1">
      <c r="A34" s="81" t="s">
        <v>46</v>
      </c>
      <c r="B34" s="81" t="s">
        <v>75</v>
      </c>
      <c r="C34" s="86" t="s">
        <v>79</v>
      </c>
      <c r="D34" s="85">
        <f>IF(ISNA(VLOOKUP($C34,'RPA Caclulations'!$C$6:$K$199,3,FALSE))=TRUE,"0",VLOOKUP($C34,'RPA Caclulations'!$C$6:$K$199,3,FALSE))</f>
        <v>27</v>
      </c>
      <c r="E34" s="22" t="str">
        <f>IF(ISNA(VLOOKUP($C34,'Mt. Sima Canada Cup SS'!$A$17:$I$37,9,FALSE))=TRUE,"0",VLOOKUP($C34,'Mt. Sima Canada Cup SS'!$A$17:$I$37,9,FALSE))</f>
        <v>0</v>
      </c>
      <c r="F34" s="22" t="str">
        <f>IF(ISNA(VLOOKUP($C34,'Mt. Sima Canada Cup BA'!$A$17:$I$37,9,FALSE))=TRUE,"0",VLOOKUP($C34,'Mt. Sima Canada Cup BA'!$A$17:$I$37,9,FALSE))</f>
        <v>0</v>
      </c>
      <c r="G34" s="22" t="str">
        <f>IF(ISNA(VLOOKUP($C34,'Waterville Rev Tour NorAm Day 1'!$A$17:$I$37,9,FALSE))=TRUE,"0",VLOOKUP($C34,'Waterville Rev Tour NorAm Day 1'!$A$17:$I$37,9,FALSE))</f>
        <v>0</v>
      </c>
      <c r="H34" s="22" t="str">
        <f>IF(ISNA(VLOOKUP($C34,'Waterville Rev Tour NorAm Day 2'!$A$17:$I$37,9,FALSE))=TRUE,"0",VLOOKUP($C34,'Waterville Rev Tour NorAm Day 2'!$A$17:$I$37,9,FALSE))</f>
        <v>0</v>
      </c>
      <c r="I34" s="22">
        <f>IF(ISNA(VLOOKUP($C34,'MSLM TT DAY 1'!$A$17:$I$37,9,FALSE))=TRUE,"0",VLOOKUP($C34,'MSLM TT DAY 1'!$A$17:$I$37,9,FALSE))</f>
        <v>16</v>
      </c>
      <c r="J34" s="22">
        <f>IF(ISNA(VLOOKUP($C34,'MSLM TT DAY 2'!$A$17:$I$37,9,FALSE))=TRUE,"0",VLOOKUP($C34,'MSLM TT DAY 2'!$A$17:$I$37,9,FALSE))</f>
        <v>16</v>
      </c>
      <c r="K34" s="22" t="str">
        <f>IF(ISNA(VLOOKUP($C34,'Craigleith Groms'!$A$17:$I$37,9,FALSE))=TRUE,"0",VLOOKUP($C34,'Craigleith Groms'!$A$17:$I$37,9,FALSE))</f>
        <v>0</v>
      </c>
      <c r="L34" s="22" t="str">
        <f>IF(ISNA(VLOOKUP($C34,'Silverstar Canada Cup'!$A$17:$I$37,9,FALSE))=TRUE,"0",VLOOKUP($C34,'Silverstar Canada Cup'!$A$17:$I$37,9,FALSE))</f>
        <v>0</v>
      </c>
      <c r="M34" s="22">
        <f>IF(ISNA(VLOOKUP($C34,'Beaver Valley TT'!$A$17:$I$37,9,FALSE))=TRUE,"0",VLOOKUP($C34,'Beaver Valley TT'!$A$17:$I$37,9,FALSE))</f>
        <v>13</v>
      </c>
      <c r="N34" s="22" t="str">
        <f>IF(ISNA(VLOOKUP($C34,'Calgary Nor AM SS'!$A$17:$I$37,9,FALSE))=TRUE,"0",VLOOKUP($C34,'Calgary Nor AM SS'!$A$17:$I$37,9,FALSE))</f>
        <v>0</v>
      </c>
      <c r="O34" s="22" t="str">
        <f>IF(ISNA(VLOOKUP($C34,'Fortune Fz'!$A$17:$I$37,9,FALSE))=TRUE,"0",VLOOKUP($C34,'Fortune Fz'!$A$17:$I$37,9,FALSE))</f>
        <v>0</v>
      </c>
      <c r="P34" s="22" t="str">
        <f>IF(ISNA(VLOOKUP($C34,'GEORGIAN PEAKS Groms'!$A$17:$I$37,9,FALSE))=TRUE,"0",VLOOKUP($C34,'GEORGIAN PEAKS Groms'!$A$17:$I$37,9,FALSE))</f>
        <v>0</v>
      </c>
      <c r="Q34" s="22" t="str">
        <f>IF(ISNA(VLOOKUP($C34,'Aspen Open SS'!$A$17:$I$37,9,FALSE))=TRUE,"0",VLOOKUP($C34,'Aspen Open SS'!$A$17:$I$37,9,FALSE))</f>
        <v>0</v>
      </c>
      <c r="R34" s="22" t="str">
        <f>IF(ISNA(VLOOKUP($C34,'Aspen Open BA'!$A$17:$I$37,9,FALSE))=TRUE,"0",VLOOKUP($C34,'Aspen Open BA'!$A$17:$I$37,9,FALSE))</f>
        <v>0</v>
      </c>
      <c r="S34" s="22" t="str">
        <f>IF(ISNA(VLOOKUP($C34,'CWG SS'!$A$17:$I$37,9,FALSE))=TRUE,"0",VLOOKUP($C34,'CWG SS'!$A$17:$I$37,9,FALSE))</f>
        <v>0</v>
      </c>
      <c r="T34" s="22" t="str">
        <f>IF(ISNA(VLOOKUP($C34,'CWG BA'!$A$17:$I$37,9,FALSE))=TRUE,"0",VLOOKUP($C34,'CWG BA'!$A$17:$I$37,9,FALSE))</f>
        <v>0</v>
      </c>
      <c r="U34" s="22" t="str">
        <f>IF(ISNA(VLOOKUP($C34,'CWG HP'!$A$17:$I$37,9,FALSE))=TRUE,"0",VLOOKUP($C34,'CWG HP'!$A$17:$I$37,9,FALSE))</f>
        <v>0</v>
      </c>
      <c r="V34" s="22">
        <f>IF(ISNA(VLOOKUP($C34,'Camp Fortune Provincials'!$A$17:$I$37,9,FALSE))=TRUE,"0",VLOOKUP($C34,'Camp Fortune Provincials'!$A$17:$I$37,9,FALSE))</f>
        <v>17</v>
      </c>
      <c r="W34" s="22" t="str">
        <f>IF(ISNA(VLOOKUP($C34,'Jr Nats SS'!$A$17:$I$37,9,FALSE))=TRUE,"0",VLOOKUP($C34,'Jr Nats SS'!$A$17:$I$37,9,FALSE))</f>
        <v>0</v>
      </c>
      <c r="X34" s="22" t="str">
        <f>IF(ISNA(VLOOKUP($C34,'Jr Nats HP'!$A$17:$I$37,9,FALSE))=TRUE,"0",VLOOKUP($C34,'Jr Nats HP'!$A$17:$I$37,9,FALSE))</f>
        <v>0</v>
      </c>
      <c r="Y34" s="22" t="str">
        <f>IF(ISNA(VLOOKUP($C34,'Jr Nats BA'!$A$17:$I$37,9,FALSE))=TRUE,"0",VLOOKUP($C34,'Jr Nats BA'!$A$17:$I$37,9,FALSE))</f>
        <v>0</v>
      </c>
      <c r="Z34" s="22" t="str">
        <f>IF(ISNA(VLOOKUP($C34,'Mammoth World Cup'!$A$17:$I$37,9,FALSE))=TRUE,"0",VLOOKUP($C34,'Mammoth World Cup'!$A$17:$I$37,9,FALSE))</f>
        <v>0</v>
      </c>
      <c r="AA34" s="22" t="str">
        <f>IF(ISNA(VLOOKUP($C34,'MSLM CC SS'!$A$17:$I$37,9,FALSE))=TRUE,"0",VLOOKUP($C34,'MSLM CC SS'!$A$17:$I$37,9,FALSE))</f>
        <v>0</v>
      </c>
      <c r="AB34" s="22" t="str">
        <f>IF(ISNA(VLOOKUP($C34,'MSLM CC HP'!$A$17:$I$33,9,FALSE))=TRUE,"0",VLOOKUP($C34,'MSLM CC HP'!$A$17:$I$33,9,FALSE))</f>
        <v>0</v>
      </c>
      <c r="AC34" s="22" t="str">
        <f>IF(ISNA(VLOOKUP($C34,'Mammoth NorAM SS'!$A$17:$I$37,9,FALSE))=TRUE,"0",VLOOKUP($C34,'Mammoth NorAM SS'!$A$17:$I$37,9,FALSE))</f>
        <v>0</v>
      </c>
      <c r="AD34" s="22" t="str">
        <f>IF(ISNA(VLOOKUP($C34,'Le Relais NorAM SS'!$A$17:$I$37,9,FALSE))=TRUE,"0",VLOOKUP($C34,'Le Relais NorAM SS'!$A$17:$I$37,9,FALSE))</f>
        <v>0</v>
      </c>
      <c r="AE34" s="22" t="str">
        <f>IF(ISNA(VLOOKUP($C34,'Step Up Tour Pro SS'!$A$17:$I$37,9,FALSE))=TRUE,"0",VLOOKUP($C34,'Step Up Tour Pro SS'!$A$17:$I$37,9,FALSE))</f>
        <v>0</v>
      </c>
    </row>
    <row r="35" spans="1:31" ht="15" customHeight="1">
      <c r="A35" s="81" t="s">
        <v>80</v>
      </c>
      <c r="B35" s="81" t="s">
        <v>75</v>
      </c>
      <c r="C35" s="86" t="s">
        <v>102</v>
      </c>
      <c r="D35" s="85">
        <f>IF(ISNA(VLOOKUP($C35,'RPA Caclulations'!$C$6:$K$199,3,FALSE))=TRUE,"0",VLOOKUP($C35,'RPA Caclulations'!$C$6:$K$199,3,FALSE))</f>
        <v>28</v>
      </c>
      <c r="E35" s="22" t="str">
        <f>IF(ISNA(VLOOKUP($C35,'Mt. Sima Canada Cup SS'!$A$17:$I$37,9,FALSE))=TRUE,"0",VLOOKUP($C35,'Mt. Sima Canada Cup SS'!$A$17:$I$37,9,FALSE))</f>
        <v>0</v>
      </c>
      <c r="F35" s="22" t="str">
        <f>IF(ISNA(VLOOKUP($C35,'Mt. Sima Canada Cup BA'!$A$17:$I$37,9,FALSE))=TRUE,"0",VLOOKUP($C35,'Mt. Sima Canada Cup BA'!$A$17:$I$37,9,FALSE))</f>
        <v>0</v>
      </c>
      <c r="G35" s="22" t="str">
        <f>IF(ISNA(VLOOKUP($C35,'Waterville Rev Tour NorAm Day 1'!$A$17:$I$37,9,FALSE))=TRUE,"0",VLOOKUP($C35,'Waterville Rev Tour NorAm Day 1'!$A$17:$I$37,9,FALSE))</f>
        <v>0</v>
      </c>
      <c r="H35" s="22" t="str">
        <f>IF(ISNA(VLOOKUP($C35,'Waterville Rev Tour NorAm Day 2'!$A$17:$I$37,9,FALSE))=TRUE,"0",VLOOKUP($C35,'Waterville Rev Tour NorAm Day 2'!$A$17:$I$37,9,FALSE))</f>
        <v>0</v>
      </c>
      <c r="I35" s="22" t="str">
        <f>IF(ISNA(VLOOKUP($C35,'MSLM TT DAY 1'!$A$17:$I$37,9,FALSE))=TRUE,"0",VLOOKUP($C35,'MSLM TT DAY 1'!$A$17:$I$37,9,FALSE))</f>
        <v>0</v>
      </c>
      <c r="J35" s="22" t="str">
        <f>IF(ISNA(VLOOKUP($C35,'MSLM TT DAY 2'!$A$17:$I$37,9,FALSE))=TRUE,"0",VLOOKUP($C35,'MSLM TT DAY 2'!$A$17:$I$37,9,FALSE))</f>
        <v>0</v>
      </c>
      <c r="K35" s="22" t="str">
        <f>IF(ISNA(VLOOKUP($C35,'Craigleith Groms'!$A$17:$I$37,9,FALSE))=TRUE,"0",VLOOKUP($C35,'Craigleith Groms'!$A$17:$I$37,9,FALSE))</f>
        <v>0</v>
      </c>
      <c r="L35" s="22" t="str">
        <f>IF(ISNA(VLOOKUP($C35,'Silverstar Canada Cup'!$A$17:$I$37,9,FALSE))=TRUE,"0",VLOOKUP($C35,'Silverstar Canada Cup'!$A$17:$I$37,9,FALSE))</f>
        <v>0</v>
      </c>
      <c r="M35" s="22">
        <f>IF(ISNA(VLOOKUP($C35,'Beaver Valley TT'!$A$17:$I$37,9,FALSE))=TRUE,"0",VLOOKUP($C35,'Beaver Valley TT'!$A$17:$I$37,9,FALSE))</f>
        <v>11</v>
      </c>
      <c r="N35" s="22" t="str">
        <f>IF(ISNA(VLOOKUP($C35,'Calgary Nor AM SS'!$A$17:$I$37,9,FALSE))=TRUE,"0",VLOOKUP($C35,'Calgary Nor AM SS'!$A$17:$I$37,9,FALSE))</f>
        <v>0</v>
      </c>
      <c r="O35" s="22" t="str">
        <f>IF(ISNA(VLOOKUP($C35,'Fortune Fz'!$A$17:$I$37,9,FALSE))=TRUE,"0",VLOOKUP($C35,'Fortune Fz'!$A$17:$I$37,9,FALSE))</f>
        <v>0</v>
      </c>
      <c r="P35" s="22" t="str">
        <f>IF(ISNA(VLOOKUP($C35,'GEORGIAN PEAKS Groms'!$A$17:$I$37,9,FALSE))=TRUE,"0",VLOOKUP($C35,'GEORGIAN PEAKS Groms'!$A$17:$I$37,9,FALSE))</f>
        <v>0</v>
      </c>
      <c r="Q35" s="22" t="str">
        <f>IF(ISNA(VLOOKUP($C35,'Aspen Open SS'!$A$17:$I$37,9,FALSE))=TRUE,"0",VLOOKUP($C35,'Aspen Open SS'!$A$17:$I$37,9,FALSE))</f>
        <v>0</v>
      </c>
      <c r="R35" s="22" t="str">
        <f>IF(ISNA(VLOOKUP($C35,'Aspen Open BA'!$A$17:$I$37,9,FALSE))=TRUE,"0",VLOOKUP($C35,'Aspen Open BA'!$A$17:$I$37,9,FALSE))</f>
        <v>0</v>
      </c>
      <c r="S35" s="22" t="str">
        <f>IF(ISNA(VLOOKUP($C35,'CWG SS'!$A$17:$I$37,9,FALSE))=TRUE,"0",VLOOKUP($C35,'CWG SS'!$A$17:$I$37,9,FALSE))</f>
        <v>0</v>
      </c>
      <c r="T35" s="22" t="str">
        <f>IF(ISNA(VLOOKUP($C35,'CWG BA'!$A$17:$I$37,9,FALSE))=TRUE,"0",VLOOKUP($C35,'CWG BA'!$A$17:$I$37,9,FALSE))</f>
        <v>0</v>
      </c>
      <c r="U35" s="22" t="str">
        <f>IF(ISNA(VLOOKUP($C35,'CWG HP'!$A$17:$I$37,9,FALSE))=TRUE,"0",VLOOKUP($C35,'CWG HP'!$A$17:$I$37,9,FALSE))</f>
        <v>0</v>
      </c>
      <c r="V35" s="22">
        <f>IF(ISNA(VLOOKUP($C35,'Camp Fortune Provincials'!$A$17:$I$37,9,FALSE))=TRUE,"0",VLOOKUP($C35,'Camp Fortune Provincials'!$A$17:$I$37,9,FALSE))</f>
        <v>14</v>
      </c>
      <c r="W35" s="22" t="str">
        <f>IF(ISNA(VLOOKUP($C35,'Jr Nats SS'!$A$17:$I$37,9,FALSE))=TRUE,"0",VLOOKUP($C35,'Jr Nats SS'!$A$17:$I$37,9,FALSE))</f>
        <v>0</v>
      </c>
      <c r="X35" s="22" t="str">
        <f>IF(ISNA(VLOOKUP($C35,'Jr Nats HP'!$A$17:$I$37,9,FALSE))=TRUE,"0",VLOOKUP($C35,'Jr Nats HP'!$A$17:$I$37,9,FALSE))</f>
        <v>0</v>
      </c>
      <c r="Y35" s="22" t="str">
        <f>IF(ISNA(VLOOKUP($C35,'Jr Nats BA'!$A$17:$I$37,9,FALSE))=TRUE,"0",VLOOKUP($C35,'Jr Nats BA'!$A$17:$I$37,9,FALSE))</f>
        <v>0</v>
      </c>
      <c r="Z35" s="22" t="str">
        <f>IF(ISNA(VLOOKUP($C35,'Mammoth World Cup'!$A$17:$I$37,9,FALSE))=TRUE,"0",VLOOKUP($C35,'Mammoth World Cup'!$A$17:$I$37,9,FALSE))</f>
        <v>0</v>
      </c>
      <c r="AA35" s="22" t="str">
        <f>IF(ISNA(VLOOKUP($C35,'MSLM CC SS'!$A$17:$I$37,9,FALSE))=TRUE,"0",VLOOKUP($C35,'MSLM CC SS'!$A$17:$I$37,9,FALSE))</f>
        <v>0</v>
      </c>
      <c r="AB35" s="22" t="str">
        <f>IF(ISNA(VLOOKUP($C35,'MSLM CC HP'!$A$17:$I$33,9,FALSE))=TRUE,"0",VLOOKUP($C35,'MSLM CC HP'!$A$17:$I$33,9,FALSE))</f>
        <v>0</v>
      </c>
      <c r="AC35" s="22" t="str">
        <f>IF(ISNA(VLOOKUP($C35,'Mammoth NorAM SS'!$A$17:$I$37,9,FALSE))=TRUE,"0",VLOOKUP($C35,'Mammoth NorAM SS'!$A$17:$I$37,9,FALSE))</f>
        <v>0</v>
      </c>
      <c r="AD35" s="22" t="str">
        <f>IF(ISNA(VLOOKUP($C35,'Le Relais NorAM SS'!$A$17:$I$37,9,FALSE))=TRUE,"0",VLOOKUP($C35,'Le Relais NorAM SS'!$A$17:$I$37,9,FALSE))</f>
        <v>0</v>
      </c>
      <c r="AE35" s="22" t="str">
        <f>IF(ISNA(VLOOKUP($C35,'Step Up Tour Pro SS'!$A$17:$I$37,9,FALSE))=TRUE,"0",VLOOKUP($C35,'Step Up Tour Pro SS'!$A$17:$I$37,9,FALSE))</f>
        <v>0</v>
      </c>
    </row>
    <row r="36" spans="1:31" ht="15" customHeight="1">
      <c r="A36" s="81" t="s">
        <v>80</v>
      </c>
      <c r="B36" s="81" t="s">
        <v>75</v>
      </c>
      <c r="C36" s="86" t="s">
        <v>92</v>
      </c>
      <c r="D36" s="85">
        <f>IF(ISNA(VLOOKUP($C36,'RPA Caclulations'!$C$6:$K$199,3,FALSE))=TRUE,"0",VLOOKUP($C36,'RPA Caclulations'!$C$6:$K$199,3,FALSE))</f>
        <v>29</v>
      </c>
      <c r="E36" s="22" t="str">
        <f>IF(ISNA(VLOOKUP($C36,'Mt. Sima Canada Cup SS'!$A$17:$I$37,9,FALSE))=TRUE,"0",VLOOKUP($C36,'Mt. Sima Canada Cup SS'!$A$17:$I$37,9,FALSE))</f>
        <v>0</v>
      </c>
      <c r="F36" s="22" t="str">
        <f>IF(ISNA(VLOOKUP($C36,'Mt. Sima Canada Cup BA'!$A$17:$I$37,9,FALSE))=TRUE,"0",VLOOKUP($C36,'Mt. Sima Canada Cup BA'!$A$17:$I$37,9,FALSE))</f>
        <v>0</v>
      </c>
      <c r="G36" s="22" t="str">
        <f>IF(ISNA(VLOOKUP($C36,'Waterville Rev Tour NorAm Day 1'!$A$17:$I$37,9,FALSE))=TRUE,"0",VLOOKUP($C36,'Waterville Rev Tour NorAm Day 1'!$A$17:$I$37,9,FALSE))</f>
        <v>0</v>
      </c>
      <c r="H36" s="22" t="str">
        <f>IF(ISNA(VLOOKUP($C36,'Waterville Rev Tour NorAm Day 2'!$A$17:$I$37,9,FALSE))=TRUE,"0",VLOOKUP($C36,'Waterville Rev Tour NorAm Day 2'!$A$17:$I$37,9,FALSE))</f>
        <v>0</v>
      </c>
      <c r="I36" s="22">
        <f>IF(ISNA(VLOOKUP($C36,'MSLM TT DAY 1'!$A$17:$I$37,9,FALSE))=TRUE,"0",VLOOKUP($C36,'MSLM TT DAY 1'!$A$17:$I$37,9,FALSE))</f>
        <v>21</v>
      </c>
      <c r="J36" s="22" t="str">
        <f>IF(ISNA(VLOOKUP($C36,'MSLM TT DAY 2'!$A$17:$I$37,9,FALSE))=TRUE,"0",VLOOKUP($C36,'MSLM TT DAY 2'!$A$17:$I$37,9,FALSE))</f>
        <v>0</v>
      </c>
      <c r="K36" s="22" t="str">
        <f>IF(ISNA(VLOOKUP($C36,'Craigleith Groms'!$A$17:$I$37,9,FALSE))=TRUE,"0",VLOOKUP($C36,'Craigleith Groms'!$A$17:$I$37,9,FALSE))</f>
        <v>0</v>
      </c>
      <c r="L36" s="22" t="str">
        <f>IF(ISNA(VLOOKUP($C36,'Silverstar Canada Cup'!$A$17:$I$37,9,FALSE))=TRUE,"0",VLOOKUP($C36,'Silverstar Canada Cup'!$A$17:$I$37,9,FALSE))</f>
        <v>0</v>
      </c>
      <c r="M36" s="22">
        <f>IF(ISNA(VLOOKUP($C36,'Beaver Valley TT'!$A$17:$I$37,9,FALSE))=TRUE,"0",VLOOKUP($C36,'Beaver Valley TT'!$A$17:$I$37,9,FALSE))</f>
        <v>21</v>
      </c>
      <c r="N36" s="22" t="str">
        <f>IF(ISNA(VLOOKUP($C36,'Calgary Nor AM SS'!$A$17:$I$37,9,FALSE))=TRUE,"0",VLOOKUP($C36,'Calgary Nor AM SS'!$A$17:$I$37,9,FALSE))</f>
        <v>0</v>
      </c>
      <c r="O36" s="22" t="str">
        <f>IF(ISNA(VLOOKUP($C36,'Fortune Fz'!$A$17:$I$37,9,FALSE))=TRUE,"0",VLOOKUP($C36,'Fortune Fz'!$A$17:$I$37,9,FALSE))</f>
        <v>0</v>
      </c>
      <c r="P36" s="22" t="str">
        <f>IF(ISNA(VLOOKUP($C36,'GEORGIAN PEAKS Groms'!$A$17:$I$37,9,FALSE))=TRUE,"0",VLOOKUP($C36,'GEORGIAN PEAKS Groms'!$A$17:$I$37,9,FALSE))</f>
        <v>0</v>
      </c>
      <c r="Q36" s="22" t="str">
        <f>IF(ISNA(VLOOKUP($C36,'Aspen Open SS'!$A$17:$I$37,9,FALSE))=TRUE,"0",VLOOKUP($C36,'Aspen Open SS'!$A$17:$I$37,9,FALSE))</f>
        <v>0</v>
      </c>
      <c r="R36" s="22" t="str">
        <f>IF(ISNA(VLOOKUP($C36,'Aspen Open BA'!$A$17:$I$37,9,FALSE))=TRUE,"0",VLOOKUP($C36,'Aspen Open BA'!$A$17:$I$37,9,FALSE))</f>
        <v>0</v>
      </c>
      <c r="S36" s="22" t="str">
        <f>IF(ISNA(VLOOKUP($C36,'CWG SS'!$A$17:$I$37,9,FALSE))=TRUE,"0",VLOOKUP($C36,'CWG SS'!$A$17:$I$37,9,FALSE))</f>
        <v>0</v>
      </c>
      <c r="T36" s="22" t="str">
        <f>IF(ISNA(VLOOKUP($C36,'CWG BA'!$A$17:$I$37,9,FALSE))=TRUE,"0",VLOOKUP($C36,'CWG BA'!$A$17:$I$37,9,FALSE))</f>
        <v>0</v>
      </c>
      <c r="U36" s="22" t="str">
        <f>IF(ISNA(VLOOKUP($C36,'CWG HP'!$A$17:$I$37,9,FALSE))=TRUE,"0",VLOOKUP($C36,'CWG HP'!$A$17:$I$37,9,FALSE))</f>
        <v>0</v>
      </c>
      <c r="V36" s="22">
        <f>IF(ISNA(VLOOKUP($C36,'Camp Fortune Provincials'!$A$17:$I$37,9,FALSE))=TRUE,"0",VLOOKUP($C36,'Camp Fortune Provincials'!$A$17:$I$37,9,FALSE))</f>
        <v>7</v>
      </c>
      <c r="W36" s="22" t="str">
        <f>IF(ISNA(VLOOKUP($C36,'Jr Nats SS'!$A$17:$I$37,9,FALSE))=TRUE,"0",VLOOKUP($C36,'Jr Nats SS'!$A$17:$I$37,9,FALSE))</f>
        <v>0</v>
      </c>
      <c r="X36" s="22" t="str">
        <f>IF(ISNA(VLOOKUP($C36,'Jr Nats HP'!$A$17:$I$37,9,FALSE))=TRUE,"0",VLOOKUP($C36,'Jr Nats HP'!$A$17:$I$37,9,FALSE))</f>
        <v>0</v>
      </c>
      <c r="Y36" s="22" t="str">
        <f>IF(ISNA(VLOOKUP($C36,'Jr Nats BA'!$A$17:$I$37,9,FALSE))=TRUE,"0",VLOOKUP($C36,'Jr Nats BA'!$A$17:$I$37,9,FALSE))</f>
        <v>0</v>
      </c>
      <c r="Z36" s="22" t="str">
        <f>IF(ISNA(VLOOKUP($C36,'Mammoth World Cup'!$A$17:$I$37,9,FALSE))=TRUE,"0",VLOOKUP($C36,'Mammoth World Cup'!$A$17:$I$37,9,FALSE))</f>
        <v>0</v>
      </c>
      <c r="AA36" s="22" t="str">
        <f>IF(ISNA(VLOOKUP($C36,'MSLM CC SS'!$A$17:$I$37,9,FALSE))=TRUE,"0",VLOOKUP($C36,'MSLM CC SS'!$A$17:$I$37,9,FALSE))</f>
        <v>0</v>
      </c>
      <c r="AB36" s="22" t="str">
        <f>IF(ISNA(VLOOKUP($C36,'MSLM CC HP'!$A$17:$I$33,9,FALSE))=TRUE,"0",VLOOKUP($C36,'MSLM CC HP'!$A$17:$I$33,9,FALSE))</f>
        <v>0</v>
      </c>
      <c r="AC36" s="22" t="str">
        <f>IF(ISNA(VLOOKUP($C36,'Mammoth NorAM SS'!$A$17:$I$37,9,FALSE))=TRUE,"0",VLOOKUP($C36,'Mammoth NorAM SS'!$A$17:$I$37,9,FALSE))</f>
        <v>0</v>
      </c>
      <c r="AD36" s="22" t="str">
        <f>IF(ISNA(VLOOKUP($C36,'Le Relais NorAM SS'!$A$17:$I$37,9,FALSE))=TRUE,"0",VLOOKUP($C36,'Le Relais NorAM SS'!$A$17:$I$37,9,FALSE))</f>
        <v>0</v>
      </c>
      <c r="AE36" s="22" t="str">
        <f>IF(ISNA(VLOOKUP($C36,'Step Up Tour Pro SS'!$A$17:$I$37,9,FALSE))=TRUE,"0",VLOOKUP($C36,'Step Up Tour Pro SS'!$A$17:$I$37,9,FALSE))</f>
        <v>0</v>
      </c>
    </row>
    <row r="37" spans="1:31" ht="15" customHeight="1">
      <c r="A37" s="81" t="s">
        <v>80</v>
      </c>
      <c r="B37" s="81" t="s">
        <v>45</v>
      </c>
      <c r="C37" s="86" t="s">
        <v>90</v>
      </c>
      <c r="D37" s="85">
        <f>IF(ISNA(VLOOKUP($C37,'RPA Caclulations'!$C$6:$K$199,3,FALSE))=TRUE,"0",VLOOKUP($C37,'RPA Caclulations'!$C$6:$K$199,3,FALSE))</f>
        <v>30</v>
      </c>
      <c r="E37" s="22" t="str">
        <f>IF(ISNA(VLOOKUP($C37,'Mt. Sima Canada Cup SS'!$A$17:$I$37,9,FALSE))=TRUE,"0",VLOOKUP($C37,'Mt. Sima Canada Cup SS'!$A$17:$I$37,9,FALSE))</f>
        <v>0</v>
      </c>
      <c r="F37" s="22" t="str">
        <f>IF(ISNA(VLOOKUP($C37,'Mt. Sima Canada Cup BA'!$A$17:$I$37,9,FALSE))=TRUE,"0",VLOOKUP($C37,'Mt. Sima Canada Cup BA'!$A$17:$I$37,9,FALSE))</f>
        <v>0</v>
      </c>
      <c r="G37" s="22" t="str">
        <f>IF(ISNA(VLOOKUP($C37,'Waterville Rev Tour NorAm Day 1'!$A$17:$I$37,9,FALSE))=TRUE,"0",VLOOKUP($C37,'Waterville Rev Tour NorAm Day 1'!$A$17:$I$37,9,FALSE))</f>
        <v>0</v>
      </c>
      <c r="H37" s="22" t="str">
        <f>IF(ISNA(VLOOKUP($C37,'Waterville Rev Tour NorAm Day 2'!$A$17:$I$37,9,FALSE))=TRUE,"0",VLOOKUP($C37,'Waterville Rev Tour NorAm Day 2'!$A$17:$I$37,9,FALSE))</f>
        <v>0</v>
      </c>
      <c r="I37" s="22">
        <f>IF(ISNA(VLOOKUP($C37,'MSLM TT DAY 1'!$A$17:$I$37,9,FALSE))=TRUE,"0",VLOOKUP($C37,'MSLM TT DAY 1'!$A$17:$I$37,9,FALSE))</f>
        <v>15</v>
      </c>
      <c r="J37" s="22" t="str">
        <f>IF(ISNA(VLOOKUP($C37,'MSLM TT DAY 2'!$A$17:$I$37,9,FALSE))=TRUE,"0",VLOOKUP($C37,'MSLM TT DAY 2'!$A$17:$I$37,9,FALSE))</f>
        <v>0</v>
      </c>
      <c r="K37" s="22" t="str">
        <f>IF(ISNA(VLOOKUP($C37,'Craigleith Groms'!$A$17:$I$37,9,FALSE))=TRUE,"0",VLOOKUP($C37,'Craigleith Groms'!$A$17:$I$37,9,FALSE))</f>
        <v>0</v>
      </c>
      <c r="L37" s="22" t="str">
        <f>IF(ISNA(VLOOKUP($C37,'Silverstar Canada Cup'!$A$17:$I$37,9,FALSE))=TRUE,"0",VLOOKUP($C37,'Silverstar Canada Cup'!$A$17:$I$37,9,FALSE))</f>
        <v>0</v>
      </c>
      <c r="M37" s="22" t="str">
        <f>IF(ISNA(VLOOKUP($C37,'Beaver Valley TT'!$A$17:$I$37,9,FALSE))=TRUE,"0",VLOOKUP($C37,'Beaver Valley TT'!$A$17:$I$37,9,FALSE))</f>
        <v>0</v>
      </c>
      <c r="N37" s="22" t="str">
        <f>IF(ISNA(VLOOKUP($C37,'Calgary Nor AM SS'!$A$17:$I$37,9,FALSE))=TRUE,"0",VLOOKUP($C37,'Calgary Nor AM SS'!$A$17:$I$37,9,FALSE))</f>
        <v>0</v>
      </c>
      <c r="O37" s="22" t="str">
        <f>IF(ISNA(VLOOKUP($C37,'Fortune Fz'!$A$17:$I$37,9,FALSE))=TRUE,"0",VLOOKUP($C37,'Fortune Fz'!$A$17:$I$37,9,FALSE))</f>
        <v>0</v>
      </c>
      <c r="P37" s="22" t="str">
        <f>IF(ISNA(VLOOKUP($C37,'GEORGIAN PEAKS Groms'!$A$17:$I$37,9,FALSE))=TRUE,"0",VLOOKUP($C37,'GEORGIAN PEAKS Groms'!$A$17:$I$37,9,FALSE))</f>
        <v>0</v>
      </c>
      <c r="Q37" s="22" t="str">
        <f>IF(ISNA(VLOOKUP($C37,'Aspen Open SS'!$A$17:$I$37,9,FALSE))=TRUE,"0",VLOOKUP($C37,'Aspen Open SS'!$A$17:$I$37,9,FALSE))</f>
        <v>0</v>
      </c>
      <c r="R37" s="22" t="str">
        <f>IF(ISNA(VLOOKUP($C37,'Aspen Open BA'!$A$17:$I$37,9,FALSE))=TRUE,"0",VLOOKUP($C37,'Aspen Open BA'!$A$17:$I$37,9,FALSE))</f>
        <v>0</v>
      </c>
      <c r="S37" s="22" t="str">
        <f>IF(ISNA(VLOOKUP($C37,'CWG SS'!$A$17:$I$37,9,FALSE))=TRUE,"0",VLOOKUP($C37,'CWG SS'!$A$17:$I$37,9,FALSE))</f>
        <v>0</v>
      </c>
      <c r="T37" s="22" t="str">
        <f>IF(ISNA(VLOOKUP($C37,'CWG BA'!$A$17:$I$37,9,FALSE))=TRUE,"0",VLOOKUP($C37,'CWG BA'!$A$17:$I$37,9,FALSE))</f>
        <v>0</v>
      </c>
      <c r="U37" s="22" t="str">
        <f>IF(ISNA(VLOOKUP($C37,'CWG HP'!$A$17:$I$37,9,FALSE))=TRUE,"0",VLOOKUP($C37,'CWG HP'!$A$17:$I$37,9,FALSE))</f>
        <v>0</v>
      </c>
      <c r="V37" s="22">
        <f>IF(ISNA(VLOOKUP($C37,'Camp Fortune Provincials'!$A$17:$I$37,9,FALSE))=TRUE,"0",VLOOKUP($C37,'Camp Fortune Provincials'!$A$17:$I$37,9,FALSE))</f>
        <v>19</v>
      </c>
      <c r="W37" s="22" t="str">
        <f>IF(ISNA(VLOOKUP($C37,'Jr Nats SS'!$A$17:$I$37,9,FALSE))=TRUE,"0",VLOOKUP($C37,'Jr Nats SS'!$A$17:$I$37,9,FALSE))</f>
        <v>0</v>
      </c>
      <c r="X37" s="22" t="str">
        <f>IF(ISNA(VLOOKUP($C37,'Jr Nats HP'!$A$17:$I$37,9,FALSE))=TRUE,"0",VLOOKUP($C37,'Jr Nats HP'!$A$17:$I$37,9,FALSE))</f>
        <v>0</v>
      </c>
      <c r="Y37" s="22" t="str">
        <f>IF(ISNA(VLOOKUP($C37,'Jr Nats BA'!$A$17:$I$37,9,FALSE))=TRUE,"0",VLOOKUP($C37,'Jr Nats BA'!$A$17:$I$37,9,FALSE))</f>
        <v>0</v>
      </c>
      <c r="Z37" s="22" t="str">
        <f>IF(ISNA(VLOOKUP($C37,'Mammoth World Cup'!$A$17:$I$37,9,FALSE))=TRUE,"0",VLOOKUP($C37,'Mammoth World Cup'!$A$17:$I$37,9,FALSE))</f>
        <v>0</v>
      </c>
      <c r="AA37" s="22" t="str">
        <f>IF(ISNA(VLOOKUP($C37,'MSLM CC SS'!$A$17:$I$37,9,FALSE))=TRUE,"0",VLOOKUP($C37,'MSLM CC SS'!$A$17:$I$37,9,FALSE))</f>
        <v>0</v>
      </c>
      <c r="AB37" s="22" t="str">
        <f>IF(ISNA(VLOOKUP($C37,'MSLM CC HP'!$A$17:$I$33,9,FALSE))=TRUE,"0",VLOOKUP($C37,'MSLM CC HP'!$A$17:$I$33,9,FALSE))</f>
        <v>0</v>
      </c>
      <c r="AC37" s="22" t="str">
        <f>IF(ISNA(VLOOKUP($C37,'Mammoth NorAM SS'!$A$17:$I$37,9,FALSE))=TRUE,"0",VLOOKUP($C37,'Mammoth NorAM SS'!$A$17:$I$37,9,FALSE))</f>
        <v>0</v>
      </c>
      <c r="AD37" s="22" t="str">
        <f>IF(ISNA(VLOOKUP($C37,'Le Relais NorAM SS'!$A$17:$I$37,9,FALSE))=TRUE,"0",VLOOKUP($C37,'Le Relais NorAM SS'!$A$17:$I$37,9,FALSE))</f>
        <v>0</v>
      </c>
      <c r="AE37" s="22" t="str">
        <f>IF(ISNA(VLOOKUP($C37,'Step Up Tour Pro SS'!$A$17:$I$37,9,FALSE))=TRUE,"0",VLOOKUP($C37,'Step Up Tour Pro SS'!$A$17:$I$37,9,FALSE))</f>
        <v>0</v>
      </c>
    </row>
    <row r="38" spans="1:31" ht="15" customHeight="1">
      <c r="A38" s="81" t="s">
        <v>46</v>
      </c>
      <c r="B38" s="81" t="s">
        <v>74</v>
      </c>
      <c r="C38" s="86" t="s">
        <v>87</v>
      </c>
      <c r="D38" s="85">
        <f>IF(ISNA(VLOOKUP($C38,'RPA Caclulations'!$C$6:$K$199,3,FALSE))=TRUE,"0",VLOOKUP($C38,'RPA Caclulations'!$C$6:$K$199,3,FALSE))</f>
        <v>31</v>
      </c>
      <c r="E38" s="22" t="str">
        <f>IF(ISNA(VLOOKUP($C38,'Mt. Sima Canada Cup SS'!$A$17:$I$37,9,FALSE))=TRUE,"0",VLOOKUP($C38,'Mt. Sima Canada Cup SS'!$A$17:$I$37,9,FALSE))</f>
        <v>0</v>
      </c>
      <c r="F38" s="22" t="str">
        <f>IF(ISNA(VLOOKUP($C38,'Mt. Sima Canada Cup BA'!$A$17:$I$37,9,FALSE))=TRUE,"0",VLOOKUP($C38,'Mt. Sima Canada Cup BA'!$A$17:$I$37,9,FALSE))</f>
        <v>0</v>
      </c>
      <c r="G38" s="22" t="str">
        <f>IF(ISNA(VLOOKUP($C38,'Waterville Rev Tour NorAm Day 1'!$A$17:$I$37,9,FALSE))=TRUE,"0",VLOOKUP($C38,'Waterville Rev Tour NorAm Day 1'!$A$17:$I$37,9,FALSE))</f>
        <v>0</v>
      </c>
      <c r="H38" s="22" t="str">
        <f>IF(ISNA(VLOOKUP($C38,'Waterville Rev Tour NorAm Day 2'!$A$17:$I$37,9,FALSE))=TRUE,"0",VLOOKUP($C38,'Waterville Rev Tour NorAm Day 2'!$A$17:$I$37,9,FALSE))</f>
        <v>0</v>
      </c>
      <c r="I38" s="22">
        <f>IF(ISNA(VLOOKUP($C38,'MSLM TT DAY 1'!$A$17:$I$37,9,FALSE))=TRUE,"0",VLOOKUP($C38,'MSLM TT DAY 1'!$A$17:$I$37,9,FALSE))</f>
        <v>20</v>
      </c>
      <c r="J38" s="22" t="str">
        <f>IF(ISNA(VLOOKUP($C38,'MSLM TT DAY 2'!$A$17:$I$37,9,FALSE))=TRUE,"0",VLOOKUP($C38,'MSLM TT DAY 2'!$A$17:$I$37,9,FALSE))</f>
        <v>0</v>
      </c>
      <c r="K38" s="22" t="str">
        <f>IF(ISNA(VLOOKUP($C38,'Craigleith Groms'!$A$17:$I$37,9,FALSE))=TRUE,"0",VLOOKUP($C38,'Craigleith Groms'!$A$17:$I$37,9,FALSE))</f>
        <v>0</v>
      </c>
      <c r="L38" s="22" t="str">
        <f>IF(ISNA(VLOOKUP($C38,'Silverstar Canada Cup'!$A$17:$I$37,9,FALSE))=TRUE,"0",VLOOKUP($C38,'Silverstar Canada Cup'!$A$17:$I$37,9,FALSE))</f>
        <v>0</v>
      </c>
      <c r="M38" s="22" t="str">
        <f>IF(ISNA(VLOOKUP($C38,'Beaver Valley TT'!$A$17:$I$37,9,FALSE))=TRUE,"0",VLOOKUP($C38,'Beaver Valley TT'!$A$17:$I$37,9,FALSE))</f>
        <v>0</v>
      </c>
      <c r="N38" s="22" t="str">
        <f>IF(ISNA(VLOOKUP($C38,'Calgary Nor AM SS'!$A$17:$I$37,9,FALSE))=TRUE,"0",VLOOKUP($C38,'Calgary Nor AM SS'!$A$17:$I$37,9,FALSE))</f>
        <v>0</v>
      </c>
      <c r="O38" s="22" t="str">
        <f>IF(ISNA(VLOOKUP($C38,'Fortune Fz'!$A$17:$I$37,9,FALSE))=TRUE,"0",VLOOKUP($C38,'Fortune Fz'!$A$17:$I$37,9,FALSE))</f>
        <v>0</v>
      </c>
      <c r="P38" s="22" t="str">
        <f>IF(ISNA(VLOOKUP($C38,'GEORGIAN PEAKS Groms'!$A$17:$I$37,9,FALSE))=TRUE,"0",VLOOKUP($C38,'GEORGIAN PEAKS Groms'!$A$17:$I$37,9,FALSE))</f>
        <v>0</v>
      </c>
      <c r="Q38" s="22" t="str">
        <f>IF(ISNA(VLOOKUP($C38,'Aspen Open SS'!$A$17:$I$37,9,FALSE))=TRUE,"0",VLOOKUP($C38,'Aspen Open SS'!$A$17:$I$37,9,FALSE))</f>
        <v>0</v>
      </c>
      <c r="R38" s="22" t="str">
        <f>IF(ISNA(VLOOKUP($C38,'Aspen Open BA'!$A$17:$I$37,9,FALSE))=TRUE,"0",VLOOKUP($C38,'Aspen Open BA'!$A$17:$I$37,9,FALSE))</f>
        <v>0</v>
      </c>
      <c r="S38" s="22" t="str">
        <f>IF(ISNA(VLOOKUP($C38,'CWG SS'!$A$17:$I$37,9,FALSE))=TRUE,"0",VLOOKUP($C38,'CWG SS'!$A$17:$I$37,9,FALSE))</f>
        <v>0</v>
      </c>
      <c r="T38" s="22" t="str">
        <f>IF(ISNA(VLOOKUP($C38,'CWG BA'!$A$17:$I$37,9,FALSE))=TRUE,"0",VLOOKUP($C38,'CWG BA'!$A$17:$I$37,9,FALSE))</f>
        <v>0</v>
      </c>
      <c r="U38" s="22" t="str">
        <f>IF(ISNA(VLOOKUP($C38,'CWG HP'!$A$17:$I$37,9,FALSE))=TRUE,"0",VLOOKUP($C38,'CWG HP'!$A$17:$I$37,9,FALSE))</f>
        <v>0</v>
      </c>
      <c r="V38" s="22">
        <f>IF(ISNA(VLOOKUP($C38,'Camp Fortune Provincials'!$A$17:$I$37,9,FALSE))=TRUE,"0",VLOOKUP($C38,'Camp Fortune Provincials'!$A$17:$I$37,9,FALSE))</f>
        <v>11</v>
      </c>
      <c r="W38" s="22" t="str">
        <f>IF(ISNA(VLOOKUP($C38,'Jr Nats SS'!$A$17:$I$37,9,FALSE))=TRUE,"0",VLOOKUP($C38,'Jr Nats SS'!$A$17:$I$37,9,FALSE))</f>
        <v>0</v>
      </c>
      <c r="X38" s="22" t="str">
        <f>IF(ISNA(VLOOKUP($C38,'Jr Nats HP'!$A$17:$I$37,9,FALSE))=TRUE,"0",VLOOKUP($C38,'Jr Nats HP'!$A$17:$I$37,9,FALSE))</f>
        <v>0</v>
      </c>
      <c r="Y38" s="22" t="str">
        <f>IF(ISNA(VLOOKUP($C38,'Jr Nats BA'!$A$17:$I$37,9,FALSE))=TRUE,"0",VLOOKUP($C38,'Jr Nats BA'!$A$17:$I$37,9,FALSE))</f>
        <v>0</v>
      </c>
      <c r="Z38" s="22" t="str">
        <f>IF(ISNA(VLOOKUP($C38,'Mammoth World Cup'!$A$17:$I$37,9,FALSE))=TRUE,"0",VLOOKUP($C38,'Mammoth World Cup'!$A$17:$I$37,9,FALSE))</f>
        <v>0</v>
      </c>
      <c r="AA38" s="22" t="str">
        <f>IF(ISNA(VLOOKUP($C38,'MSLM CC SS'!$A$17:$I$37,9,FALSE))=TRUE,"0",VLOOKUP($C38,'MSLM CC SS'!$A$17:$I$37,9,FALSE))</f>
        <v>0</v>
      </c>
      <c r="AB38" s="22" t="str">
        <f>IF(ISNA(VLOOKUP($C38,'MSLM CC HP'!$A$17:$I$33,9,FALSE))=TRUE,"0",VLOOKUP($C38,'MSLM CC HP'!$A$17:$I$33,9,FALSE))</f>
        <v>0</v>
      </c>
      <c r="AC38" s="22" t="str">
        <f>IF(ISNA(VLOOKUP($C38,'Mammoth NorAM SS'!$A$17:$I$37,9,FALSE))=TRUE,"0",VLOOKUP($C38,'Mammoth NorAM SS'!$A$17:$I$37,9,FALSE))</f>
        <v>0</v>
      </c>
      <c r="AD38" s="22" t="str">
        <f>IF(ISNA(VLOOKUP($C38,'Le Relais NorAM SS'!$A$17:$I$37,9,FALSE))=TRUE,"0",VLOOKUP($C38,'Le Relais NorAM SS'!$A$17:$I$37,9,FALSE))</f>
        <v>0</v>
      </c>
      <c r="AE38" s="22" t="str">
        <f>IF(ISNA(VLOOKUP($C38,'Step Up Tour Pro SS'!$A$17:$I$37,9,FALSE))=TRUE,"0",VLOOKUP($C38,'Step Up Tour Pro SS'!$A$17:$I$37,9,FALSE))</f>
        <v>0</v>
      </c>
    </row>
    <row r="39" spans="1:31" ht="15" customHeight="1">
      <c r="A39" s="81" t="s">
        <v>46</v>
      </c>
      <c r="B39" s="81" t="s">
        <v>75</v>
      </c>
      <c r="C39" s="86" t="s">
        <v>98</v>
      </c>
      <c r="D39" s="85">
        <f>IF(ISNA(VLOOKUP($C39,'RPA Caclulations'!$C$6:$K$199,3,FALSE))=TRUE,"0",VLOOKUP($C39,'RPA Caclulations'!$C$6:$K$199,3,FALSE))</f>
        <v>32</v>
      </c>
      <c r="E39" s="22" t="str">
        <f>IF(ISNA(VLOOKUP($C39,'Mt. Sima Canada Cup SS'!$A$17:$I$37,9,FALSE))=TRUE,"0",VLOOKUP($C39,'Mt. Sima Canada Cup SS'!$A$17:$I$37,9,FALSE))</f>
        <v>0</v>
      </c>
      <c r="F39" s="22" t="str">
        <f>IF(ISNA(VLOOKUP($C39,'Mt. Sima Canada Cup BA'!$A$17:$I$37,9,FALSE))=TRUE,"0",VLOOKUP($C39,'Mt. Sima Canada Cup BA'!$A$17:$I$37,9,FALSE))</f>
        <v>0</v>
      </c>
      <c r="G39" s="22" t="str">
        <f>IF(ISNA(VLOOKUP($C39,'Waterville Rev Tour NorAm Day 1'!$A$17:$I$37,9,FALSE))=TRUE,"0",VLOOKUP($C39,'Waterville Rev Tour NorAm Day 1'!$A$17:$I$37,9,FALSE))</f>
        <v>0</v>
      </c>
      <c r="H39" s="22" t="str">
        <f>IF(ISNA(VLOOKUP($C39,'Waterville Rev Tour NorAm Day 2'!$A$17:$I$37,9,FALSE))=TRUE,"0",VLOOKUP($C39,'Waterville Rev Tour NorAm Day 2'!$A$17:$I$37,9,FALSE))</f>
        <v>0</v>
      </c>
      <c r="I39" s="22" t="str">
        <f>IF(ISNA(VLOOKUP($C39,'MSLM TT DAY 1'!$A$17:$I$37,9,FALSE))=TRUE,"0",VLOOKUP($C39,'MSLM TT DAY 1'!$A$17:$I$37,9,FALSE))</f>
        <v>0</v>
      </c>
      <c r="J39" s="22">
        <f>IF(ISNA(VLOOKUP($C39,'MSLM TT DAY 2'!$A$17:$I$37,9,FALSE))=TRUE,"0",VLOOKUP($C39,'MSLM TT DAY 2'!$A$17:$I$37,9,FALSE))</f>
        <v>17</v>
      </c>
      <c r="K39" s="22" t="str">
        <f>IF(ISNA(VLOOKUP($C39,'Craigleith Groms'!$A$17:$I$37,9,FALSE))=TRUE,"0",VLOOKUP($C39,'Craigleith Groms'!$A$17:$I$37,9,FALSE))</f>
        <v>0</v>
      </c>
      <c r="L39" s="22" t="str">
        <f>IF(ISNA(VLOOKUP($C39,'Silverstar Canada Cup'!$A$17:$I$37,9,FALSE))=TRUE,"0",VLOOKUP($C39,'Silverstar Canada Cup'!$A$17:$I$37,9,FALSE))</f>
        <v>0</v>
      </c>
      <c r="M39" s="22" t="str">
        <f>IF(ISNA(VLOOKUP($C39,'Beaver Valley TT'!$A$17:$I$37,9,FALSE))=TRUE,"0",VLOOKUP($C39,'Beaver Valley TT'!$A$17:$I$37,9,FALSE))</f>
        <v>0</v>
      </c>
      <c r="N39" s="22" t="str">
        <f>IF(ISNA(VLOOKUP($C39,'Calgary Nor AM SS'!$A$17:$I$37,9,FALSE))=TRUE,"0",VLOOKUP($C39,'Calgary Nor AM SS'!$A$17:$I$37,9,FALSE))</f>
        <v>0</v>
      </c>
      <c r="O39" s="22" t="str">
        <f>IF(ISNA(VLOOKUP($C39,'Fortune Fz'!$A$17:$I$37,9,FALSE))=TRUE,"0",VLOOKUP($C39,'Fortune Fz'!$A$17:$I$37,9,FALSE))</f>
        <v>0</v>
      </c>
      <c r="P39" s="22" t="str">
        <f>IF(ISNA(VLOOKUP($C39,'GEORGIAN PEAKS Groms'!$A$17:$I$37,9,FALSE))=TRUE,"0",VLOOKUP($C39,'GEORGIAN PEAKS Groms'!$A$17:$I$37,9,FALSE))</f>
        <v>0</v>
      </c>
      <c r="Q39" s="22" t="str">
        <f>IF(ISNA(VLOOKUP($C39,'Aspen Open SS'!$A$17:$I$37,9,FALSE))=TRUE,"0",VLOOKUP($C39,'Aspen Open SS'!$A$17:$I$37,9,FALSE))</f>
        <v>0</v>
      </c>
      <c r="R39" s="22" t="str">
        <f>IF(ISNA(VLOOKUP($C39,'Aspen Open BA'!$A$17:$I$37,9,FALSE))=TRUE,"0",VLOOKUP($C39,'Aspen Open BA'!$A$17:$I$37,9,FALSE))</f>
        <v>0</v>
      </c>
      <c r="S39" s="22" t="str">
        <f>IF(ISNA(VLOOKUP($C39,'CWG SS'!$A$17:$I$37,9,FALSE))=TRUE,"0",VLOOKUP($C39,'CWG SS'!$A$17:$I$37,9,FALSE))</f>
        <v>0</v>
      </c>
      <c r="T39" s="22" t="str">
        <f>IF(ISNA(VLOOKUP($C39,'CWG BA'!$A$17:$I$37,9,FALSE))=TRUE,"0",VLOOKUP($C39,'CWG BA'!$A$17:$I$37,9,FALSE))</f>
        <v>0</v>
      </c>
      <c r="U39" s="22" t="str">
        <f>IF(ISNA(VLOOKUP($C39,'CWG HP'!$A$17:$I$37,9,FALSE))=TRUE,"0",VLOOKUP($C39,'CWG HP'!$A$17:$I$37,9,FALSE))</f>
        <v>0</v>
      </c>
      <c r="V39" s="22">
        <f>IF(ISNA(VLOOKUP($C39,'Camp Fortune Provincials'!$A$17:$I$37,9,FALSE))=TRUE,"0",VLOOKUP($C39,'Camp Fortune Provincials'!$A$17:$I$37,9,FALSE))</f>
        <v>21</v>
      </c>
      <c r="W39" s="22" t="str">
        <f>IF(ISNA(VLOOKUP($C39,'Jr Nats SS'!$A$17:$I$37,9,FALSE))=TRUE,"0",VLOOKUP($C39,'Jr Nats SS'!$A$17:$I$37,9,FALSE))</f>
        <v>0</v>
      </c>
      <c r="X39" s="22" t="str">
        <f>IF(ISNA(VLOOKUP($C39,'Jr Nats HP'!$A$17:$I$37,9,FALSE))=TRUE,"0",VLOOKUP($C39,'Jr Nats HP'!$A$17:$I$37,9,FALSE))</f>
        <v>0</v>
      </c>
      <c r="Y39" s="22" t="str">
        <f>IF(ISNA(VLOOKUP($C39,'Jr Nats BA'!$A$17:$I$37,9,FALSE))=TRUE,"0",VLOOKUP($C39,'Jr Nats BA'!$A$17:$I$37,9,FALSE))</f>
        <v>0</v>
      </c>
      <c r="Z39" s="22" t="str">
        <f>IF(ISNA(VLOOKUP($C39,'Mammoth World Cup'!$A$17:$I$37,9,FALSE))=TRUE,"0",VLOOKUP($C39,'Mammoth World Cup'!$A$17:$I$37,9,FALSE))</f>
        <v>0</v>
      </c>
      <c r="AA39" s="22" t="str">
        <f>IF(ISNA(VLOOKUP($C39,'MSLM CC SS'!$A$17:$I$37,9,FALSE))=TRUE,"0",VLOOKUP($C39,'MSLM CC SS'!$A$17:$I$37,9,FALSE))</f>
        <v>0</v>
      </c>
      <c r="AB39" s="22">
        <f>IF(ISNA(VLOOKUP($C39,'MSLM CC HP'!$A$17:$I$33,9,FALSE))=TRUE,"0",VLOOKUP($C39,'MSLM CC HP'!$A$17:$I$33,9,FALSE))</f>
        <v>29</v>
      </c>
      <c r="AC39" s="22" t="str">
        <f>IF(ISNA(VLOOKUP($C39,'Mammoth NorAM SS'!$A$17:$I$37,9,FALSE))=TRUE,"0",VLOOKUP($C39,'Mammoth NorAM SS'!$A$17:$I$37,9,FALSE))</f>
        <v>0</v>
      </c>
      <c r="AD39" s="22" t="str">
        <f>IF(ISNA(VLOOKUP($C39,'Le Relais NorAM SS'!$A$17:$I$37,9,FALSE))=TRUE,"0",VLOOKUP($C39,'Le Relais NorAM SS'!$A$17:$I$37,9,FALSE))</f>
        <v>0</v>
      </c>
      <c r="AE39" s="22" t="str">
        <f>IF(ISNA(VLOOKUP($C39,'Step Up Tour Pro SS'!$A$17:$I$37,9,FALSE))=TRUE,"0",VLOOKUP($C39,'Step Up Tour Pro SS'!$A$17:$I$37,9,FALSE))</f>
        <v>0</v>
      </c>
    </row>
    <row r="40" spans="1:31" ht="15" customHeight="1">
      <c r="A40" s="81" t="s">
        <v>46</v>
      </c>
      <c r="B40" s="81" t="s">
        <v>65</v>
      </c>
      <c r="C40" s="86" t="s">
        <v>130</v>
      </c>
      <c r="D40" s="85">
        <f>IF(ISNA(VLOOKUP($C40,'RPA Caclulations'!$C$6:$K$199,3,FALSE))=TRUE,"0",VLOOKUP($C40,'RPA Caclulations'!$C$6:$K$199,3,FALSE))</f>
        <v>33</v>
      </c>
      <c r="E40" s="22" t="str">
        <f>IF(ISNA(VLOOKUP($C40,'Mt. Sima Canada Cup SS'!$A$17:$I$37,9,FALSE))=TRUE,"0",VLOOKUP($C40,'Mt. Sima Canada Cup SS'!$A$17:$I$37,9,FALSE))</f>
        <v>0</v>
      </c>
      <c r="F40" s="22" t="str">
        <f>IF(ISNA(VLOOKUP($C40,'Mt. Sima Canada Cup BA'!$A$17:$I$37,9,FALSE))=TRUE,"0",VLOOKUP($C40,'Mt. Sima Canada Cup BA'!$A$17:$I$37,9,FALSE))</f>
        <v>0</v>
      </c>
      <c r="G40" s="22" t="str">
        <f>IF(ISNA(VLOOKUP($C40,'Waterville Rev Tour NorAm Day 1'!$A$17:$I$37,9,FALSE))=TRUE,"0",VLOOKUP($C40,'Waterville Rev Tour NorAm Day 1'!$A$17:$I$37,9,FALSE))</f>
        <v>0</v>
      </c>
      <c r="H40" s="22" t="str">
        <f>IF(ISNA(VLOOKUP($C40,'Waterville Rev Tour NorAm Day 2'!$A$17:$I$37,9,FALSE))=TRUE,"0",VLOOKUP($C40,'Waterville Rev Tour NorAm Day 2'!$A$17:$I$37,9,FALSE))</f>
        <v>0</v>
      </c>
      <c r="I40" s="22" t="str">
        <f>IF(ISNA(VLOOKUP($C40,'MSLM TT DAY 1'!$A$17:$I$37,9,FALSE))=TRUE,"0",VLOOKUP($C40,'MSLM TT DAY 1'!$A$17:$I$37,9,FALSE))</f>
        <v>0</v>
      </c>
      <c r="J40" s="22" t="str">
        <f>IF(ISNA(VLOOKUP($C40,'MSLM TT DAY 2'!$A$17:$I$37,9,FALSE))=TRUE,"0",VLOOKUP($C40,'MSLM TT DAY 2'!$A$17:$I$37,9,FALSE))</f>
        <v>0</v>
      </c>
      <c r="K40" s="22" t="str">
        <f>IF(ISNA(VLOOKUP($C40,'Craigleith Groms'!$A$17:$I$37,9,FALSE))=TRUE,"0",VLOOKUP($C40,'Craigleith Groms'!$A$17:$I$37,9,FALSE))</f>
        <v>0</v>
      </c>
      <c r="L40" s="22">
        <f>IF(ISNA(VLOOKUP($C40,'Silverstar Canada Cup'!$A$17:$I$37,9,FALSE))=TRUE,"0",VLOOKUP($C40,'Silverstar Canada Cup'!$A$17:$I$37,9,FALSE))</f>
        <v>33</v>
      </c>
      <c r="M40" s="22" t="str">
        <f>IF(ISNA(VLOOKUP($C40,'Beaver Valley TT'!$A$17:$I$37,9,FALSE))=TRUE,"0",VLOOKUP($C40,'Beaver Valley TT'!$A$17:$I$37,9,FALSE))</f>
        <v>0</v>
      </c>
      <c r="N40" s="22">
        <f>IF(ISNA(VLOOKUP($C40,'Calgary Nor AM SS'!$A$17:$I$37,9,FALSE))=TRUE,"0",VLOOKUP($C40,'Calgary Nor AM SS'!$A$17:$I$37,9,FALSE))</f>
        <v>67</v>
      </c>
      <c r="O40" s="22" t="str">
        <f>IF(ISNA(VLOOKUP($C40,'Fortune Fz'!$A$17:$I$37,9,FALSE))=TRUE,"0",VLOOKUP($C40,'Fortune Fz'!$A$17:$I$37,9,FALSE))</f>
        <v>0</v>
      </c>
      <c r="P40" s="22" t="str">
        <f>IF(ISNA(VLOOKUP($C40,'GEORGIAN PEAKS Groms'!$A$17:$I$37,9,FALSE))=TRUE,"0",VLOOKUP($C40,'GEORGIAN PEAKS Groms'!$A$17:$I$37,9,FALSE))</f>
        <v>0</v>
      </c>
      <c r="Q40" s="22" t="str">
        <f>IF(ISNA(VLOOKUP($C40,'Aspen Open SS'!$A$17:$I$37,9,FALSE))=TRUE,"0",VLOOKUP($C40,'Aspen Open SS'!$A$17:$I$37,9,FALSE))</f>
        <v>0</v>
      </c>
      <c r="R40" s="22" t="str">
        <f>IF(ISNA(VLOOKUP($C40,'Aspen Open BA'!$A$17:$I$37,9,FALSE))=TRUE,"0",VLOOKUP($C40,'Aspen Open BA'!$A$17:$I$37,9,FALSE))</f>
        <v>0</v>
      </c>
      <c r="S40" s="22" t="str">
        <f>IF(ISNA(VLOOKUP($C40,'CWG SS'!$A$17:$I$37,9,FALSE))=TRUE,"0",VLOOKUP($C40,'CWG SS'!$A$17:$I$37,9,FALSE))</f>
        <v>0</v>
      </c>
      <c r="T40" s="22" t="str">
        <f>IF(ISNA(VLOOKUP($C40,'CWG BA'!$A$17:$I$37,9,FALSE))=TRUE,"0",VLOOKUP($C40,'CWG BA'!$A$17:$I$37,9,FALSE))</f>
        <v>0</v>
      </c>
      <c r="U40" s="22" t="str">
        <f>IF(ISNA(VLOOKUP($C40,'CWG HP'!$A$17:$I$37,9,FALSE))=TRUE,"0",VLOOKUP($C40,'CWG HP'!$A$17:$I$37,9,FALSE))</f>
        <v>0</v>
      </c>
      <c r="V40" s="22" t="str">
        <f>IF(ISNA(VLOOKUP($C40,'Camp Fortune Provincials'!$A$17:$I$37,9,FALSE))=TRUE,"0",VLOOKUP($C40,'Camp Fortune Provincials'!$A$17:$I$37,9,FALSE))</f>
        <v>0</v>
      </c>
      <c r="W40" s="22" t="str">
        <f>IF(ISNA(VLOOKUP($C40,'Jr Nats SS'!$A$17:$I$37,9,FALSE))=TRUE,"0",VLOOKUP($C40,'Jr Nats SS'!$A$17:$I$37,9,FALSE))</f>
        <v>0</v>
      </c>
      <c r="X40" s="22" t="str">
        <f>IF(ISNA(VLOOKUP($C40,'Jr Nats HP'!$A$17:$I$37,9,FALSE))=TRUE,"0",VLOOKUP($C40,'Jr Nats HP'!$A$17:$I$37,9,FALSE))</f>
        <v>0</v>
      </c>
      <c r="Y40" s="22" t="str">
        <f>IF(ISNA(VLOOKUP($C40,'Jr Nats BA'!$A$17:$I$37,9,FALSE))=TRUE,"0",VLOOKUP($C40,'Jr Nats BA'!$A$17:$I$37,9,FALSE))</f>
        <v>0</v>
      </c>
      <c r="Z40" s="22" t="str">
        <f>IF(ISNA(VLOOKUP($C40,'Mammoth World Cup'!$A$17:$I$37,9,FALSE))=TRUE,"0",VLOOKUP($C40,'Mammoth World Cup'!$A$17:$I$37,9,FALSE))</f>
        <v>0</v>
      </c>
      <c r="AA40" s="22">
        <f>IF(ISNA(VLOOKUP($C40,'MSLM CC SS'!$A$17:$I$37,9,FALSE))=TRUE,"0",VLOOKUP($C40,'MSLM CC SS'!$A$17:$I$37,9,FALSE))</f>
        <v>27</v>
      </c>
      <c r="AB40" s="22" t="str">
        <f>IF(ISNA(VLOOKUP($C40,'MSLM CC HP'!$A$17:$I$33,9,FALSE))=TRUE,"0",VLOOKUP($C40,'MSLM CC HP'!$A$17:$I$33,9,FALSE))</f>
        <v>0</v>
      </c>
      <c r="AC40" s="22" t="str">
        <f>IF(ISNA(VLOOKUP($C40,'Mammoth NorAM SS'!$A$17:$I$37,9,FALSE))=TRUE,"0",VLOOKUP($C40,'Mammoth NorAM SS'!$A$17:$I$37,9,FALSE))</f>
        <v>0</v>
      </c>
      <c r="AD40" s="22" t="str">
        <f>IF(ISNA(VLOOKUP($C40,'Le Relais NorAM SS'!$A$17:$I$37,9,FALSE))=TRUE,"0",VLOOKUP($C40,'Le Relais NorAM SS'!$A$17:$I$37,9,FALSE))</f>
        <v>0</v>
      </c>
      <c r="AE40" s="22" t="str">
        <f>IF(ISNA(VLOOKUP($C40,'Step Up Tour Pro SS'!$A$17:$I$37,9,FALSE))=TRUE,"0",VLOOKUP($C40,'Step Up Tour Pro SS'!$A$17:$I$37,9,FALSE))</f>
        <v>0</v>
      </c>
    </row>
    <row r="41" spans="1:31" ht="15" customHeight="1">
      <c r="A41" s="81" t="s">
        <v>80</v>
      </c>
      <c r="B41" s="81" t="s">
        <v>75</v>
      </c>
      <c r="C41" s="86" t="s">
        <v>107</v>
      </c>
      <c r="D41" s="85">
        <f>IF(ISNA(VLOOKUP($C41,'RPA Caclulations'!$C$6:$K$199,3,FALSE))=TRUE,"0",VLOOKUP($C41,'RPA Caclulations'!$C$6:$K$199,3,FALSE))</f>
        <v>34</v>
      </c>
      <c r="E41" s="22" t="str">
        <f>IF(ISNA(VLOOKUP($C41,'Mt. Sima Canada Cup SS'!$A$17:$I$37,9,FALSE))=TRUE,"0",VLOOKUP($C41,'Mt. Sima Canada Cup SS'!$A$17:$I$37,9,FALSE))</f>
        <v>0</v>
      </c>
      <c r="F41" s="22" t="str">
        <f>IF(ISNA(VLOOKUP($C41,'Mt. Sima Canada Cup BA'!$A$17:$I$37,9,FALSE))=TRUE,"0",VLOOKUP($C41,'Mt. Sima Canada Cup BA'!$A$17:$I$37,9,FALSE))</f>
        <v>0</v>
      </c>
      <c r="G41" s="22" t="str">
        <f>IF(ISNA(VLOOKUP($C41,'Waterville Rev Tour NorAm Day 1'!$A$17:$I$37,9,FALSE))=TRUE,"0",VLOOKUP($C41,'Waterville Rev Tour NorAm Day 1'!$A$17:$I$37,9,FALSE))</f>
        <v>0</v>
      </c>
      <c r="H41" s="22" t="str">
        <f>IF(ISNA(VLOOKUP($C41,'Waterville Rev Tour NorAm Day 2'!$A$17:$I$37,9,FALSE))=TRUE,"0",VLOOKUP($C41,'Waterville Rev Tour NorAm Day 2'!$A$17:$I$37,9,FALSE))</f>
        <v>0</v>
      </c>
      <c r="I41" s="22" t="str">
        <f>IF(ISNA(VLOOKUP($C41,'MSLM TT DAY 1'!$A$17:$I$37,9,FALSE))=TRUE,"0",VLOOKUP($C41,'MSLM TT DAY 1'!$A$17:$I$37,9,FALSE))</f>
        <v>0</v>
      </c>
      <c r="J41" s="22" t="str">
        <f>IF(ISNA(VLOOKUP($C41,'MSLM TT DAY 2'!$A$17:$I$37,9,FALSE))=TRUE,"0",VLOOKUP($C41,'MSLM TT DAY 2'!$A$17:$I$37,9,FALSE))</f>
        <v>0</v>
      </c>
      <c r="K41" s="22" t="str">
        <f>IF(ISNA(VLOOKUP($C41,'Craigleith Groms'!$A$17:$I$37,9,FALSE))=TRUE,"0",VLOOKUP($C41,'Craigleith Groms'!$A$17:$I$37,9,FALSE))</f>
        <v>0</v>
      </c>
      <c r="L41" s="22" t="str">
        <f>IF(ISNA(VLOOKUP($C41,'Silverstar Canada Cup'!$A$17:$I$37,9,FALSE))=TRUE,"0",VLOOKUP($C41,'Silverstar Canada Cup'!$A$17:$I$37,9,FALSE))</f>
        <v>0</v>
      </c>
      <c r="M41" s="22" t="str">
        <f>IF(ISNA(VLOOKUP($C41,'Beaver Valley TT'!$A$17:$I$37,9,FALSE))=TRUE,"0",VLOOKUP($C41,'Beaver Valley TT'!$A$17:$I$37,9,FALSE))</f>
        <v>0</v>
      </c>
      <c r="N41" s="22" t="str">
        <f>IF(ISNA(VLOOKUP($C41,'Calgary Nor AM SS'!$A$17:$I$37,9,FALSE))=TRUE,"0",VLOOKUP($C41,'Calgary Nor AM SS'!$A$17:$I$37,9,FALSE))</f>
        <v>0</v>
      </c>
      <c r="O41" s="22" t="str">
        <f>IF(ISNA(VLOOKUP($C41,'Fortune Fz'!$A$17:$I$37,9,FALSE))=TRUE,"0",VLOOKUP($C41,'Fortune Fz'!$A$17:$I$37,9,FALSE))</f>
        <v>0</v>
      </c>
      <c r="P41" s="22" t="str">
        <f>IF(ISNA(VLOOKUP($C41,'GEORGIAN PEAKS Groms'!$A$17:$I$37,9,FALSE))=TRUE,"0",VLOOKUP($C41,'GEORGIAN PEAKS Groms'!$A$17:$I$37,9,FALSE))</f>
        <v>0</v>
      </c>
      <c r="Q41" s="22" t="str">
        <f>IF(ISNA(VLOOKUP($C41,'Aspen Open SS'!$A$17:$I$37,9,FALSE))=TRUE,"0",VLOOKUP($C41,'Aspen Open SS'!$A$17:$I$37,9,FALSE))</f>
        <v>0</v>
      </c>
      <c r="R41" s="22" t="str">
        <f>IF(ISNA(VLOOKUP($C41,'Aspen Open BA'!$A$17:$I$37,9,FALSE))=TRUE,"0",VLOOKUP($C41,'Aspen Open BA'!$A$17:$I$37,9,FALSE))</f>
        <v>0</v>
      </c>
      <c r="S41" s="22" t="str">
        <f>IF(ISNA(VLOOKUP($C41,'CWG SS'!$A$17:$I$37,9,FALSE))=TRUE,"0",VLOOKUP($C41,'CWG SS'!$A$17:$I$37,9,FALSE))</f>
        <v>0</v>
      </c>
      <c r="T41" s="22" t="str">
        <f>IF(ISNA(VLOOKUP($C41,'CWG BA'!$A$17:$I$37,9,FALSE))=TRUE,"0",VLOOKUP($C41,'CWG BA'!$A$17:$I$37,9,FALSE))</f>
        <v>0</v>
      </c>
      <c r="U41" s="22" t="str">
        <f>IF(ISNA(VLOOKUP($C41,'CWG HP'!$A$17:$I$37,9,FALSE))=TRUE,"0",VLOOKUP($C41,'CWG HP'!$A$17:$I$37,9,FALSE))</f>
        <v>0</v>
      </c>
      <c r="V41" s="22">
        <f>IF(ISNA(VLOOKUP($C41,'Camp Fortune Provincials'!$A$17:$I$37,9,FALSE))=TRUE,"0",VLOOKUP($C41,'Camp Fortune Provincials'!$A$17:$I$37,9,FALSE))</f>
        <v>15</v>
      </c>
      <c r="W41" s="22" t="str">
        <f>IF(ISNA(VLOOKUP($C41,'Jr Nats SS'!$A$17:$I$37,9,FALSE))=TRUE,"0",VLOOKUP($C41,'Jr Nats SS'!$A$17:$I$37,9,FALSE))</f>
        <v>0</v>
      </c>
      <c r="X41" s="22" t="str">
        <f>IF(ISNA(VLOOKUP($C41,'Jr Nats HP'!$A$17:$I$37,9,FALSE))=TRUE,"0",VLOOKUP($C41,'Jr Nats HP'!$A$17:$I$37,9,FALSE))</f>
        <v>0</v>
      </c>
      <c r="Y41" s="22" t="str">
        <f>IF(ISNA(VLOOKUP($C41,'Jr Nats BA'!$A$17:$I$37,9,FALSE))=TRUE,"0",VLOOKUP($C41,'Jr Nats BA'!$A$17:$I$37,9,FALSE))</f>
        <v>0</v>
      </c>
      <c r="Z41" s="22" t="str">
        <f>IF(ISNA(VLOOKUP($C41,'Mammoth World Cup'!$A$17:$I$37,9,FALSE))=TRUE,"0",VLOOKUP($C41,'Mammoth World Cup'!$A$17:$I$37,9,FALSE))</f>
        <v>0</v>
      </c>
      <c r="AA41" s="22" t="str">
        <f>IF(ISNA(VLOOKUP($C41,'MSLM CC SS'!$A$17:$I$37,9,FALSE))=TRUE,"0",VLOOKUP($C41,'MSLM CC SS'!$A$17:$I$37,9,FALSE))</f>
        <v>0</v>
      </c>
      <c r="AB41" s="22" t="str">
        <f>IF(ISNA(VLOOKUP($C41,'MSLM CC HP'!$A$17:$I$33,9,FALSE))=TRUE,"0",VLOOKUP($C41,'MSLM CC HP'!$A$17:$I$33,9,FALSE))</f>
        <v>0</v>
      </c>
      <c r="AC41" s="22" t="str">
        <f>IF(ISNA(VLOOKUP($C41,'Mammoth NorAM SS'!$A$17:$I$37,9,FALSE))=TRUE,"0",VLOOKUP($C41,'Mammoth NorAM SS'!$A$17:$I$37,9,FALSE))</f>
        <v>0</v>
      </c>
      <c r="AD41" s="22" t="str">
        <f>IF(ISNA(VLOOKUP($C41,'Le Relais NorAM SS'!$A$17:$I$37,9,FALSE))=TRUE,"0",VLOOKUP($C41,'Le Relais NorAM SS'!$A$17:$I$37,9,FALSE))</f>
        <v>0</v>
      </c>
      <c r="AE41" s="22" t="str">
        <f>IF(ISNA(VLOOKUP($C41,'Step Up Tour Pro SS'!$A$17:$I$37,9,FALSE))=TRUE,"0",VLOOKUP($C41,'Step Up Tour Pro SS'!$A$17:$I$37,9,FALSE))</f>
        <v>0</v>
      </c>
    </row>
    <row r="42" spans="1:31" ht="15" customHeight="1">
      <c r="A42" s="81" t="s">
        <v>46</v>
      </c>
      <c r="B42" s="81" t="s">
        <v>45</v>
      </c>
      <c r="C42" s="86" t="s">
        <v>86</v>
      </c>
      <c r="D42" s="85">
        <f>IF(ISNA(VLOOKUP($C42,'RPA Caclulations'!$C$6:$K$199,3,FALSE))=TRUE,"0",VLOOKUP($C42,'RPA Caclulations'!$C$6:$K$199,3,FALSE))</f>
        <v>35</v>
      </c>
      <c r="E42" s="22" t="str">
        <f>IF(ISNA(VLOOKUP($C42,'Mt. Sima Canada Cup SS'!$A$17:$I$37,9,FALSE))=TRUE,"0",VLOOKUP($C42,'Mt. Sima Canada Cup SS'!$A$17:$I$37,9,FALSE))</f>
        <v>0</v>
      </c>
      <c r="F42" s="22" t="str">
        <f>IF(ISNA(VLOOKUP($C42,'Mt. Sima Canada Cup BA'!$A$17:$I$37,9,FALSE))=TRUE,"0",VLOOKUP($C42,'Mt. Sima Canada Cup BA'!$A$17:$I$37,9,FALSE))</f>
        <v>0</v>
      </c>
      <c r="G42" s="22" t="str">
        <f>IF(ISNA(VLOOKUP($C42,'Waterville Rev Tour NorAm Day 1'!$A$17:$I$37,9,FALSE))=TRUE,"0",VLOOKUP($C42,'Waterville Rev Tour NorAm Day 1'!$A$17:$I$37,9,FALSE))</f>
        <v>0</v>
      </c>
      <c r="H42" s="22" t="str">
        <f>IF(ISNA(VLOOKUP($C42,'Waterville Rev Tour NorAm Day 2'!$A$17:$I$37,9,FALSE))=TRUE,"0",VLOOKUP($C42,'Waterville Rev Tour NorAm Day 2'!$A$17:$I$37,9,FALSE))</f>
        <v>0</v>
      </c>
      <c r="I42" s="22">
        <f>IF(ISNA(VLOOKUP($C42,'MSLM TT DAY 1'!$A$17:$I$37,9,FALSE))=TRUE,"0",VLOOKUP($C42,'MSLM TT DAY 1'!$A$17:$I$37,9,FALSE))</f>
        <v>12</v>
      </c>
      <c r="J42" s="22">
        <f>IF(ISNA(VLOOKUP($C42,'MSLM TT DAY 2'!$A$17:$I$37,9,FALSE))=TRUE,"0",VLOOKUP($C42,'MSLM TT DAY 2'!$A$17:$I$37,9,FALSE))</f>
        <v>10</v>
      </c>
      <c r="K42" s="22" t="str">
        <f>IF(ISNA(VLOOKUP($C42,'Craigleith Groms'!$A$17:$I$37,9,FALSE))=TRUE,"0",VLOOKUP($C42,'Craigleith Groms'!$A$17:$I$37,9,FALSE))</f>
        <v>0</v>
      </c>
      <c r="L42" s="22" t="str">
        <f>IF(ISNA(VLOOKUP($C42,'Silverstar Canada Cup'!$A$17:$I$37,9,FALSE))=TRUE,"0",VLOOKUP($C42,'Silverstar Canada Cup'!$A$17:$I$37,9,FALSE))</f>
        <v>0</v>
      </c>
      <c r="M42" s="22" t="str">
        <f>IF(ISNA(VLOOKUP($C42,'Beaver Valley TT'!$A$17:$I$37,9,FALSE))=TRUE,"0",VLOOKUP($C42,'Beaver Valley TT'!$A$17:$I$37,9,FALSE))</f>
        <v>0</v>
      </c>
      <c r="N42" s="22" t="str">
        <f>IF(ISNA(VLOOKUP($C42,'Calgary Nor AM SS'!$A$17:$I$37,9,FALSE))=TRUE,"0",VLOOKUP($C42,'Calgary Nor AM SS'!$A$17:$I$37,9,FALSE))</f>
        <v>0</v>
      </c>
      <c r="O42" s="22" t="str">
        <f>IF(ISNA(VLOOKUP($C42,'Fortune Fz'!$A$17:$I$37,9,FALSE))=TRUE,"0",VLOOKUP($C42,'Fortune Fz'!$A$17:$I$37,9,FALSE))</f>
        <v>0</v>
      </c>
      <c r="P42" s="22" t="str">
        <f>IF(ISNA(VLOOKUP($C42,'GEORGIAN PEAKS Groms'!$A$17:$I$37,9,FALSE))=TRUE,"0",VLOOKUP($C42,'GEORGIAN PEAKS Groms'!$A$17:$I$37,9,FALSE))</f>
        <v>0</v>
      </c>
      <c r="Q42" s="22" t="str">
        <f>IF(ISNA(VLOOKUP($C42,'Aspen Open SS'!$A$17:$I$37,9,FALSE))=TRUE,"0",VLOOKUP($C42,'Aspen Open SS'!$A$17:$I$37,9,FALSE))</f>
        <v>0</v>
      </c>
      <c r="R42" s="22" t="str">
        <f>IF(ISNA(VLOOKUP($C42,'Aspen Open BA'!$A$17:$I$37,9,FALSE))=TRUE,"0",VLOOKUP($C42,'Aspen Open BA'!$A$17:$I$37,9,FALSE))</f>
        <v>0</v>
      </c>
      <c r="S42" s="22" t="str">
        <f>IF(ISNA(VLOOKUP($C42,'CWG SS'!$A$17:$I$37,9,FALSE))=TRUE,"0",VLOOKUP($C42,'CWG SS'!$A$17:$I$37,9,FALSE))</f>
        <v>0</v>
      </c>
      <c r="T42" s="22" t="str">
        <f>IF(ISNA(VLOOKUP($C42,'CWG BA'!$A$17:$I$37,9,FALSE))=TRUE,"0",VLOOKUP($C42,'CWG BA'!$A$17:$I$37,9,FALSE))</f>
        <v>0</v>
      </c>
      <c r="U42" s="22" t="str">
        <f>IF(ISNA(VLOOKUP($C42,'CWG HP'!$A$17:$I$37,9,FALSE))=TRUE,"0",VLOOKUP($C42,'CWG HP'!$A$17:$I$37,9,FALSE))</f>
        <v>0</v>
      </c>
      <c r="V42" s="22" t="str">
        <f>IF(ISNA(VLOOKUP($C42,'Camp Fortune Provincials'!$A$17:$I$37,9,FALSE))=TRUE,"0",VLOOKUP($C42,'Camp Fortune Provincials'!$A$17:$I$37,9,FALSE))</f>
        <v>0</v>
      </c>
      <c r="W42" s="22" t="str">
        <f>IF(ISNA(VLOOKUP($C42,'Jr Nats SS'!$A$17:$I$37,9,FALSE))=TRUE,"0",VLOOKUP($C42,'Jr Nats SS'!$A$17:$I$37,9,FALSE))</f>
        <v>0</v>
      </c>
      <c r="X42" s="22" t="str">
        <f>IF(ISNA(VLOOKUP($C42,'Jr Nats HP'!$A$17:$I$37,9,FALSE))=TRUE,"0",VLOOKUP($C42,'Jr Nats HP'!$A$17:$I$37,9,FALSE))</f>
        <v>0</v>
      </c>
      <c r="Y42" s="22" t="str">
        <f>IF(ISNA(VLOOKUP($C42,'Jr Nats BA'!$A$17:$I$37,9,FALSE))=TRUE,"0",VLOOKUP($C42,'Jr Nats BA'!$A$17:$I$37,9,FALSE))</f>
        <v>0</v>
      </c>
      <c r="Z42" s="22" t="str">
        <f>IF(ISNA(VLOOKUP($C42,'Mammoth World Cup'!$A$17:$I$37,9,FALSE))=TRUE,"0",VLOOKUP($C42,'Mammoth World Cup'!$A$17:$I$37,9,FALSE))</f>
        <v>0</v>
      </c>
      <c r="AA42" s="22" t="str">
        <f>IF(ISNA(VLOOKUP($C42,'MSLM CC SS'!$A$17:$I$37,9,FALSE))=TRUE,"0",VLOOKUP($C42,'MSLM CC SS'!$A$17:$I$37,9,FALSE))</f>
        <v>0</v>
      </c>
      <c r="AB42" s="22" t="str">
        <f>IF(ISNA(VLOOKUP($C42,'MSLM CC HP'!$A$17:$I$33,9,FALSE))=TRUE,"0",VLOOKUP($C42,'MSLM CC HP'!$A$17:$I$33,9,FALSE))</f>
        <v>0</v>
      </c>
      <c r="AC42" s="22" t="str">
        <f>IF(ISNA(VLOOKUP($C42,'Mammoth NorAM SS'!$A$17:$I$37,9,FALSE))=TRUE,"0",VLOOKUP($C42,'Mammoth NorAM SS'!$A$17:$I$37,9,FALSE))</f>
        <v>0</v>
      </c>
      <c r="AD42" s="22" t="str">
        <f>IF(ISNA(VLOOKUP($C42,'Le Relais NorAM SS'!$A$17:$I$37,9,FALSE))=TRUE,"0",VLOOKUP($C42,'Le Relais NorAM SS'!$A$17:$I$37,9,FALSE))</f>
        <v>0</v>
      </c>
      <c r="AE42" s="22" t="str">
        <f>IF(ISNA(VLOOKUP($C42,'Step Up Tour Pro SS'!$A$17:$I$37,9,FALSE))=TRUE,"0",VLOOKUP($C42,'Step Up Tour Pro SS'!$A$17:$I$37,9,FALSE))</f>
        <v>0</v>
      </c>
    </row>
    <row r="43" spans="1:31" ht="15" customHeight="1">
      <c r="A43" s="81" t="s">
        <v>94</v>
      </c>
      <c r="B43" s="81" t="s">
        <v>65</v>
      </c>
      <c r="C43" s="86" t="s">
        <v>115</v>
      </c>
      <c r="D43" s="85">
        <f>IF(ISNA(VLOOKUP($C43,'RPA Caclulations'!$C$6:$K$199,3,FALSE))=TRUE,"0",VLOOKUP($C43,'RPA Caclulations'!$C$6:$K$199,3,FALSE))</f>
        <v>36</v>
      </c>
      <c r="E43" s="22" t="str">
        <f>IF(ISNA(VLOOKUP($C43,'Mt. Sima Canada Cup SS'!$A$17:$I$37,9,FALSE))=TRUE,"0",VLOOKUP($C43,'Mt. Sima Canada Cup SS'!$A$17:$I$37,9,FALSE))</f>
        <v>0</v>
      </c>
      <c r="F43" s="22" t="str">
        <f>IF(ISNA(VLOOKUP($C43,'Mt. Sima Canada Cup BA'!$A$17:$I$37,9,FALSE))=TRUE,"0",VLOOKUP($C43,'Mt. Sima Canada Cup BA'!$A$17:$I$37,9,FALSE))</f>
        <v>0</v>
      </c>
      <c r="G43" s="22" t="str">
        <f>IF(ISNA(VLOOKUP($C43,'Waterville Rev Tour NorAm Day 1'!$A$17:$I$37,9,FALSE))=TRUE,"0",VLOOKUP($C43,'Waterville Rev Tour NorAm Day 1'!$A$17:$I$37,9,FALSE))</f>
        <v>0</v>
      </c>
      <c r="H43" s="22" t="str">
        <f>IF(ISNA(VLOOKUP($C43,'Waterville Rev Tour NorAm Day 2'!$A$17:$I$37,9,FALSE))=TRUE,"0",VLOOKUP($C43,'Waterville Rev Tour NorAm Day 2'!$A$17:$I$37,9,FALSE))</f>
        <v>0</v>
      </c>
      <c r="I43" s="22" t="str">
        <f>IF(ISNA(VLOOKUP($C43,'MSLM TT DAY 1'!$A$17:$I$37,9,FALSE))=TRUE,"0",VLOOKUP($C43,'MSLM TT DAY 1'!$A$17:$I$37,9,FALSE))</f>
        <v>0</v>
      </c>
      <c r="J43" s="22">
        <f>IF(ISNA(VLOOKUP($C43,'MSLM TT DAY 2'!$A$17:$I$37,9,FALSE))=TRUE,"0",VLOOKUP($C43,'MSLM TT DAY 2'!$A$17:$I$37,9,FALSE))</f>
        <v>9</v>
      </c>
      <c r="K43" s="22" t="str">
        <f>IF(ISNA(VLOOKUP($C43,'Craigleith Groms'!$A$17:$I$37,9,FALSE))=TRUE,"0",VLOOKUP($C43,'Craigleith Groms'!$A$17:$I$37,9,FALSE))</f>
        <v>0</v>
      </c>
      <c r="L43" s="22" t="str">
        <f>IF(ISNA(VLOOKUP($C43,'Silverstar Canada Cup'!$A$17:$I$37,9,FALSE))=TRUE,"0",VLOOKUP($C43,'Silverstar Canada Cup'!$A$17:$I$37,9,FALSE))</f>
        <v>0</v>
      </c>
      <c r="M43" s="22" t="str">
        <f>IF(ISNA(VLOOKUP($C43,'Beaver Valley TT'!$A$17:$I$37,9,FALSE))=TRUE,"0",VLOOKUP($C43,'Beaver Valley TT'!$A$17:$I$37,9,FALSE))</f>
        <v>0</v>
      </c>
      <c r="N43" s="22" t="str">
        <f>IF(ISNA(VLOOKUP($C43,'Calgary Nor AM SS'!$A$17:$I$37,9,FALSE))=TRUE,"0",VLOOKUP($C43,'Calgary Nor AM SS'!$A$17:$I$37,9,FALSE))</f>
        <v>0</v>
      </c>
      <c r="O43" s="22" t="str">
        <f>IF(ISNA(VLOOKUP($C43,'Fortune Fz'!$A$17:$I$37,9,FALSE))=TRUE,"0",VLOOKUP($C43,'Fortune Fz'!$A$17:$I$37,9,FALSE))</f>
        <v>0</v>
      </c>
      <c r="P43" s="22" t="str">
        <f>IF(ISNA(VLOOKUP($C43,'GEORGIAN PEAKS Groms'!$A$17:$I$37,9,FALSE))=TRUE,"0",VLOOKUP($C43,'GEORGIAN PEAKS Groms'!$A$17:$I$37,9,FALSE))</f>
        <v>0</v>
      </c>
      <c r="Q43" s="22" t="str">
        <f>IF(ISNA(VLOOKUP($C43,'Aspen Open SS'!$A$17:$I$37,9,FALSE))=TRUE,"0",VLOOKUP($C43,'Aspen Open SS'!$A$17:$I$37,9,FALSE))</f>
        <v>0</v>
      </c>
      <c r="R43" s="22" t="str">
        <f>IF(ISNA(VLOOKUP($C43,'Aspen Open BA'!$A$17:$I$37,9,FALSE))=TRUE,"0",VLOOKUP($C43,'Aspen Open BA'!$A$17:$I$37,9,FALSE))</f>
        <v>0</v>
      </c>
      <c r="S43" s="22" t="str">
        <f>IF(ISNA(VLOOKUP($C43,'CWG SS'!$A$17:$I$37,9,FALSE))=TRUE,"0",VLOOKUP($C43,'CWG SS'!$A$17:$I$37,9,FALSE))</f>
        <v>0</v>
      </c>
      <c r="T43" s="22" t="str">
        <f>IF(ISNA(VLOOKUP($C43,'CWG BA'!$A$17:$I$37,9,FALSE))=TRUE,"0",VLOOKUP($C43,'CWG BA'!$A$17:$I$37,9,FALSE))</f>
        <v>0</v>
      </c>
      <c r="U43" s="22" t="str">
        <f>IF(ISNA(VLOOKUP($C43,'CWG HP'!$A$17:$I$37,9,FALSE))=TRUE,"0",VLOOKUP($C43,'CWG HP'!$A$17:$I$37,9,FALSE))</f>
        <v>0</v>
      </c>
      <c r="V43" s="22" t="str">
        <f>IF(ISNA(VLOOKUP($C43,'Camp Fortune Provincials'!$A$17:$I$37,9,FALSE))=TRUE,"0",VLOOKUP($C43,'Camp Fortune Provincials'!$A$17:$I$37,9,FALSE))</f>
        <v>0</v>
      </c>
      <c r="W43" s="22" t="str">
        <f>IF(ISNA(VLOOKUP($C43,'Jr Nats SS'!$A$17:$I$37,9,FALSE))=TRUE,"0",VLOOKUP($C43,'Jr Nats SS'!$A$17:$I$37,9,FALSE))</f>
        <v>0</v>
      </c>
      <c r="X43" s="22" t="str">
        <f>IF(ISNA(VLOOKUP($C43,'Jr Nats HP'!$A$17:$I$37,9,FALSE))=TRUE,"0",VLOOKUP($C43,'Jr Nats HP'!$A$17:$I$37,9,FALSE))</f>
        <v>0</v>
      </c>
      <c r="Y43" s="22" t="str">
        <f>IF(ISNA(VLOOKUP($C43,'Jr Nats BA'!$A$17:$I$37,9,FALSE))=TRUE,"0",VLOOKUP($C43,'Jr Nats BA'!$A$17:$I$37,9,FALSE))</f>
        <v>0</v>
      </c>
      <c r="Z43" s="22" t="str">
        <f>IF(ISNA(VLOOKUP($C43,'Mammoth World Cup'!$A$17:$I$37,9,FALSE))=TRUE,"0",VLOOKUP($C43,'Mammoth World Cup'!$A$17:$I$37,9,FALSE))</f>
        <v>0</v>
      </c>
      <c r="AA43" s="22" t="str">
        <f>IF(ISNA(VLOOKUP($C43,'MSLM CC SS'!$A$17:$I$37,9,FALSE))=TRUE,"0",VLOOKUP($C43,'MSLM CC SS'!$A$17:$I$37,9,FALSE))</f>
        <v>0</v>
      </c>
      <c r="AB43" s="22" t="str">
        <f>IF(ISNA(VLOOKUP($C43,'MSLM CC HP'!$A$17:$I$33,9,FALSE))=TRUE,"0",VLOOKUP($C43,'MSLM CC HP'!$A$17:$I$33,9,FALSE))</f>
        <v>0</v>
      </c>
      <c r="AC43" s="22" t="str">
        <f>IF(ISNA(VLOOKUP($C43,'Mammoth NorAM SS'!$A$17:$I$37,9,FALSE))=TRUE,"0",VLOOKUP($C43,'Mammoth NorAM SS'!$A$17:$I$37,9,FALSE))</f>
        <v>0</v>
      </c>
      <c r="AD43" s="22" t="str">
        <f>IF(ISNA(VLOOKUP($C43,'Le Relais NorAM SS'!$A$17:$I$37,9,FALSE))=TRUE,"0",VLOOKUP($C43,'Le Relais NorAM SS'!$A$17:$I$37,9,FALSE))</f>
        <v>0</v>
      </c>
      <c r="AE43" s="22" t="str">
        <f>IF(ISNA(VLOOKUP($C43,'Step Up Tour Pro SS'!$A$17:$I$37,9,FALSE))=TRUE,"0",VLOOKUP($C43,'Step Up Tour Pro SS'!$A$17:$I$37,9,FALSE))</f>
        <v>0</v>
      </c>
    </row>
    <row r="44" spans="1:31" ht="15" customHeight="1">
      <c r="A44" s="81" t="s">
        <v>46</v>
      </c>
      <c r="B44" s="81" t="s">
        <v>65</v>
      </c>
      <c r="C44" s="86" t="s">
        <v>112</v>
      </c>
      <c r="D44" s="85">
        <f>IF(ISNA(VLOOKUP($C44,'RPA Caclulations'!$C$6:$K$199,3,FALSE))=TRUE,"0",VLOOKUP($C44,'RPA Caclulations'!$C$6:$K$199,3,FALSE))</f>
        <v>37</v>
      </c>
      <c r="E44" s="22" t="str">
        <f>IF(ISNA(VLOOKUP($C44,'Mt. Sima Canada Cup SS'!$A$17:$I$37,9,FALSE))=TRUE,"0",VLOOKUP($C44,'Mt. Sima Canada Cup SS'!$A$17:$I$37,9,FALSE))</f>
        <v>0</v>
      </c>
      <c r="F44" s="22" t="str">
        <f>IF(ISNA(VLOOKUP($C44,'Mt. Sima Canada Cup BA'!$A$17:$I$37,9,FALSE))=TRUE,"0",VLOOKUP($C44,'Mt. Sima Canada Cup BA'!$A$17:$I$37,9,FALSE))</f>
        <v>0</v>
      </c>
      <c r="G44" s="22" t="str">
        <f>IF(ISNA(VLOOKUP($C44,'Waterville Rev Tour NorAm Day 1'!$A$17:$I$37,9,FALSE))=TRUE,"0",VLOOKUP($C44,'Waterville Rev Tour NorAm Day 1'!$A$17:$I$37,9,FALSE))</f>
        <v>0</v>
      </c>
      <c r="H44" s="22" t="str">
        <f>IF(ISNA(VLOOKUP($C44,'Waterville Rev Tour NorAm Day 2'!$A$17:$I$37,9,FALSE))=TRUE,"0",VLOOKUP($C44,'Waterville Rev Tour NorAm Day 2'!$A$17:$I$37,9,FALSE))</f>
        <v>0</v>
      </c>
      <c r="I44" s="22" t="str">
        <f>IF(ISNA(VLOOKUP($C44,'MSLM TT DAY 1'!$A$17:$I$37,9,FALSE))=TRUE,"0",VLOOKUP($C44,'MSLM TT DAY 1'!$A$17:$I$37,9,FALSE))</f>
        <v>0</v>
      </c>
      <c r="J44" s="22">
        <f>IF(ISNA(VLOOKUP($C44,'MSLM TT DAY 2'!$A$17:$I$37,9,FALSE))=TRUE,"0",VLOOKUP($C44,'MSLM TT DAY 2'!$A$17:$I$37,9,FALSE))</f>
        <v>15</v>
      </c>
      <c r="K44" s="22" t="str">
        <f>IF(ISNA(VLOOKUP($C44,'Craigleith Groms'!$A$17:$I$37,9,FALSE))=TRUE,"0",VLOOKUP($C44,'Craigleith Groms'!$A$17:$I$37,9,FALSE))</f>
        <v>0</v>
      </c>
      <c r="L44" s="22" t="str">
        <f>IF(ISNA(VLOOKUP($C44,'Silverstar Canada Cup'!$A$17:$I$37,9,FALSE))=TRUE,"0",VLOOKUP($C44,'Silverstar Canada Cup'!$A$17:$I$37,9,FALSE))</f>
        <v>0</v>
      </c>
      <c r="M44" s="22">
        <f>IF(ISNA(VLOOKUP($C44,'Beaver Valley TT'!$A$17:$I$37,9,FALSE))=TRUE,"0",VLOOKUP($C44,'Beaver Valley TT'!$A$17:$I$37,9,FALSE))</f>
        <v>18</v>
      </c>
      <c r="N44" s="22" t="str">
        <f>IF(ISNA(VLOOKUP($C44,'Calgary Nor AM SS'!$A$17:$I$37,9,FALSE))=TRUE,"0",VLOOKUP($C44,'Calgary Nor AM SS'!$A$17:$I$37,9,FALSE))</f>
        <v>0</v>
      </c>
      <c r="O44" s="22" t="str">
        <f>IF(ISNA(VLOOKUP($C44,'Fortune Fz'!$A$17:$I$37,9,FALSE))=TRUE,"0",VLOOKUP($C44,'Fortune Fz'!$A$17:$I$37,9,FALSE))</f>
        <v>0</v>
      </c>
      <c r="P44" s="22" t="str">
        <f>IF(ISNA(VLOOKUP($C44,'GEORGIAN PEAKS Groms'!$A$17:$I$37,9,FALSE))=TRUE,"0",VLOOKUP($C44,'GEORGIAN PEAKS Groms'!$A$17:$I$37,9,FALSE))</f>
        <v>0</v>
      </c>
      <c r="Q44" s="22" t="str">
        <f>IF(ISNA(VLOOKUP($C44,'Aspen Open SS'!$A$17:$I$37,9,FALSE))=TRUE,"0",VLOOKUP($C44,'Aspen Open SS'!$A$17:$I$37,9,FALSE))</f>
        <v>0</v>
      </c>
      <c r="R44" s="22" t="str">
        <f>IF(ISNA(VLOOKUP($C44,'Aspen Open BA'!$A$17:$I$37,9,FALSE))=TRUE,"0",VLOOKUP($C44,'Aspen Open BA'!$A$17:$I$37,9,FALSE))</f>
        <v>0</v>
      </c>
      <c r="S44" s="22" t="str">
        <f>IF(ISNA(VLOOKUP($C44,'CWG SS'!$A$17:$I$37,9,FALSE))=TRUE,"0",VLOOKUP($C44,'CWG SS'!$A$17:$I$37,9,FALSE))</f>
        <v>0</v>
      </c>
      <c r="T44" s="22" t="str">
        <f>IF(ISNA(VLOOKUP($C44,'CWG BA'!$A$17:$I$37,9,FALSE))=TRUE,"0",VLOOKUP($C44,'CWG BA'!$A$17:$I$37,9,FALSE))</f>
        <v>0</v>
      </c>
      <c r="U44" s="22" t="str">
        <f>IF(ISNA(VLOOKUP($C44,'CWG HP'!$A$17:$I$37,9,FALSE))=TRUE,"0",VLOOKUP($C44,'CWG HP'!$A$17:$I$37,9,FALSE))</f>
        <v>0</v>
      </c>
      <c r="V44" s="22" t="str">
        <f>IF(ISNA(VLOOKUP($C44,'Camp Fortune Provincials'!$A$17:$I$37,9,FALSE))=TRUE,"0",VLOOKUP($C44,'Camp Fortune Provincials'!$A$17:$I$37,9,FALSE))</f>
        <v>0</v>
      </c>
      <c r="W44" s="22" t="str">
        <f>IF(ISNA(VLOOKUP($C44,'Jr Nats SS'!$A$17:$I$37,9,FALSE))=TRUE,"0",VLOOKUP($C44,'Jr Nats SS'!$A$17:$I$37,9,FALSE))</f>
        <v>0</v>
      </c>
      <c r="X44" s="22" t="str">
        <f>IF(ISNA(VLOOKUP($C44,'Jr Nats HP'!$A$17:$I$37,9,FALSE))=TRUE,"0",VLOOKUP($C44,'Jr Nats HP'!$A$17:$I$37,9,FALSE))</f>
        <v>0</v>
      </c>
      <c r="Y44" s="22" t="str">
        <f>IF(ISNA(VLOOKUP($C44,'Jr Nats BA'!$A$17:$I$37,9,FALSE))=TRUE,"0",VLOOKUP($C44,'Jr Nats BA'!$A$17:$I$37,9,FALSE))</f>
        <v>0</v>
      </c>
      <c r="Z44" s="22" t="str">
        <f>IF(ISNA(VLOOKUP($C44,'Mammoth World Cup'!$A$17:$I$37,9,FALSE))=TRUE,"0",VLOOKUP($C44,'Mammoth World Cup'!$A$17:$I$37,9,FALSE))</f>
        <v>0</v>
      </c>
      <c r="AA44" s="22" t="str">
        <f>IF(ISNA(VLOOKUP($C44,'MSLM CC SS'!$A$17:$I$37,9,FALSE))=TRUE,"0",VLOOKUP($C44,'MSLM CC SS'!$A$17:$I$37,9,FALSE))</f>
        <v>0</v>
      </c>
      <c r="AB44" s="22" t="str">
        <f>IF(ISNA(VLOOKUP($C44,'MSLM CC HP'!$A$17:$I$33,9,FALSE))=TRUE,"0",VLOOKUP($C44,'MSLM CC HP'!$A$17:$I$33,9,FALSE))</f>
        <v>0</v>
      </c>
      <c r="AC44" s="22" t="str">
        <f>IF(ISNA(VLOOKUP($C44,'Mammoth NorAM SS'!$A$17:$I$37,9,FALSE))=TRUE,"0",VLOOKUP($C44,'Mammoth NorAM SS'!$A$17:$I$37,9,FALSE))</f>
        <v>0</v>
      </c>
      <c r="AD44" s="22" t="str">
        <f>IF(ISNA(VLOOKUP($C44,'Le Relais NorAM SS'!$A$17:$I$37,9,FALSE))=TRUE,"0",VLOOKUP($C44,'Le Relais NorAM SS'!$A$17:$I$37,9,FALSE))</f>
        <v>0</v>
      </c>
      <c r="AE44" s="22" t="str">
        <f>IF(ISNA(VLOOKUP($C44,'Step Up Tour Pro SS'!$A$17:$I$37,9,FALSE))=TRUE,"0",VLOOKUP($C44,'Step Up Tour Pro SS'!$A$17:$I$37,9,FALSE))</f>
        <v>0</v>
      </c>
    </row>
    <row r="45" spans="1:31" ht="15" customHeight="1">
      <c r="A45" s="81" t="s">
        <v>80</v>
      </c>
      <c r="B45" s="81" t="s">
        <v>75</v>
      </c>
      <c r="C45" s="86" t="s">
        <v>111</v>
      </c>
      <c r="D45" s="85">
        <f>IF(ISNA(VLOOKUP($C45,'RPA Caclulations'!$C$6:$K$199,3,FALSE))=TRUE,"0",VLOOKUP($C45,'RPA Caclulations'!$C$6:$K$199,3,FALSE))</f>
        <v>38</v>
      </c>
      <c r="E45" s="22" t="str">
        <f>IF(ISNA(VLOOKUP($C45,'Mt. Sima Canada Cup SS'!$A$17:$I$37,9,FALSE))=TRUE,"0",VLOOKUP($C45,'Mt. Sima Canada Cup SS'!$A$17:$I$37,9,FALSE))</f>
        <v>0</v>
      </c>
      <c r="F45" s="22" t="str">
        <f>IF(ISNA(VLOOKUP($C45,'Mt. Sima Canada Cup BA'!$A$17:$I$37,9,FALSE))=TRUE,"0",VLOOKUP($C45,'Mt. Sima Canada Cup BA'!$A$17:$I$37,9,FALSE))</f>
        <v>0</v>
      </c>
      <c r="G45" s="22" t="str">
        <f>IF(ISNA(VLOOKUP($C45,'Waterville Rev Tour NorAm Day 1'!$A$17:$I$37,9,FALSE))=TRUE,"0",VLOOKUP($C45,'Waterville Rev Tour NorAm Day 1'!$A$17:$I$37,9,FALSE))</f>
        <v>0</v>
      </c>
      <c r="H45" s="22" t="str">
        <f>IF(ISNA(VLOOKUP($C45,'Waterville Rev Tour NorAm Day 2'!$A$17:$I$37,9,FALSE))=TRUE,"0",VLOOKUP($C45,'Waterville Rev Tour NorAm Day 2'!$A$17:$I$37,9,FALSE))</f>
        <v>0</v>
      </c>
      <c r="I45" s="22" t="str">
        <f>IF(ISNA(VLOOKUP($C45,'MSLM TT DAY 1'!$A$17:$I$37,9,FALSE))=TRUE,"0",VLOOKUP($C45,'MSLM TT DAY 1'!$A$17:$I$37,9,FALSE))</f>
        <v>0</v>
      </c>
      <c r="J45" s="22" t="str">
        <f>IF(ISNA(VLOOKUP($C45,'MSLM TT DAY 2'!$A$17:$I$37,9,FALSE))=TRUE,"0",VLOOKUP($C45,'MSLM TT DAY 2'!$A$17:$I$37,9,FALSE))</f>
        <v>0</v>
      </c>
      <c r="K45" s="22" t="str">
        <f>IF(ISNA(VLOOKUP($C45,'Craigleith Groms'!$A$17:$I$37,9,FALSE))=TRUE,"0",VLOOKUP($C45,'Craigleith Groms'!$A$17:$I$37,9,FALSE))</f>
        <v>0</v>
      </c>
      <c r="L45" s="22" t="str">
        <f>IF(ISNA(VLOOKUP($C45,'Silverstar Canada Cup'!$A$17:$I$37,9,FALSE))=TRUE,"0",VLOOKUP($C45,'Silverstar Canada Cup'!$A$17:$I$37,9,FALSE))</f>
        <v>0</v>
      </c>
      <c r="M45" s="22" t="str">
        <f>IF(ISNA(VLOOKUP($C45,'Beaver Valley TT'!$A$17:$I$37,9,FALSE))=TRUE,"0",VLOOKUP($C45,'Beaver Valley TT'!$A$17:$I$37,9,FALSE))</f>
        <v>0</v>
      </c>
      <c r="N45" s="22" t="str">
        <f>IF(ISNA(VLOOKUP($C45,'Calgary Nor AM SS'!$A$17:$I$37,9,FALSE))=TRUE,"0",VLOOKUP($C45,'Calgary Nor AM SS'!$A$17:$I$37,9,FALSE))</f>
        <v>0</v>
      </c>
      <c r="O45" s="22" t="str">
        <f>IF(ISNA(VLOOKUP($C45,'Fortune Fz'!$A$17:$I$37,9,FALSE))=TRUE,"0",VLOOKUP($C45,'Fortune Fz'!$A$17:$I$37,9,FALSE))</f>
        <v>0</v>
      </c>
      <c r="P45" s="22" t="str">
        <f>IF(ISNA(VLOOKUP($C45,'GEORGIAN PEAKS Groms'!$A$17:$I$37,9,FALSE))=TRUE,"0",VLOOKUP($C45,'GEORGIAN PEAKS Groms'!$A$17:$I$37,9,FALSE))</f>
        <v>0</v>
      </c>
      <c r="Q45" s="22" t="str">
        <f>IF(ISNA(VLOOKUP($C45,'Aspen Open SS'!$A$17:$I$37,9,FALSE))=TRUE,"0",VLOOKUP($C45,'Aspen Open SS'!$A$17:$I$37,9,FALSE))</f>
        <v>0</v>
      </c>
      <c r="R45" s="22" t="str">
        <f>IF(ISNA(VLOOKUP($C45,'Aspen Open BA'!$A$17:$I$37,9,FALSE))=TRUE,"0",VLOOKUP($C45,'Aspen Open BA'!$A$17:$I$37,9,FALSE))</f>
        <v>0</v>
      </c>
      <c r="S45" s="22" t="str">
        <f>IF(ISNA(VLOOKUP($C45,'CWG SS'!$A$17:$I$37,9,FALSE))=TRUE,"0",VLOOKUP($C45,'CWG SS'!$A$17:$I$37,9,FALSE))</f>
        <v>0</v>
      </c>
      <c r="T45" s="22" t="str">
        <f>IF(ISNA(VLOOKUP($C45,'CWG BA'!$A$17:$I$37,9,FALSE))=TRUE,"0",VLOOKUP($C45,'CWG BA'!$A$17:$I$37,9,FALSE))</f>
        <v>0</v>
      </c>
      <c r="U45" s="22" t="str">
        <f>IF(ISNA(VLOOKUP($C45,'CWG HP'!$A$17:$I$37,9,FALSE))=TRUE,"0",VLOOKUP($C45,'CWG HP'!$A$17:$I$37,9,FALSE))</f>
        <v>0</v>
      </c>
      <c r="V45" s="22">
        <f>IF(ISNA(VLOOKUP($C45,'Camp Fortune Provincials'!$A$17:$I$37,9,FALSE))=TRUE,"0",VLOOKUP($C45,'Camp Fortune Provincials'!$A$17:$I$37,9,FALSE))</f>
        <v>20</v>
      </c>
      <c r="W45" s="22" t="str">
        <f>IF(ISNA(VLOOKUP($C45,'Jr Nats SS'!$A$17:$I$37,9,FALSE))=TRUE,"0",VLOOKUP($C45,'Jr Nats SS'!$A$17:$I$37,9,FALSE))</f>
        <v>0</v>
      </c>
      <c r="X45" s="22" t="str">
        <f>IF(ISNA(VLOOKUP($C45,'Jr Nats HP'!$A$17:$I$37,9,FALSE))=TRUE,"0",VLOOKUP($C45,'Jr Nats HP'!$A$17:$I$37,9,FALSE))</f>
        <v>0</v>
      </c>
      <c r="Y45" s="22" t="str">
        <f>IF(ISNA(VLOOKUP($C45,'Jr Nats BA'!$A$17:$I$37,9,FALSE))=TRUE,"0",VLOOKUP($C45,'Jr Nats BA'!$A$17:$I$37,9,FALSE))</f>
        <v>0</v>
      </c>
      <c r="Z45" s="22" t="str">
        <f>IF(ISNA(VLOOKUP($C45,'Mammoth World Cup'!$A$17:$I$37,9,FALSE))=TRUE,"0",VLOOKUP($C45,'Mammoth World Cup'!$A$17:$I$37,9,FALSE))</f>
        <v>0</v>
      </c>
      <c r="AA45" s="22" t="str">
        <f>IF(ISNA(VLOOKUP($C45,'MSLM CC SS'!$A$17:$I$37,9,FALSE))=TRUE,"0",VLOOKUP($C45,'MSLM CC SS'!$A$17:$I$37,9,FALSE))</f>
        <v>0</v>
      </c>
      <c r="AB45" s="22" t="str">
        <f>IF(ISNA(VLOOKUP($C45,'MSLM CC HP'!$A$17:$I$33,9,FALSE))=TRUE,"0",VLOOKUP($C45,'MSLM CC HP'!$A$17:$I$33,9,FALSE))</f>
        <v>0</v>
      </c>
      <c r="AC45" s="22" t="str">
        <f>IF(ISNA(VLOOKUP($C45,'Mammoth NorAM SS'!$A$17:$I$37,9,FALSE))=TRUE,"0",VLOOKUP($C45,'Mammoth NorAM SS'!$A$17:$I$37,9,FALSE))</f>
        <v>0</v>
      </c>
      <c r="AD45" s="22" t="str">
        <f>IF(ISNA(VLOOKUP($C45,'Le Relais NorAM SS'!$A$17:$I$37,9,FALSE))=TRUE,"0",VLOOKUP($C45,'Le Relais NorAM SS'!$A$17:$I$37,9,FALSE))</f>
        <v>0</v>
      </c>
      <c r="AE45" s="22" t="str">
        <f>IF(ISNA(VLOOKUP($C45,'Step Up Tour Pro SS'!$A$17:$I$37,9,FALSE))=TRUE,"0",VLOOKUP($C45,'Step Up Tour Pro SS'!$A$17:$I$37,9,FALSE))</f>
        <v>0</v>
      </c>
    </row>
    <row r="46" spans="1:31" ht="15" customHeight="1">
      <c r="A46" s="81" t="s">
        <v>46</v>
      </c>
      <c r="B46" s="81" t="s">
        <v>65</v>
      </c>
      <c r="C46" s="86" t="s">
        <v>158</v>
      </c>
      <c r="D46" s="85">
        <f>IF(ISNA(VLOOKUP($C46,'RPA Caclulations'!$C$6:$K$199,3,FALSE))=TRUE,"0",VLOOKUP($C46,'RPA Caclulations'!$C$6:$K$199,3,FALSE))</f>
        <v>39</v>
      </c>
      <c r="E46" s="22" t="str">
        <f>IF(ISNA(VLOOKUP($C46,'Mt. Sima Canada Cup SS'!$A$17:$I$37,9,FALSE))=TRUE,"0",VLOOKUP($C46,'Mt. Sima Canada Cup SS'!$A$17:$I$37,9,FALSE))</f>
        <v>0</v>
      </c>
      <c r="F46" s="22" t="str">
        <f>IF(ISNA(VLOOKUP($C46,'Mt. Sima Canada Cup BA'!$A$17:$I$37,9,FALSE))=TRUE,"0",VLOOKUP($C46,'Mt. Sima Canada Cup BA'!$A$17:$I$37,9,FALSE))</f>
        <v>0</v>
      </c>
      <c r="G46" s="22" t="str">
        <f>IF(ISNA(VLOOKUP($C46,'Waterville Rev Tour NorAm Day 1'!$A$17:$I$37,9,FALSE))=TRUE,"0",VLOOKUP($C46,'Waterville Rev Tour NorAm Day 1'!$A$17:$I$37,9,FALSE))</f>
        <v>0</v>
      </c>
      <c r="H46" s="22" t="str">
        <f>IF(ISNA(VLOOKUP($C46,'Waterville Rev Tour NorAm Day 2'!$A$17:$I$37,9,FALSE))=TRUE,"0",VLOOKUP($C46,'Waterville Rev Tour NorAm Day 2'!$A$17:$I$37,9,FALSE))</f>
        <v>0</v>
      </c>
      <c r="I46" s="22" t="str">
        <f>IF(ISNA(VLOOKUP($C46,'MSLM TT DAY 1'!$A$17:$I$37,9,FALSE))=TRUE,"0",VLOOKUP($C46,'MSLM TT DAY 1'!$A$17:$I$37,9,FALSE))</f>
        <v>0</v>
      </c>
      <c r="J46" s="22" t="str">
        <f>IF(ISNA(VLOOKUP($C46,'MSLM TT DAY 2'!$A$17:$I$37,9,FALSE))=TRUE,"0",VLOOKUP($C46,'MSLM TT DAY 2'!$A$17:$I$37,9,FALSE))</f>
        <v>0</v>
      </c>
      <c r="K46" s="22" t="str">
        <f>IF(ISNA(VLOOKUP($C46,'Craigleith Groms'!$A$17:$I$37,9,FALSE))=TRUE,"0",VLOOKUP($C46,'Craigleith Groms'!$A$17:$I$37,9,FALSE))</f>
        <v>0</v>
      </c>
      <c r="L46" s="22" t="str">
        <f>IF(ISNA(VLOOKUP($C46,'Silverstar Canada Cup'!$A$17:$I$37,9,FALSE))=TRUE,"0",VLOOKUP($C46,'Silverstar Canada Cup'!$A$17:$I$37,9,FALSE))</f>
        <v>0</v>
      </c>
      <c r="M46" s="22">
        <f>IF(ISNA(VLOOKUP($C46,'Beaver Valley TT'!$A$17:$I$37,9,FALSE))=TRUE,"0",VLOOKUP($C46,'Beaver Valley TT'!$A$17:$I$37,9,FALSE))</f>
        <v>5</v>
      </c>
      <c r="N46" s="22" t="str">
        <f>IF(ISNA(VLOOKUP($C46,'Calgary Nor AM SS'!$A$17:$I$37,9,FALSE))=TRUE,"0",VLOOKUP($C46,'Calgary Nor AM SS'!$A$17:$I$37,9,FALSE))</f>
        <v>0</v>
      </c>
      <c r="O46" s="22" t="str">
        <f>IF(ISNA(VLOOKUP($C46,'Fortune Fz'!$A$17:$I$37,9,FALSE))=TRUE,"0",VLOOKUP($C46,'Fortune Fz'!$A$17:$I$37,9,FALSE))</f>
        <v>0</v>
      </c>
      <c r="P46" s="22" t="str">
        <f>IF(ISNA(VLOOKUP($C46,'GEORGIAN PEAKS Groms'!$A$17:$I$37,9,FALSE))=TRUE,"0",VLOOKUP($C46,'GEORGIAN PEAKS Groms'!$A$17:$I$37,9,FALSE))</f>
        <v>0</v>
      </c>
      <c r="Q46" s="22" t="str">
        <f>IF(ISNA(VLOOKUP($C46,'Aspen Open SS'!$A$17:$I$37,9,FALSE))=TRUE,"0",VLOOKUP($C46,'Aspen Open SS'!$A$17:$I$37,9,FALSE))</f>
        <v>0</v>
      </c>
      <c r="R46" s="22" t="str">
        <f>IF(ISNA(VLOOKUP($C46,'Aspen Open BA'!$A$17:$I$37,9,FALSE))=TRUE,"0",VLOOKUP($C46,'Aspen Open BA'!$A$17:$I$37,9,FALSE))</f>
        <v>0</v>
      </c>
      <c r="S46" s="22" t="str">
        <f>IF(ISNA(VLOOKUP($C46,'CWG SS'!$A$17:$I$37,9,FALSE))=TRUE,"0",VLOOKUP($C46,'CWG SS'!$A$17:$I$37,9,FALSE))</f>
        <v>0</v>
      </c>
      <c r="T46" s="22" t="str">
        <f>IF(ISNA(VLOOKUP($C46,'CWG BA'!$A$17:$I$37,9,FALSE))=TRUE,"0",VLOOKUP($C46,'CWG BA'!$A$17:$I$37,9,FALSE))</f>
        <v>0</v>
      </c>
      <c r="U46" s="22" t="str">
        <f>IF(ISNA(VLOOKUP($C46,'CWG HP'!$A$17:$I$37,9,FALSE))=TRUE,"0",VLOOKUP($C46,'CWG HP'!$A$17:$I$37,9,FALSE))</f>
        <v>0</v>
      </c>
      <c r="V46" s="22">
        <f>IF(ISNA(VLOOKUP($C46,'Camp Fortune Provincials'!$A$17:$I$37,9,FALSE))=TRUE,"0",VLOOKUP($C46,'Camp Fortune Provincials'!$A$17:$I$37,9,FALSE))</f>
        <v>12</v>
      </c>
      <c r="W46" s="22" t="str">
        <f>IF(ISNA(VLOOKUP($C46,'Jr Nats SS'!$A$17:$I$37,9,FALSE))=TRUE,"0",VLOOKUP($C46,'Jr Nats SS'!$A$17:$I$37,9,FALSE))</f>
        <v>0</v>
      </c>
      <c r="X46" s="22" t="str">
        <f>IF(ISNA(VLOOKUP($C46,'Jr Nats HP'!$A$17:$I$37,9,FALSE))=TRUE,"0",VLOOKUP($C46,'Jr Nats HP'!$A$17:$I$37,9,FALSE))</f>
        <v>0</v>
      </c>
      <c r="Y46" s="22" t="str">
        <f>IF(ISNA(VLOOKUP($C46,'Jr Nats BA'!$A$17:$I$37,9,FALSE))=TRUE,"0",VLOOKUP($C46,'Jr Nats BA'!$A$17:$I$37,9,FALSE))</f>
        <v>0</v>
      </c>
      <c r="Z46" s="22" t="str">
        <f>IF(ISNA(VLOOKUP($C46,'Mammoth World Cup'!$A$17:$I$37,9,FALSE))=TRUE,"0",VLOOKUP($C46,'Mammoth World Cup'!$A$17:$I$37,9,FALSE))</f>
        <v>0</v>
      </c>
      <c r="AA46" s="22" t="str">
        <f>IF(ISNA(VLOOKUP($C46,'MSLM CC SS'!$A$17:$I$37,9,FALSE))=TRUE,"0",VLOOKUP($C46,'MSLM CC SS'!$A$17:$I$37,9,FALSE))</f>
        <v>0</v>
      </c>
      <c r="AB46" s="22" t="str">
        <f>IF(ISNA(VLOOKUP($C46,'MSLM CC HP'!$A$17:$I$33,9,FALSE))=TRUE,"0",VLOOKUP($C46,'MSLM CC HP'!$A$17:$I$33,9,FALSE))</f>
        <v>0</v>
      </c>
      <c r="AC46" s="22" t="str">
        <f>IF(ISNA(VLOOKUP($C46,'Mammoth NorAM SS'!$A$17:$I$37,9,FALSE))=TRUE,"0",VLOOKUP($C46,'Mammoth NorAM SS'!$A$17:$I$37,9,FALSE))</f>
        <v>0</v>
      </c>
      <c r="AD46" s="22" t="str">
        <f>IF(ISNA(VLOOKUP($C46,'Le Relais NorAM SS'!$A$17:$I$37,9,FALSE))=TRUE,"0",VLOOKUP($C46,'Le Relais NorAM SS'!$A$17:$I$37,9,FALSE))</f>
        <v>0</v>
      </c>
      <c r="AE46" s="22" t="str">
        <f>IF(ISNA(VLOOKUP($C46,'Step Up Tour Pro SS'!$A$17:$I$37,9,FALSE))=TRUE,"0",VLOOKUP($C46,'Step Up Tour Pro SS'!$A$17:$I$37,9,FALSE))</f>
        <v>0</v>
      </c>
    </row>
    <row r="47" spans="1:31" ht="15" customHeight="1">
      <c r="A47" s="81" t="s">
        <v>46</v>
      </c>
      <c r="B47" s="81" t="s">
        <v>74</v>
      </c>
      <c r="C47" s="86" t="s">
        <v>91</v>
      </c>
      <c r="D47" s="85">
        <f>IF(ISNA(VLOOKUP($C47,'RPA Caclulations'!$C$6:$K$199,3,FALSE))=TRUE,"0",VLOOKUP($C47,'RPA Caclulations'!$C$6:$K$199,3,FALSE))</f>
        <v>40</v>
      </c>
      <c r="E47" s="22" t="str">
        <f>IF(ISNA(VLOOKUP($C47,'Mt. Sima Canada Cup SS'!$A$17:$I$37,9,FALSE))=TRUE,"0",VLOOKUP($C47,'Mt. Sima Canada Cup SS'!$A$17:$I$37,9,FALSE))</f>
        <v>0</v>
      </c>
      <c r="F47" s="22" t="str">
        <f>IF(ISNA(VLOOKUP($C47,'Mt. Sima Canada Cup BA'!$A$17:$I$37,9,FALSE))=TRUE,"0",VLOOKUP($C47,'Mt. Sima Canada Cup BA'!$A$17:$I$37,9,FALSE))</f>
        <v>0</v>
      </c>
      <c r="G47" s="22" t="str">
        <f>IF(ISNA(VLOOKUP($C47,'Waterville Rev Tour NorAm Day 1'!$A$17:$I$37,9,FALSE))=TRUE,"0",VLOOKUP($C47,'Waterville Rev Tour NorAm Day 1'!$A$17:$I$37,9,FALSE))</f>
        <v>0</v>
      </c>
      <c r="H47" s="22" t="str">
        <f>IF(ISNA(VLOOKUP($C47,'Waterville Rev Tour NorAm Day 2'!$A$17:$I$37,9,FALSE))=TRUE,"0",VLOOKUP($C47,'Waterville Rev Tour NorAm Day 2'!$A$17:$I$37,9,FALSE))</f>
        <v>0</v>
      </c>
      <c r="I47" s="22" t="str">
        <f>IF(ISNA(VLOOKUP($C47,'MSLM TT DAY 1'!$A$17:$I$37,9,FALSE))=TRUE,"0",VLOOKUP($C47,'MSLM TT DAY 1'!$A$17:$I$37,9,FALSE))</f>
        <v>0</v>
      </c>
      <c r="J47" s="22">
        <f>IF(ISNA(VLOOKUP($C47,'MSLM TT DAY 2'!$A$17:$I$37,9,FALSE))=TRUE,"0",VLOOKUP($C47,'MSLM TT DAY 2'!$A$17:$I$37,9,FALSE))</f>
        <v>18</v>
      </c>
      <c r="K47" s="22" t="str">
        <f>IF(ISNA(VLOOKUP($C47,'Craigleith Groms'!$A$17:$I$37,9,FALSE))=TRUE,"0",VLOOKUP($C47,'Craigleith Groms'!$A$17:$I$37,9,FALSE))</f>
        <v>0</v>
      </c>
      <c r="L47" s="22" t="str">
        <f>IF(ISNA(VLOOKUP($C47,'Silverstar Canada Cup'!$A$17:$I$37,9,FALSE))=TRUE,"0",VLOOKUP($C47,'Silverstar Canada Cup'!$A$17:$I$37,9,FALSE))</f>
        <v>0</v>
      </c>
      <c r="M47" s="22" t="str">
        <f>IF(ISNA(VLOOKUP($C47,'Beaver Valley TT'!$A$17:$I$37,9,FALSE))=TRUE,"0",VLOOKUP($C47,'Beaver Valley TT'!$A$17:$I$37,9,FALSE))</f>
        <v>0</v>
      </c>
      <c r="N47" s="22" t="str">
        <f>IF(ISNA(VLOOKUP($C47,'Calgary Nor AM SS'!$A$17:$I$37,9,FALSE))=TRUE,"0",VLOOKUP($C47,'Calgary Nor AM SS'!$A$17:$I$37,9,FALSE))</f>
        <v>0</v>
      </c>
      <c r="O47" s="22" t="str">
        <f>IF(ISNA(VLOOKUP($C47,'Fortune Fz'!$A$17:$I$37,9,FALSE))=TRUE,"0",VLOOKUP($C47,'Fortune Fz'!$A$17:$I$37,9,FALSE))</f>
        <v>0</v>
      </c>
      <c r="P47" s="22" t="str">
        <f>IF(ISNA(VLOOKUP($C47,'GEORGIAN PEAKS Groms'!$A$17:$I$37,9,FALSE))=TRUE,"0",VLOOKUP($C47,'GEORGIAN PEAKS Groms'!$A$17:$I$37,9,FALSE))</f>
        <v>0</v>
      </c>
      <c r="Q47" s="22" t="str">
        <f>IF(ISNA(VLOOKUP($C47,'Aspen Open SS'!$A$17:$I$37,9,FALSE))=TRUE,"0",VLOOKUP($C47,'Aspen Open SS'!$A$17:$I$37,9,FALSE))</f>
        <v>0</v>
      </c>
      <c r="R47" s="22" t="str">
        <f>IF(ISNA(VLOOKUP($C47,'Aspen Open BA'!$A$17:$I$37,9,FALSE))=TRUE,"0",VLOOKUP($C47,'Aspen Open BA'!$A$17:$I$37,9,FALSE))</f>
        <v>0</v>
      </c>
      <c r="S47" s="22" t="str">
        <f>IF(ISNA(VLOOKUP($C47,'CWG SS'!$A$17:$I$37,9,FALSE))=TRUE,"0",VLOOKUP($C47,'CWG SS'!$A$17:$I$37,9,FALSE))</f>
        <v>0</v>
      </c>
      <c r="T47" s="22" t="str">
        <f>IF(ISNA(VLOOKUP($C47,'CWG BA'!$A$17:$I$37,9,FALSE))=TRUE,"0",VLOOKUP($C47,'CWG BA'!$A$17:$I$37,9,FALSE))</f>
        <v>0</v>
      </c>
      <c r="U47" s="22" t="str">
        <f>IF(ISNA(VLOOKUP($C47,'CWG HP'!$A$17:$I$37,9,FALSE))=TRUE,"0",VLOOKUP($C47,'CWG HP'!$A$17:$I$37,9,FALSE))</f>
        <v>0</v>
      </c>
      <c r="V47" s="22" t="str">
        <f>IF(ISNA(VLOOKUP($C47,'Camp Fortune Provincials'!$A$17:$I$37,9,FALSE))=TRUE,"0",VLOOKUP($C47,'Camp Fortune Provincials'!$A$17:$I$37,9,FALSE))</f>
        <v>0</v>
      </c>
      <c r="W47" s="22" t="str">
        <f>IF(ISNA(VLOOKUP($C47,'Jr Nats SS'!$A$17:$I$37,9,FALSE))=TRUE,"0",VLOOKUP($C47,'Jr Nats SS'!$A$17:$I$37,9,FALSE))</f>
        <v>0</v>
      </c>
      <c r="X47" s="22" t="str">
        <f>IF(ISNA(VLOOKUP($C47,'Jr Nats HP'!$A$17:$I$37,9,FALSE))=TRUE,"0",VLOOKUP($C47,'Jr Nats HP'!$A$17:$I$37,9,FALSE))</f>
        <v>0</v>
      </c>
      <c r="Y47" s="22" t="str">
        <f>IF(ISNA(VLOOKUP($C47,'Jr Nats BA'!$A$17:$I$37,9,FALSE))=TRUE,"0",VLOOKUP($C47,'Jr Nats BA'!$A$17:$I$37,9,FALSE))</f>
        <v>0</v>
      </c>
      <c r="Z47" s="22" t="str">
        <f>IF(ISNA(VLOOKUP($C47,'Mammoth World Cup'!$A$17:$I$37,9,FALSE))=TRUE,"0",VLOOKUP($C47,'Mammoth World Cup'!$A$17:$I$37,9,FALSE))</f>
        <v>0</v>
      </c>
      <c r="AA47" s="22" t="str">
        <f>IF(ISNA(VLOOKUP($C47,'MSLM CC SS'!$A$17:$I$37,9,FALSE))=TRUE,"0",VLOOKUP($C47,'MSLM CC SS'!$A$17:$I$37,9,FALSE))</f>
        <v>0</v>
      </c>
      <c r="AB47" s="22" t="str">
        <f>IF(ISNA(VLOOKUP($C47,'MSLM CC HP'!$A$17:$I$33,9,FALSE))=TRUE,"0",VLOOKUP($C47,'MSLM CC HP'!$A$17:$I$33,9,FALSE))</f>
        <v>0</v>
      </c>
      <c r="AC47" s="22" t="str">
        <f>IF(ISNA(VLOOKUP($C47,'Mammoth NorAM SS'!$A$17:$I$37,9,FALSE))=TRUE,"0",VLOOKUP($C47,'Mammoth NorAM SS'!$A$17:$I$37,9,FALSE))</f>
        <v>0</v>
      </c>
      <c r="AD47" s="22" t="str">
        <f>IF(ISNA(VLOOKUP($C47,'Le Relais NorAM SS'!$A$17:$I$37,9,FALSE))=TRUE,"0",VLOOKUP($C47,'Le Relais NorAM SS'!$A$17:$I$37,9,FALSE))</f>
        <v>0</v>
      </c>
      <c r="AE47" s="22" t="str">
        <f>IF(ISNA(VLOOKUP($C47,'Step Up Tour Pro SS'!$A$17:$I$37,9,FALSE))=TRUE,"0",VLOOKUP($C47,'Step Up Tour Pro SS'!$A$17:$I$37,9,FALSE))</f>
        <v>0</v>
      </c>
    </row>
    <row r="48" spans="1:31" ht="15" customHeight="1">
      <c r="A48" s="81" t="s">
        <v>46</v>
      </c>
      <c r="B48" s="81" t="s">
        <v>65</v>
      </c>
      <c r="C48" s="86" t="s">
        <v>117</v>
      </c>
      <c r="D48" s="85">
        <f>IF(ISNA(VLOOKUP($C48,'RPA Caclulations'!$C$6:$K$199,3,FALSE))=TRUE,"0",VLOOKUP($C48,'RPA Caclulations'!$C$6:$K$199,3,FALSE))</f>
        <v>41</v>
      </c>
      <c r="E48" s="22" t="str">
        <f>IF(ISNA(VLOOKUP($C48,'Mt. Sima Canada Cup SS'!$A$17:$I$37,9,FALSE))=TRUE,"0",VLOOKUP($C48,'Mt. Sima Canada Cup SS'!$A$17:$I$37,9,FALSE))</f>
        <v>0</v>
      </c>
      <c r="F48" s="22" t="str">
        <f>IF(ISNA(VLOOKUP($C48,'Mt. Sima Canada Cup BA'!$A$17:$I$37,9,FALSE))=TRUE,"0",VLOOKUP($C48,'Mt. Sima Canada Cup BA'!$A$17:$I$37,9,FALSE))</f>
        <v>0</v>
      </c>
      <c r="G48" s="22" t="str">
        <f>IF(ISNA(VLOOKUP($C48,'Waterville Rev Tour NorAm Day 1'!$A$17:$I$37,9,FALSE))=TRUE,"0",VLOOKUP($C48,'Waterville Rev Tour NorAm Day 1'!$A$17:$I$37,9,FALSE))</f>
        <v>0</v>
      </c>
      <c r="H48" s="22" t="str">
        <f>IF(ISNA(VLOOKUP($C48,'Waterville Rev Tour NorAm Day 2'!$A$17:$I$37,9,FALSE))=TRUE,"0",VLOOKUP($C48,'Waterville Rev Tour NorAm Day 2'!$A$17:$I$37,9,FALSE))</f>
        <v>0</v>
      </c>
      <c r="I48" s="22" t="str">
        <f>IF(ISNA(VLOOKUP($C48,'MSLM TT DAY 1'!$A$17:$I$37,9,FALSE))=TRUE,"0",VLOOKUP($C48,'MSLM TT DAY 1'!$A$17:$I$37,9,FALSE))</f>
        <v>0</v>
      </c>
      <c r="J48" s="22" t="str">
        <f>IF(ISNA(VLOOKUP($C48,'MSLM TT DAY 2'!$A$17:$I$37,9,FALSE))=TRUE,"0",VLOOKUP($C48,'MSLM TT DAY 2'!$A$17:$I$37,9,FALSE))</f>
        <v>0</v>
      </c>
      <c r="K48" s="22" t="str">
        <f>IF(ISNA(VLOOKUP($C48,'Craigleith Groms'!$A$17:$I$37,9,FALSE))=TRUE,"0",VLOOKUP($C48,'Craigleith Groms'!$A$17:$I$37,9,FALSE))</f>
        <v>0</v>
      </c>
      <c r="L48" s="22" t="str">
        <f>IF(ISNA(VLOOKUP($C48,'Silverstar Canada Cup'!$A$17:$I$37,9,FALSE))=TRUE,"0",VLOOKUP($C48,'Silverstar Canada Cup'!$A$17:$I$37,9,FALSE))</f>
        <v>0</v>
      </c>
      <c r="M48" s="22">
        <f>IF(ISNA(VLOOKUP($C48,'Beaver Valley TT'!$A$17:$I$37,9,FALSE))=TRUE,"0",VLOOKUP($C48,'Beaver Valley TT'!$A$17:$I$37,9,FALSE))</f>
        <v>20</v>
      </c>
      <c r="N48" s="22" t="str">
        <f>IF(ISNA(VLOOKUP($C48,'Calgary Nor AM SS'!$A$17:$I$37,9,FALSE))=TRUE,"0",VLOOKUP($C48,'Calgary Nor AM SS'!$A$17:$I$37,9,FALSE))</f>
        <v>0</v>
      </c>
      <c r="O48" s="22" t="str">
        <f>IF(ISNA(VLOOKUP($C48,'Fortune Fz'!$A$17:$I$37,9,FALSE))=TRUE,"0",VLOOKUP($C48,'Fortune Fz'!$A$17:$I$37,9,FALSE))</f>
        <v>0</v>
      </c>
      <c r="P48" s="22" t="str">
        <f>IF(ISNA(VLOOKUP($C48,'GEORGIAN PEAKS Groms'!$A$17:$I$37,9,FALSE))=TRUE,"0",VLOOKUP($C48,'GEORGIAN PEAKS Groms'!$A$17:$I$37,9,FALSE))</f>
        <v>0</v>
      </c>
      <c r="Q48" s="22" t="str">
        <f>IF(ISNA(VLOOKUP($C48,'Aspen Open SS'!$A$17:$I$37,9,FALSE))=TRUE,"0",VLOOKUP($C48,'Aspen Open SS'!$A$17:$I$37,9,FALSE))</f>
        <v>0</v>
      </c>
      <c r="R48" s="22" t="str">
        <f>IF(ISNA(VLOOKUP($C48,'Aspen Open BA'!$A$17:$I$37,9,FALSE))=TRUE,"0",VLOOKUP($C48,'Aspen Open BA'!$A$17:$I$37,9,FALSE))</f>
        <v>0</v>
      </c>
      <c r="S48" s="22" t="str">
        <f>IF(ISNA(VLOOKUP($C48,'CWG SS'!$A$17:$I$37,9,FALSE))=TRUE,"0",VLOOKUP($C48,'CWG SS'!$A$17:$I$37,9,FALSE))</f>
        <v>0</v>
      </c>
      <c r="T48" s="22" t="str">
        <f>IF(ISNA(VLOOKUP($C48,'CWG BA'!$A$17:$I$37,9,FALSE))=TRUE,"0",VLOOKUP($C48,'CWG BA'!$A$17:$I$37,9,FALSE))</f>
        <v>0</v>
      </c>
      <c r="U48" s="22" t="str">
        <f>IF(ISNA(VLOOKUP($C48,'CWG HP'!$A$17:$I$37,9,FALSE))=TRUE,"0",VLOOKUP($C48,'CWG HP'!$A$17:$I$37,9,FALSE))</f>
        <v>0</v>
      </c>
      <c r="V48" s="22" t="str">
        <f>IF(ISNA(VLOOKUP($C48,'Camp Fortune Provincials'!$A$17:$I$37,9,FALSE))=TRUE,"0",VLOOKUP($C48,'Camp Fortune Provincials'!$A$17:$I$37,9,FALSE))</f>
        <v>0</v>
      </c>
      <c r="W48" s="22" t="str">
        <f>IF(ISNA(VLOOKUP($C48,'Jr Nats SS'!$A$17:$I$37,9,FALSE))=TRUE,"0",VLOOKUP($C48,'Jr Nats SS'!$A$17:$I$37,9,FALSE))</f>
        <v>0</v>
      </c>
      <c r="X48" s="22" t="str">
        <f>IF(ISNA(VLOOKUP($C48,'Jr Nats HP'!$A$17:$I$37,9,FALSE))=TRUE,"0",VLOOKUP($C48,'Jr Nats HP'!$A$17:$I$37,9,FALSE))</f>
        <v>0</v>
      </c>
      <c r="Y48" s="22" t="str">
        <f>IF(ISNA(VLOOKUP($C48,'Jr Nats BA'!$A$17:$I$37,9,FALSE))=TRUE,"0",VLOOKUP($C48,'Jr Nats BA'!$A$17:$I$37,9,FALSE))</f>
        <v>0</v>
      </c>
      <c r="Z48" s="22" t="str">
        <f>IF(ISNA(VLOOKUP($C48,'Mammoth World Cup'!$A$17:$I$37,9,FALSE))=TRUE,"0",VLOOKUP($C48,'Mammoth World Cup'!$A$17:$I$37,9,FALSE))</f>
        <v>0</v>
      </c>
      <c r="AA48" s="22" t="str">
        <f>IF(ISNA(VLOOKUP($C48,'MSLM CC SS'!$A$17:$I$37,9,FALSE))=TRUE,"0",VLOOKUP($C48,'MSLM CC SS'!$A$17:$I$37,9,FALSE))</f>
        <v>0</v>
      </c>
      <c r="AB48" s="22" t="str">
        <f>IF(ISNA(VLOOKUP($C48,'MSLM CC HP'!$A$17:$I$33,9,FALSE))=TRUE,"0",VLOOKUP($C48,'MSLM CC HP'!$A$17:$I$33,9,FALSE))</f>
        <v>0</v>
      </c>
      <c r="AC48" s="22" t="str">
        <f>IF(ISNA(VLOOKUP($C48,'Mammoth NorAM SS'!$A$17:$I$37,9,FALSE))=TRUE,"0",VLOOKUP($C48,'Mammoth NorAM SS'!$A$17:$I$37,9,FALSE))</f>
        <v>0</v>
      </c>
      <c r="AD48" s="22" t="str">
        <f>IF(ISNA(VLOOKUP($C48,'Le Relais NorAM SS'!$A$17:$I$37,9,FALSE))=TRUE,"0",VLOOKUP($C48,'Le Relais NorAM SS'!$A$17:$I$37,9,FALSE))</f>
        <v>0</v>
      </c>
      <c r="AE48" s="22" t="str">
        <f>IF(ISNA(VLOOKUP($C48,'Step Up Tour Pro SS'!$A$17:$I$37,9,FALSE))=TRUE,"0",VLOOKUP($C48,'Step Up Tour Pro SS'!$A$17:$I$37,9,FALSE))</f>
        <v>0</v>
      </c>
    </row>
    <row r="49" spans="1:31" ht="15" customHeight="1">
      <c r="A49" s="81" t="s">
        <v>46</v>
      </c>
      <c r="B49" s="81" t="s">
        <v>65</v>
      </c>
      <c r="C49" s="86" t="s">
        <v>103</v>
      </c>
      <c r="D49" s="85">
        <f>IF(ISNA(VLOOKUP($C49,'RPA Caclulations'!$C$6:$K$199,3,FALSE))=TRUE,"0",VLOOKUP($C49,'RPA Caclulations'!$C$6:$K$199,3,FALSE))</f>
        <v>42</v>
      </c>
      <c r="E49" s="22" t="str">
        <f>IF(ISNA(VLOOKUP($C49,'Mt. Sima Canada Cup SS'!$A$17:$I$37,9,FALSE))=TRUE,"0",VLOOKUP($C49,'Mt. Sima Canada Cup SS'!$A$17:$I$37,9,FALSE))</f>
        <v>0</v>
      </c>
      <c r="F49" s="22" t="str">
        <f>IF(ISNA(VLOOKUP($C49,'Mt. Sima Canada Cup BA'!$A$17:$I$37,9,FALSE))=TRUE,"0",VLOOKUP($C49,'Mt. Sima Canada Cup BA'!$A$17:$I$37,9,FALSE))</f>
        <v>0</v>
      </c>
      <c r="G49" s="22" t="str">
        <f>IF(ISNA(VLOOKUP($C49,'Waterville Rev Tour NorAm Day 1'!$A$17:$I$37,9,FALSE))=TRUE,"0",VLOOKUP($C49,'Waterville Rev Tour NorAm Day 1'!$A$17:$I$37,9,FALSE))</f>
        <v>0</v>
      </c>
      <c r="H49" s="22" t="str">
        <f>IF(ISNA(VLOOKUP($C49,'Waterville Rev Tour NorAm Day 2'!$A$17:$I$37,9,FALSE))=TRUE,"0",VLOOKUP($C49,'Waterville Rev Tour NorAm Day 2'!$A$17:$I$37,9,FALSE))</f>
        <v>0</v>
      </c>
      <c r="I49" s="22">
        <f>IF(ISNA(VLOOKUP($C49,'MSLM TT DAY 1'!$A$17:$I$37,9,FALSE))=TRUE,"0",VLOOKUP($C49,'MSLM TT DAY 1'!$A$17:$I$37,9,FALSE))</f>
        <v>13</v>
      </c>
      <c r="J49" s="22">
        <f>IF(ISNA(VLOOKUP($C49,'MSLM TT DAY 2'!$A$17:$I$37,9,FALSE))=TRUE,"0",VLOOKUP($C49,'MSLM TT DAY 2'!$A$17:$I$37,9,FALSE))</f>
        <v>19</v>
      </c>
      <c r="K49" s="22" t="str">
        <f>IF(ISNA(VLOOKUP($C49,'Craigleith Groms'!$A$17:$I$37,9,FALSE))=TRUE,"0",VLOOKUP($C49,'Craigleith Groms'!$A$17:$I$37,9,FALSE))</f>
        <v>0</v>
      </c>
      <c r="L49" s="22" t="str">
        <f>IF(ISNA(VLOOKUP($C49,'Silverstar Canada Cup'!$A$17:$I$37,9,FALSE))=TRUE,"0",VLOOKUP($C49,'Silverstar Canada Cup'!$A$17:$I$37,9,FALSE))</f>
        <v>0</v>
      </c>
      <c r="M49" s="22" t="str">
        <f>IF(ISNA(VLOOKUP($C49,'Beaver Valley TT'!$A$17:$I$37,9,FALSE))=TRUE,"0",VLOOKUP($C49,'Beaver Valley TT'!$A$17:$I$37,9,FALSE))</f>
        <v>0</v>
      </c>
      <c r="N49" s="22" t="str">
        <f>IF(ISNA(VLOOKUP($C49,'Calgary Nor AM SS'!$A$17:$I$37,9,FALSE))=TRUE,"0",VLOOKUP($C49,'Calgary Nor AM SS'!$A$17:$I$37,9,FALSE))</f>
        <v>0</v>
      </c>
      <c r="O49" s="22" t="str">
        <f>IF(ISNA(VLOOKUP($C49,'Fortune Fz'!$A$17:$I$37,9,FALSE))=TRUE,"0",VLOOKUP($C49,'Fortune Fz'!$A$17:$I$37,9,FALSE))</f>
        <v>0</v>
      </c>
      <c r="P49" s="22" t="str">
        <f>IF(ISNA(VLOOKUP($C49,'GEORGIAN PEAKS Groms'!$A$17:$I$37,9,FALSE))=TRUE,"0",VLOOKUP($C49,'GEORGIAN PEAKS Groms'!$A$17:$I$37,9,FALSE))</f>
        <v>0</v>
      </c>
      <c r="Q49" s="22" t="str">
        <f>IF(ISNA(VLOOKUP($C49,'Aspen Open SS'!$A$17:$I$37,9,FALSE))=TRUE,"0",VLOOKUP($C49,'Aspen Open SS'!$A$17:$I$37,9,FALSE))</f>
        <v>0</v>
      </c>
      <c r="R49" s="22" t="str">
        <f>IF(ISNA(VLOOKUP($C49,'Aspen Open BA'!$A$17:$I$37,9,FALSE))=TRUE,"0",VLOOKUP($C49,'Aspen Open BA'!$A$17:$I$37,9,FALSE))</f>
        <v>0</v>
      </c>
      <c r="S49" s="22" t="str">
        <f>IF(ISNA(VLOOKUP($C49,'CWG SS'!$A$17:$I$37,9,FALSE))=TRUE,"0",VLOOKUP($C49,'CWG SS'!$A$17:$I$37,9,FALSE))</f>
        <v>0</v>
      </c>
      <c r="T49" s="22" t="str">
        <f>IF(ISNA(VLOOKUP($C49,'CWG BA'!$A$17:$I$37,9,FALSE))=TRUE,"0",VLOOKUP($C49,'CWG BA'!$A$17:$I$37,9,FALSE))</f>
        <v>0</v>
      </c>
      <c r="U49" s="22" t="str">
        <f>IF(ISNA(VLOOKUP($C49,'CWG HP'!$A$17:$I$37,9,FALSE))=TRUE,"0",VLOOKUP($C49,'CWG HP'!$A$17:$I$37,9,FALSE))</f>
        <v>0</v>
      </c>
      <c r="V49" s="22" t="str">
        <f>IF(ISNA(VLOOKUP($C49,'Camp Fortune Provincials'!$A$17:$I$37,9,FALSE))=TRUE,"0",VLOOKUP($C49,'Camp Fortune Provincials'!$A$17:$I$37,9,FALSE))</f>
        <v>0</v>
      </c>
      <c r="W49" s="22" t="str">
        <f>IF(ISNA(VLOOKUP($C49,'Jr Nats SS'!$A$17:$I$37,9,FALSE))=TRUE,"0",VLOOKUP($C49,'Jr Nats SS'!$A$17:$I$37,9,FALSE))</f>
        <v>0</v>
      </c>
      <c r="X49" s="22" t="str">
        <f>IF(ISNA(VLOOKUP($C49,'Jr Nats HP'!$A$17:$I$37,9,FALSE))=TRUE,"0",VLOOKUP($C49,'Jr Nats HP'!$A$17:$I$37,9,FALSE))</f>
        <v>0</v>
      </c>
      <c r="Y49" s="22" t="str">
        <f>IF(ISNA(VLOOKUP($C49,'Jr Nats BA'!$A$17:$I$37,9,FALSE))=TRUE,"0",VLOOKUP($C49,'Jr Nats BA'!$A$17:$I$37,9,FALSE))</f>
        <v>0</v>
      </c>
      <c r="Z49" s="22" t="str">
        <f>IF(ISNA(VLOOKUP($C49,'Mammoth World Cup'!$A$17:$I$37,9,FALSE))=TRUE,"0",VLOOKUP($C49,'Mammoth World Cup'!$A$17:$I$37,9,FALSE))</f>
        <v>0</v>
      </c>
      <c r="AA49" s="22" t="str">
        <f>IF(ISNA(VLOOKUP($C49,'MSLM CC SS'!$A$17:$I$37,9,FALSE))=TRUE,"0",VLOOKUP($C49,'MSLM CC SS'!$A$17:$I$37,9,FALSE))</f>
        <v>0</v>
      </c>
      <c r="AB49" s="22" t="str">
        <f>IF(ISNA(VLOOKUP($C49,'MSLM CC HP'!$A$17:$I$33,9,FALSE))=TRUE,"0",VLOOKUP($C49,'MSLM CC HP'!$A$17:$I$33,9,FALSE))</f>
        <v>0</v>
      </c>
      <c r="AC49" s="22" t="str">
        <f>IF(ISNA(VLOOKUP($C49,'Mammoth NorAM SS'!$A$17:$I$37,9,FALSE))=TRUE,"0",VLOOKUP($C49,'Mammoth NorAM SS'!$A$17:$I$37,9,FALSE))</f>
        <v>0</v>
      </c>
      <c r="AD49" s="22" t="str">
        <f>IF(ISNA(VLOOKUP($C49,'Le Relais NorAM SS'!$A$17:$I$37,9,FALSE))=TRUE,"0",VLOOKUP($C49,'Le Relais NorAM SS'!$A$17:$I$37,9,FALSE))</f>
        <v>0</v>
      </c>
      <c r="AE49" s="22" t="str">
        <f>IF(ISNA(VLOOKUP($C49,'Step Up Tour Pro SS'!$A$17:$I$37,9,FALSE))=TRUE,"0",VLOOKUP($C49,'Step Up Tour Pro SS'!$A$17:$I$37,9,FALSE))</f>
        <v>0</v>
      </c>
    </row>
    <row r="50" spans="1:31" ht="15" customHeight="1">
      <c r="A50" s="81" t="s">
        <v>94</v>
      </c>
      <c r="B50" s="81" t="s">
        <v>75</v>
      </c>
      <c r="C50" s="86" t="s">
        <v>113</v>
      </c>
      <c r="D50" s="85">
        <f>IF(ISNA(VLOOKUP($C50,'RPA Caclulations'!$C$6:$K$199,3,FALSE))=TRUE,"0",VLOOKUP($C50,'RPA Caclulations'!$C$6:$K$199,3,FALSE))</f>
        <v>43</v>
      </c>
      <c r="E50" s="22" t="str">
        <f>IF(ISNA(VLOOKUP($C50,'Mt. Sima Canada Cup SS'!$A$17:$I$37,9,FALSE))=TRUE,"0",VLOOKUP($C50,'Mt. Sima Canada Cup SS'!$A$17:$I$37,9,FALSE))</f>
        <v>0</v>
      </c>
      <c r="F50" s="22" t="str">
        <f>IF(ISNA(VLOOKUP($C50,'Mt. Sima Canada Cup BA'!$A$17:$I$37,9,FALSE))=TRUE,"0",VLOOKUP($C50,'Mt. Sima Canada Cup BA'!$A$17:$I$37,9,FALSE))</f>
        <v>0</v>
      </c>
      <c r="G50" s="22" t="str">
        <f>IF(ISNA(VLOOKUP($C50,'Waterville Rev Tour NorAm Day 1'!$A$17:$I$37,9,FALSE))=TRUE,"0",VLOOKUP($C50,'Waterville Rev Tour NorAm Day 1'!$A$17:$I$37,9,FALSE))</f>
        <v>0</v>
      </c>
      <c r="H50" s="22" t="str">
        <f>IF(ISNA(VLOOKUP($C50,'Waterville Rev Tour NorAm Day 2'!$A$17:$I$37,9,FALSE))=TRUE,"0",VLOOKUP($C50,'Waterville Rev Tour NorAm Day 2'!$A$17:$I$37,9,FALSE))</f>
        <v>0</v>
      </c>
      <c r="I50" s="22" t="str">
        <f>IF(ISNA(VLOOKUP($C50,'MSLM TT DAY 1'!$A$17:$I$37,9,FALSE))=TRUE,"0",VLOOKUP($C50,'MSLM TT DAY 1'!$A$17:$I$37,9,FALSE))</f>
        <v>0</v>
      </c>
      <c r="J50" s="22" t="str">
        <f>IF(ISNA(VLOOKUP($C50,'MSLM TT DAY 2'!$A$17:$I$37,9,FALSE))=TRUE,"0",VLOOKUP($C50,'MSLM TT DAY 2'!$A$17:$I$37,9,FALSE))</f>
        <v>0</v>
      </c>
      <c r="K50" s="22" t="str">
        <f>IF(ISNA(VLOOKUP($C50,'Craigleith Groms'!$A$17:$I$37,9,FALSE))=TRUE,"0",VLOOKUP($C50,'Craigleith Groms'!$A$17:$I$37,9,FALSE))</f>
        <v>0</v>
      </c>
      <c r="L50" s="22" t="str">
        <f>IF(ISNA(VLOOKUP($C50,'Silverstar Canada Cup'!$A$17:$I$37,9,FALSE))=TRUE,"0",VLOOKUP($C50,'Silverstar Canada Cup'!$A$17:$I$37,9,FALSE))</f>
        <v>0</v>
      </c>
      <c r="M50" s="22" t="str">
        <f>IF(ISNA(VLOOKUP($C50,'Beaver Valley TT'!$A$17:$I$37,9,FALSE))=TRUE,"0",VLOOKUP($C50,'Beaver Valley TT'!$A$17:$I$37,9,FALSE))</f>
        <v>0</v>
      </c>
      <c r="N50" s="22" t="str">
        <f>IF(ISNA(VLOOKUP($C50,'Calgary Nor AM SS'!$A$17:$I$37,9,FALSE))=TRUE,"0",VLOOKUP($C50,'Calgary Nor AM SS'!$A$17:$I$37,9,FALSE))</f>
        <v>0</v>
      </c>
      <c r="O50" s="22" t="str">
        <f>IF(ISNA(VLOOKUP($C50,'Fortune Fz'!$A$17:$I$37,9,FALSE))=TRUE,"0",VLOOKUP($C50,'Fortune Fz'!$A$17:$I$37,9,FALSE))</f>
        <v>0</v>
      </c>
      <c r="P50" s="22" t="str">
        <f>IF(ISNA(VLOOKUP($C50,'GEORGIAN PEAKS Groms'!$A$17:$I$37,9,FALSE))=TRUE,"0",VLOOKUP($C50,'GEORGIAN PEAKS Groms'!$A$17:$I$37,9,FALSE))</f>
        <v>0</v>
      </c>
      <c r="Q50" s="22" t="str">
        <f>IF(ISNA(VLOOKUP($C50,'Aspen Open SS'!$A$17:$I$37,9,FALSE))=TRUE,"0",VLOOKUP($C50,'Aspen Open SS'!$A$17:$I$37,9,FALSE))</f>
        <v>0</v>
      </c>
      <c r="R50" s="22" t="str">
        <f>IF(ISNA(VLOOKUP($C50,'Aspen Open BA'!$A$17:$I$37,9,FALSE))=TRUE,"0",VLOOKUP($C50,'Aspen Open BA'!$A$17:$I$37,9,FALSE))</f>
        <v>0</v>
      </c>
      <c r="S50" s="22" t="str">
        <f>IF(ISNA(VLOOKUP($C50,'CWG SS'!$A$17:$I$37,9,FALSE))=TRUE,"0",VLOOKUP($C50,'CWG SS'!$A$17:$I$37,9,FALSE))</f>
        <v>0</v>
      </c>
      <c r="T50" s="22" t="str">
        <f>IF(ISNA(VLOOKUP($C50,'CWG BA'!$A$17:$I$37,9,FALSE))=TRUE,"0",VLOOKUP($C50,'CWG BA'!$A$17:$I$37,9,FALSE))</f>
        <v>0</v>
      </c>
      <c r="U50" s="22" t="str">
        <f>IF(ISNA(VLOOKUP($C50,'CWG HP'!$A$17:$I$37,9,FALSE))=TRUE,"0",VLOOKUP($C50,'CWG HP'!$A$17:$I$37,9,FALSE))</f>
        <v>0</v>
      </c>
      <c r="V50" s="22" t="str">
        <f>IF(ISNA(VLOOKUP($C50,'Camp Fortune Provincials'!$A$17:$I$37,9,FALSE))=TRUE,"0",VLOOKUP($C50,'Camp Fortune Provincials'!$A$17:$I$37,9,FALSE))</f>
        <v>0</v>
      </c>
      <c r="W50" s="22" t="str">
        <f>IF(ISNA(VLOOKUP($C50,'Jr Nats SS'!$A$17:$I$37,9,FALSE))=TRUE,"0",VLOOKUP($C50,'Jr Nats SS'!$A$17:$I$37,9,FALSE))</f>
        <v>0</v>
      </c>
      <c r="X50" s="22" t="str">
        <f>IF(ISNA(VLOOKUP($C50,'Jr Nats HP'!$A$17:$I$37,9,FALSE))=TRUE,"0",VLOOKUP($C50,'Jr Nats HP'!$A$17:$I$37,9,FALSE))</f>
        <v>0</v>
      </c>
      <c r="Y50" s="22" t="str">
        <f>IF(ISNA(VLOOKUP($C50,'Jr Nats BA'!$A$17:$I$37,9,FALSE))=TRUE,"0",VLOOKUP($C50,'Jr Nats BA'!$A$17:$I$37,9,FALSE))</f>
        <v>0</v>
      </c>
      <c r="Z50" s="22" t="str">
        <f>IF(ISNA(VLOOKUP($C50,'Mammoth World Cup'!$A$17:$I$37,9,FALSE))=TRUE,"0",VLOOKUP($C50,'Mammoth World Cup'!$A$17:$I$37,9,FALSE))</f>
        <v>0</v>
      </c>
      <c r="AA50" s="22" t="str">
        <f>IF(ISNA(VLOOKUP($C50,'MSLM CC SS'!$A$17:$I$37,9,FALSE))=TRUE,"0",VLOOKUP($C50,'MSLM CC SS'!$A$17:$I$37,9,FALSE))</f>
        <v>0</v>
      </c>
      <c r="AB50" s="22" t="str">
        <f>IF(ISNA(VLOOKUP($C50,'MSLM CC HP'!$A$17:$I$33,9,FALSE))=TRUE,"0",VLOOKUP($C50,'MSLM CC HP'!$A$17:$I$33,9,FALSE))</f>
        <v>0</v>
      </c>
      <c r="AC50" s="22" t="str">
        <f>IF(ISNA(VLOOKUP($C50,'Mammoth NorAM SS'!$A$17:$I$37,9,FALSE))=TRUE,"0",VLOOKUP($C50,'Mammoth NorAM SS'!$A$17:$I$37,9,FALSE))</f>
        <v>0</v>
      </c>
      <c r="AD50" s="22" t="str">
        <f>IF(ISNA(VLOOKUP($C50,'Le Relais NorAM SS'!$A$17:$I$37,9,FALSE))=TRUE,"0",VLOOKUP($C50,'Le Relais NorAM SS'!$A$17:$I$37,9,FALSE))</f>
        <v>0</v>
      </c>
      <c r="AE50" s="22" t="str">
        <f>IF(ISNA(VLOOKUP($C50,'Step Up Tour Pro SS'!$A$17:$I$37,9,FALSE))=TRUE,"0",VLOOKUP($C50,'Step Up Tour Pro SS'!$A$17:$I$37,9,FALSE))</f>
        <v>0</v>
      </c>
    </row>
    <row r="51" spans="1:31" ht="15" customHeight="1">
      <c r="A51" s="81" t="s">
        <v>94</v>
      </c>
      <c r="B51" s="81" t="s">
        <v>65</v>
      </c>
      <c r="C51" s="86" t="s">
        <v>116</v>
      </c>
      <c r="D51" s="85">
        <f>IF(ISNA(VLOOKUP($C51,'RPA Caclulations'!$C$6:$K$199,3,FALSE))=TRUE,"0",VLOOKUP($C51,'RPA Caclulations'!$C$6:$K$199,3,FALSE))</f>
        <v>44</v>
      </c>
      <c r="E51" s="22" t="str">
        <f>IF(ISNA(VLOOKUP($C51,'Mt. Sima Canada Cup SS'!$A$17:$I$37,9,FALSE))=TRUE,"0",VLOOKUP($C51,'Mt. Sima Canada Cup SS'!$A$17:$I$37,9,FALSE))</f>
        <v>0</v>
      </c>
      <c r="F51" s="22" t="str">
        <f>IF(ISNA(VLOOKUP($C51,'Mt. Sima Canada Cup BA'!$A$17:$I$37,9,FALSE))=TRUE,"0",VLOOKUP($C51,'Mt. Sima Canada Cup BA'!$A$17:$I$37,9,FALSE))</f>
        <v>0</v>
      </c>
      <c r="G51" s="22" t="str">
        <f>IF(ISNA(VLOOKUP($C51,'Waterville Rev Tour NorAm Day 1'!$A$17:$I$37,9,FALSE))=TRUE,"0",VLOOKUP($C51,'Waterville Rev Tour NorAm Day 1'!$A$17:$I$37,9,FALSE))</f>
        <v>0</v>
      </c>
      <c r="H51" s="22" t="str">
        <f>IF(ISNA(VLOOKUP($C51,'Waterville Rev Tour NorAm Day 2'!$A$17:$I$37,9,FALSE))=TRUE,"0",VLOOKUP($C51,'Waterville Rev Tour NorAm Day 2'!$A$17:$I$37,9,FALSE))</f>
        <v>0</v>
      </c>
      <c r="I51" s="22" t="str">
        <f>IF(ISNA(VLOOKUP($C51,'MSLM TT DAY 1'!$A$17:$I$37,9,FALSE))=TRUE,"0",VLOOKUP($C51,'MSLM TT DAY 1'!$A$17:$I$37,9,FALSE))</f>
        <v>0</v>
      </c>
      <c r="J51" s="22" t="str">
        <f>IF(ISNA(VLOOKUP($C51,'MSLM TT DAY 2'!$A$17:$I$37,9,FALSE))=TRUE,"0",VLOOKUP($C51,'MSLM TT DAY 2'!$A$17:$I$37,9,FALSE))</f>
        <v>0</v>
      </c>
      <c r="K51" s="22" t="str">
        <f>IF(ISNA(VLOOKUP($C51,'Craigleith Groms'!$A$17:$I$37,9,FALSE))=TRUE,"0",VLOOKUP($C51,'Craigleith Groms'!$A$17:$I$37,9,FALSE))</f>
        <v>0</v>
      </c>
      <c r="L51" s="22" t="str">
        <f>IF(ISNA(VLOOKUP($C51,'Silverstar Canada Cup'!$A$17:$I$37,9,FALSE))=TRUE,"0",VLOOKUP($C51,'Silverstar Canada Cup'!$A$17:$I$37,9,FALSE))</f>
        <v>0</v>
      </c>
      <c r="M51" s="22" t="str">
        <f>IF(ISNA(VLOOKUP($C51,'Beaver Valley TT'!$A$17:$I$37,9,FALSE))=TRUE,"0",VLOOKUP($C51,'Beaver Valley TT'!$A$17:$I$37,9,FALSE))</f>
        <v>0</v>
      </c>
      <c r="N51" s="22" t="str">
        <f>IF(ISNA(VLOOKUP($C51,'Calgary Nor AM SS'!$A$17:$I$37,9,FALSE))=TRUE,"0",VLOOKUP($C51,'Calgary Nor AM SS'!$A$17:$I$37,9,FALSE))</f>
        <v>0</v>
      </c>
      <c r="O51" s="22" t="str">
        <f>IF(ISNA(VLOOKUP($C51,'Fortune Fz'!$A$17:$I$37,9,FALSE))=TRUE,"0",VLOOKUP($C51,'Fortune Fz'!$A$17:$I$37,9,FALSE))</f>
        <v>0</v>
      </c>
      <c r="P51" s="22" t="str">
        <f>IF(ISNA(VLOOKUP($C51,'GEORGIAN PEAKS Groms'!$A$17:$I$37,9,FALSE))=TRUE,"0",VLOOKUP($C51,'GEORGIAN PEAKS Groms'!$A$17:$I$37,9,FALSE))</f>
        <v>0</v>
      </c>
      <c r="Q51" s="22" t="str">
        <f>IF(ISNA(VLOOKUP($C51,'Aspen Open SS'!$A$17:$I$37,9,FALSE))=TRUE,"0",VLOOKUP($C51,'Aspen Open SS'!$A$17:$I$37,9,FALSE))</f>
        <v>0</v>
      </c>
      <c r="R51" s="22" t="str">
        <f>IF(ISNA(VLOOKUP($C51,'Aspen Open BA'!$A$17:$I$37,9,FALSE))=TRUE,"0",VLOOKUP($C51,'Aspen Open BA'!$A$17:$I$37,9,FALSE))</f>
        <v>0</v>
      </c>
      <c r="S51" s="22" t="str">
        <f>IF(ISNA(VLOOKUP($C51,'CWG SS'!$A$17:$I$37,9,FALSE))=TRUE,"0",VLOOKUP($C51,'CWG SS'!$A$17:$I$37,9,FALSE))</f>
        <v>0</v>
      </c>
      <c r="T51" s="22" t="str">
        <f>IF(ISNA(VLOOKUP($C51,'CWG BA'!$A$17:$I$37,9,FALSE))=TRUE,"0",VLOOKUP($C51,'CWG BA'!$A$17:$I$37,9,FALSE))</f>
        <v>0</v>
      </c>
      <c r="U51" s="22" t="str">
        <f>IF(ISNA(VLOOKUP($C51,'CWG HP'!$A$17:$I$37,9,FALSE))=TRUE,"0",VLOOKUP($C51,'CWG HP'!$A$17:$I$37,9,FALSE))</f>
        <v>0</v>
      </c>
      <c r="V51" s="22" t="str">
        <f>IF(ISNA(VLOOKUP($C51,'Camp Fortune Provincials'!$A$17:$I$37,9,FALSE))=TRUE,"0",VLOOKUP($C51,'Camp Fortune Provincials'!$A$17:$I$37,9,FALSE))</f>
        <v>0</v>
      </c>
      <c r="W51" s="22" t="str">
        <f>IF(ISNA(VLOOKUP($C51,'Jr Nats SS'!$A$17:$I$37,9,FALSE))=TRUE,"0",VLOOKUP($C51,'Jr Nats SS'!$A$17:$I$37,9,FALSE))</f>
        <v>0</v>
      </c>
      <c r="X51" s="22" t="str">
        <f>IF(ISNA(VLOOKUP($C51,'Jr Nats HP'!$A$17:$I$37,9,FALSE))=TRUE,"0",VLOOKUP($C51,'Jr Nats HP'!$A$17:$I$37,9,FALSE))</f>
        <v>0</v>
      </c>
      <c r="Y51" s="22" t="str">
        <f>IF(ISNA(VLOOKUP($C51,'Jr Nats BA'!$A$17:$I$37,9,FALSE))=TRUE,"0",VLOOKUP($C51,'Jr Nats BA'!$A$17:$I$37,9,FALSE))</f>
        <v>0</v>
      </c>
      <c r="Z51" s="22" t="str">
        <f>IF(ISNA(VLOOKUP($C51,'Mammoth World Cup'!$A$17:$I$37,9,FALSE))=TRUE,"0",VLOOKUP($C51,'Mammoth World Cup'!$A$17:$I$37,9,FALSE))</f>
        <v>0</v>
      </c>
      <c r="AA51" s="22" t="str">
        <f>IF(ISNA(VLOOKUP($C51,'MSLM CC SS'!$A$17:$I$37,9,FALSE))=TRUE,"0",VLOOKUP($C51,'MSLM CC SS'!$A$17:$I$37,9,FALSE))</f>
        <v>0</v>
      </c>
      <c r="AB51" s="22" t="str">
        <f>IF(ISNA(VLOOKUP($C51,'MSLM CC HP'!$A$17:$I$33,9,FALSE))=TRUE,"0",VLOOKUP($C51,'MSLM CC HP'!$A$17:$I$33,9,FALSE))</f>
        <v>0</v>
      </c>
      <c r="AC51" s="22" t="str">
        <f>IF(ISNA(VLOOKUP($C51,'Mammoth NorAM SS'!$A$17:$I$37,9,FALSE))=TRUE,"0",VLOOKUP($C51,'Mammoth NorAM SS'!$A$17:$I$37,9,FALSE))</f>
        <v>0</v>
      </c>
      <c r="AD51" s="22" t="str">
        <f>IF(ISNA(VLOOKUP($C51,'Le Relais NorAM SS'!$A$17:$I$37,9,FALSE))=TRUE,"0",VLOOKUP($C51,'Le Relais NorAM SS'!$A$17:$I$37,9,FALSE))</f>
        <v>0</v>
      </c>
      <c r="AE51" s="22" t="str">
        <f>IF(ISNA(VLOOKUP($C51,'Step Up Tour Pro SS'!$A$17:$I$37,9,FALSE))=TRUE,"0",VLOOKUP($C51,'Step Up Tour Pro SS'!$A$17:$I$37,9,FALSE))</f>
        <v>0</v>
      </c>
    </row>
    <row r="52" spans="1:31" ht="15" customHeight="1">
      <c r="A52" s="81" t="s">
        <v>94</v>
      </c>
      <c r="B52" s="81" t="s">
        <v>65</v>
      </c>
      <c r="C52" s="86" t="s">
        <v>114</v>
      </c>
      <c r="D52" s="85">
        <f>IF(ISNA(VLOOKUP($C52,'RPA Caclulations'!$C$6:$K$199,3,FALSE))=TRUE,"0",VLOOKUP($C52,'RPA Caclulations'!$C$6:$K$199,3,FALSE))</f>
        <v>45</v>
      </c>
      <c r="E52" s="22" t="str">
        <f>IF(ISNA(VLOOKUP($C52,'Mt. Sima Canada Cup SS'!$A$17:$I$37,9,FALSE))=TRUE,"0",VLOOKUP($C52,'Mt. Sima Canada Cup SS'!$A$17:$I$37,9,FALSE))</f>
        <v>0</v>
      </c>
      <c r="F52" s="22" t="str">
        <f>IF(ISNA(VLOOKUP($C52,'Mt. Sima Canada Cup BA'!$A$17:$I$37,9,FALSE))=TRUE,"0",VLOOKUP($C52,'Mt. Sima Canada Cup BA'!$A$17:$I$37,9,FALSE))</f>
        <v>0</v>
      </c>
      <c r="G52" s="22" t="str">
        <f>IF(ISNA(VLOOKUP($C52,'Waterville Rev Tour NorAm Day 1'!$A$17:$I$37,9,FALSE))=TRUE,"0",VLOOKUP($C52,'Waterville Rev Tour NorAm Day 1'!$A$17:$I$37,9,FALSE))</f>
        <v>0</v>
      </c>
      <c r="H52" s="22" t="str">
        <f>IF(ISNA(VLOOKUP($C52,'Waterville Rev Tour NorAm Day 2'!$A$17:$I$37,9,FALSE))=TRUE,"0",VLOOKUP($C52,'Waterville Rev Tour NorAm Day 2'!$A$17:$I$37,9,FALSE))</f>
        <v>0</v>
      </c>
      <c r="I52" s="22" t="str">
        <f>IF(ISNA(VLOOKUP($C52,'MSLM TT DAY 1'!$A$17:$I$37,9,FALSE))=TRUE,"0",VLOOKUP($C52,'MSLM TT DAY 1'!$A$17:$I$37,9,FALSE))</f>
        <v>0</v>
      </c>
      <c r="J52" s="22" t="str">
        <f>IF(ISNA(VLOOKUP($C52,'MSLM TT DAY 2'!$A$17:$I$37,9,FALSE))=TRUE,"0",VLOOKUP($C52,'MSLM TT DAY 2'!$A$17:$I$37,9,FALSE))</f>
        <v>0</v>
      </c>
      <c r="K52" s="22" t="str">
        <f>IF(ISNA(VLOOKUP($C52,'Craigleith Groms'!$A$17:$I$37,9,FALSE))=TRUE,"0",VLOOKUP($C52,'Craigleith Groms'!$A$17:$I$37,9,FALSE))</f>
        <v>0</v>
      </c>
      <c r="L52" s="22" t="str">
        <f>IF(ISNA(VLOOKUP($C52,'Silverstar Canada Cup'!$A$17:$I$37,9,FALSE))=TRUE,"0",VLOOKUP($C52,'Silverstar Canada Cup'!$A$17:$I$37,9,FALSE))</f>
        <v>0</v>
      </c>
      <c r="M52" s="22" t="str">
        <f>IF(ISNA(VLOOKUP($C52,'Beaver Valley TT'!$A$17:$I$37,9,FALSE))=TRUE,"0",VLOOKUP($C52,'Beaver Valley TT'!$A$17:$I$37,9,FALSE))</f>
        <v>0</v>
      </c>
      <c r="N52" s="22" t="str">
        <f>IF(ISNA(VLOOKUP($C52,'Calgary Nor AM SS'!$A$17:$I$37,9,FALSE))=TRUE,"0",VLOOKUP($C52,'Calgary Nor AM SS'!$A$17:$I$37,9,FALSE))</f>
        <v>0</v>
      </c>
      <c r="O52" s="22" t="str">
        <f>IF(ISNA(VLOOKUP($C52,'Fortune Fz'!$A$17:$I$37,9,FALSE))=TRUE,"0",VLOOKUP($C52,'Fortune Fz'!$A$17:$I$37,9,FALSE))</f>
        <v>0</v>
      </c>
      <c r="P52" s="22" t="str">
        <f>IF(ISNA(VLOOKUP($C52,'GEORGIAN PEAKS Groms'!$A$17:$I$37,9,FALSE))=TRUE,"0",VLOOKUP($C52,'GEORGIAN PEAKS Groms'!$A$17:$I$37,9,FALSE))</f>
        <v>0</v>
      </c>
      <c r="Q52" s="22" t="str">
        <f>IF(ISNA(VLOOKUP($C52,'Aspen Open SS'!$A$17:$I$37,9,FALSE))=TRUE,"0",VLOOKUP($C52,'Aspen Open SS'!$A$17:$I$37,9,FALSE))</f>
        <v>0</v>
      </c>
      <c r="R52" s="22" t="str">
        <f>IF(ISNA(VLOOKUP($C52,'Aspen Open BA'!$A$17:$I$37,9,FALSE))=TRUE,"0",VLOOKUP($C52,'Aspen Open BA'!$A$17:$I$37,9,FALSE))</f>
        <v>0</v>
      </c>
      <c r="S52" s="22" t="str">
        <f>IF(ISNA(VLOOKUP($C52,'CWG SS'!$A$17:$I$37,9,FALSE))=TRUE,"0",VLOOKUP($C52,'CWG SS'!$A$17:$I$37,9,FALSE))</f>
        <v>0</v>
      </c>
      <c r="T52" s="22" t="str">
        <f>IF(ISNA(VLOOKUP($C52,'CWG BA'!$A$17:$I$37,9,FALSE))=TRUE,"0",VLOOKUP($C52,'CWG BA'!$A$17:$I$37,9,FALSE))</f>
        <v>0</v>
      </c>
      <c r="U52" s="22" t="str">
        <f>IF(ISNA(VLOOKUP($C52,'CWG HP'!$A$17:$I$37,9,FALSE))=TRUE,"0",VLOOKUP($C52,'CWG HP'!$A$17:$I$37,9,FALSE))</f>
        <v>0</v>
      </c>
      <c r="V52" s="22" t="str">
        <f>IF(ISNA(VLOOKUP($C52,'Camp Fortune Provincials'!$A$17:$I$37,9,FALSE))=TRUE,"0",VLOOKUP($C52,'Camp Fortune Provincials'!$A$17:$I$37,9,FALSE))</f>
        <v>0</v>
      </c>
      <c r="W52" s="22" t="str">
        <f>IF(ISNA(VLOOKUP($C52,'Jr Nats SS'!$A$17:$I$37,9,FALSE))=TRUE,"0",VLOOKUP($C52,'Jr Nats SS'!$A$17:$I$37,9,FALSE))</f>
        <v>0</v>
      </c>
      <c r="X52" s="22" t="str">
        <f>IF(ISNA(VLOOKUP($C52,'Jr Nats HP'!$A$17:$I$37,9,FALSE))=TRUE,"0",VLOOKUP($C52,'Jr Nats HP'!$A$17:$I$37,9,FALSE))</f>
        <v>0</v>
      </c>
      <c r="Y52" s="22" t="str">
        <f>IF(ISNA(VLOOKUP($C52,'Jr Nats BA'!$A$17:$I$37,9,FALSE))=TRUE,"0",VLOOKUP($C52,'Jr Nats BA'!$A$17:$I$37,9,FALSE))</f>
        <v>0</v>
      </c>
      <c r="Z52" s="22" t="str">
        <f>IF(ISNA(VLOOKUP($C52,'Mammoth World Cup'!$A$17:$I$37,9,FALSE))=TRUE,"0",VLOOKUP($C52,'Mammoth World Cup'!$A$17:$I$37,9,FALSE))</f>
        <v>0</v>
      </c>
      <c r="AA52" s="22" t="str">
        <f>IF(ISNA(VLOOKUP($C52,'MSLM CC SS'!$A$17:$I$37,9,FALSE))=TRUE,"0",VLOOKUP($C52,'MSLM CC SS'!$A$17:$I$37,9,FALSE))</f>
        <v>0</v>
      </c>
      <c r="AB52" s="22" t="str">
        <f>IF(ISNA(VLOOKUP($C52,'MSLM CC HP'!$A$17:$I$33,9,FALSE))=TRUE,"0",VLOOKUP($C52,'MSLM CC HP'!$A$17:$I$33,9,FALSE))</f>
        <v>0</v>
      </c>
      <c r="AC52" s="22" t="str">
        <f>IF(ISNA(VLOOKUP($C52,'Mammoth NorAM SS'!$A$17:$I$37,9,FALSE))=TRUE,"0",VLOOKUP($C52,'Mammoth NorAM SS'!$A$17:$I$37,9,FALSE))</f>
        <v>0</v>
      </c>
      <c r="AD52" s="22" t="str">
        <f>IF(ISNA(VLOOKUP($C52,'Le Relais NorAM SS'!$A$17:$I$37,9,FALSE))=TRUE,"0",VLOOKUP($C52,'Le Relais NorAM SS'!$A$17:$I$37,9,FALSE))</f>
        <v>0</v>
      </c>
      <c r="AE52" s="22" t="str">
        <f>IF(ISNA(VLOOKUP($C52,'Step Up Tour Pro SS'!$A$17:$I$37,9,FALSE))=TRUE,"0",VLOOKUP($C52,'Step Up Tour Pro SS'!$A$17:$I$37,9,FALSE))</f>
        <v>0</v>
      </c>
    </row>
    <row r="53" spans="1:31" ht="15" customHeight="1">
      <c r="A53" s="81" t="s">
        <v>46</v>
      </c>
      <c r="B53" s="81" t="s">
        <v>65</v>
      </c>
      <c r="C53" s="86" t="s">
        <v>110</v>
      </c>
      <c r="D53" s="85">
        <f>IF(ISNA(VLOOKUP($C53,'RPA Caclulations'!$C$6:$K$199,3,FALSE))=TRUE,"0",VLOOKUP($C53,'RPA Caclulations'!$C$6:$K$199,3,FALSE))</f>
        <v>46</v>
      </c>
      <c r="E53" s="22" t="str">
        <f>IF(ISNA(VLOOKUP($C53,'Mt. Sima Canada Cup SS'!$A$17:$I$37,9,FALSE))=TRUE,"0",VLOOKUP($C53,'Mt. Sima Canada Cup SS'!$A$17:$I$37,9,FALSE))</f>
        <v>0</v>
      </c>
      <c r="F53" s="22" t="str">
        <f>IF(ISNA(VLOOKUP($C53,'Mt. Sima Canada Cup BA'!$A$17:$I$37,9,FALSE))=TRUE,"0",VLOOKUP($C53,'Mt. Sima Canada Cup BA'!$A$17:$I$37,9,FALSE))</f>
        <v>0</v>
      </c>
      <c r="G53" s="22" t="str">
        <f>IF(ISNA(VLOOKUP($C53,'Waterville Rev Tour NorAm Day 1'!$A$17:$I$37,9,FALSE))=TRUE,"0",VLOOKUP($C53,'Waterville Rev Tour NorAm Day 1'!$A$17:$I$37,9,FALSE))</f>
        <v>0</v>
      </c>
      <c r="H53" s="22" t="str">
        <f>IF(ISNA(VLOOKUP($C53,'Waterville Rev Tour NorAm Day 2'!$A$17:$I$37,9,FALSE))=TRUE,"0",VLOOKUP($C53,'Waterville Rev Tour NorAm Day 2'!$A$17:$I$37,9,FALSE))</f>
        <v>0</v>
      </c>
      <c r="I53" s="22" t="str">
        <f>IF(ISNA(VLOOKUP($C53,'MSLM TT DAY 1'!$A$17:$I$37,9,FALSE))=TRUE,"0",VLOOKUP($C53,'MSLM TT DAY 1'!$A$17:$I$37,9,FALSE))</f>
        <v>0</v>
      </c>
      <c r="J53" s="22">
        <f>IF(ISNA(VLOOKUP($C53,'MSLM TT DAY 2'!$A$17:$I$37,9,FALSE))=TRUE,"0",VLOOKUP($C53,'MSLM TT DAY 2'!$A$17:$I$37,9,FALSE))</f>
        <v>12</v>
      </c>
      <c r="K53" s="22" t="str">
        <f>IF(ISNA(VLOOKUP($C53,'Craigleith Groms'!$A$17:$I$37,9,FALSE))=TRUE,"0",VLOOKUP($C53,'Craigleith Groms'!$A$17:$I$37,9,FALSE))</f>
        <v>0</v>
      </c>
      <c r="L53" s="22" t="str">
        <f>IF(ISNA(VLOOKUP($C53,'Silverstar Canada Cup'!$A$17:$I$37,9,FALSE))=TRUE,"0",VLOOKUP($C53,'Silverstar Canada Cup'!$A$17:$I$37,9,FALSE))</f>
        <v>0</v>
      </c>
      <c r="M53" s="22" t="str">
        <f>IF(ISNA(VLOOKUP($C53,'Beaver Valley TT'!$A$17:$I$37,9,FALSE))=TRUE,"0",VLOOKUP($C53,'Beaver Valley TT'!$A$17:$I$37,9,FALSE))</f>
        <v>0</v>
      </c>
      <c r="N53" s="22" t="str">
        <f>IF(ISNA(VLOOKUP($C53,'Calgary Nor AM SS'!$A$17:$I$37,9,FALSE))=TRUE,"0",VLOOKUP($C53,'Calgary Nor AM SS'!$A$17:$I$37,9,FALSE))</f>
        <v>0</v>
      </c>
      <c r="O53" s="22" t="str">
        <f>IF(ISNA(VLOOKUP($C53,'Fortune Fz'!$A$17:$I$37,9,FALSE))=TRUE,"0",VLOOKUP($C53,'Fortune Fz'!$A$17:$I$37,9,FALSE))</f>
        <v>0</v>
      </c>
      <c r="P53" s="22" t="str">
        <f>IF(ISNA(VLOOKUP($C53,'GEORGIAN PEAKS Groms'!$A$17:$I$37,9,FALSE))=TRUE,"0",VLOOKUP($C53,'GEORGIAN PEAKS Groms'!$A$17:$I$37,9,FALSE))</f>
        <v>0</v>
      </c>
      <c r="Q53" s="22" t="str">
        <f>IF(ISNA(VLOOKUP($C53,'Aspen Open SS'!$A$17:$I$37,9,FALSE))=TRUE,"0",VLOOKUP($C53,'Aspen Open SS'!$A$17:$I$37,9,FALSE))</f>
        <v>0</v>
      </c>
      <c r="R53" s="22" t="str">
        <f>IF(ISNA(VLOOKUP($C53,'Aspen Open BA'!$A$17:$I$37,9,FALSE))=TRUE,"0",VLOOKUP($C53,'Aspen Open BA'!$A$17:$I$37,9,FALSE))</f>
        <v>0</v>
      </c>
      <c r="S53" s="22" t="str">
        <f>IF(ISNA(VLOOKUP($C53,'CWG SS'!$A$17:$I$37,9,FALSE))=TRUE,"0",VLOOKUP($C53,'CWG SS'!$A$17:$I$37,9,FALSE))</f>
        <v>0</v>
      </c>
      <c r="T53" s="22" t="str">
        <f>IF(ISNA(VLOOKUP($C53,'CWG BA'!$A$17:$I$37,9,FALSE))=TRUE,"0",VLOOKUP($C53,'CWG BA'!$A$17:$I$37,9,FALSE))</f>
        <v>0</v>
      </c>
      <c r="U53" s="22" t="str">
        <f>IF(ISNA(VLOOKUP($C53,'CWG HP'!$A$17:$I$37,9,FALSE))=TRUE,"0",VLOOKUP($C53,'CWG HP'!$A$17:$I$37,9,FALSE))</f>
        <v>0</v>
      </c>
      <c r="V53" s="22" t="str">
        <f>IF(ISNA(VLOOKUP($C53,'Camp Fortune Provincials'!$A$17:$I$37,9,FALSE))=TRUE,"0",VLOOKUP($C53,'Camp Fortune Provincials'!$A$17:$I$37,9,FALSE))</f>
        <v>0</v>
      </c>
      <c r="W53" s="22" t="str">
        <f>IF(ISNA(VLOOKUP($C53,'Jr Nats SS'!$A$17:$I$37,9,FALSE))=TRUE,"0",VLOOKUP($C53,'Jr Nats SS'!$A$17:$I$37,9,FALSE))</f>
        <v>0</v>
      </c>
      <c r="X53" s="22" t="str">
        <f>IF(ISNA(VLOOKUP($C53,'Jr Nats HP'!$A$17:$I$37,9,FALSE))=TRUE,"0",VLOOKUP($C53,'Jr Nats HP'!$A$17:$I$37,9,FALSE))</f>
        <v>0</v>
      </c>
      <c r="Y53" s="22" t="str">
        <f>IF(ISNA(VLOOKUP($C53,'Jr Nats BA'!$A$17:$I$37,9,FALSE))=TRUE,"0",VLOOKUP($C53,'Jr Nats BA'!$A$17:$I$37,9,FALSE))</f>
        <v>0</v>
      </c>
      <c r="Z53" s="22" t="str">
        <f>IF(ISNA(VLOOKUP($C53,'Mammoth World Cup'!$A$17:$I$37,9,FALSE))=TRUE,"0",VLOOKUP($C53,'Mammoth World Cup'!$A$17:$I$37,9,FALSE))</f>
        <v>0</v>
      </c>
      <c r="AA53" s="22" t="str">
        <f>IF(ISNA(VLOOKUP($C53,'MSLM CC SS'!$A$17:$I$37,9,FALSE))=TRUE,"0",VLOOKUP($C53,'MSLM CC SS'!$A$17:$I$37,9,FALSE))</f>
        <v>0</v>
      </c>
      <c r="AB53" s="22" t="str">
        <f>IF(ISNA(VLOOKUP($C53,'MSLM CC HP'!$A$17:$I$33,9,FALSE))=TRUE,"0",VLOOKUP($C53,'MSLM CC HP'!$A$17:$I$33,9,FALSE))</f>
        <v>0</v>
      </c>
      <c r="AC53" s="22" t="str">
        <f>IF(ISNA(VLOOKUP($C53,'Mammoth NorAM SS'!$A$17:$I$37,9,FALSE))=TRUE,"0",VLOOKUP($C53,'Mammoth NorAM SS'!$A$17:$I$37,9,FALSE))</f>
        <v>0</v>
      </c>
      <c r="AD53" s="22" t="str">
        <f>IF(ISNA(VLOOKUP($C53,'Le Relais NorAM SS'!$A$17:$I$37,9,FALSE))=TRUE,"0",VLOOKUP($C53,'Le Relais NorAM SS'!$A$17:$I$37,9,FALSE))</f>
        <v>0</v>
      </c>
      <c r="AE53" s="22" t="str">
        <f>IF(ISNA(VLOOKUP($C53,'Step Up Tour Pro SS'!$A$17:$I$37,9,FALSE))=TRUE,"0",VLOOKUP($C53,'Step Up Tour Pro SS'!$A$17:$I$37,9,FALSE))</f>
        <v>0</v>
      </c>
    </row>
    <row r="54" spans="1:31" ht="15" customHeight="1">
      <c r="A54" s="81" t="s">
        <v>46</v>
      </c>
      <c r="B54" s="81" t="s">
        <v>74</v>
      </c>
      <c r="C54" s="86" t="s">
        <v>101</v>
      </c>
      <c r="D54" s="85">
        <f>IF(ISNA(VLOOKUP($C54,'RPA Caclulations'!$C$6:$K$199,3,FALSE))=TRUE,"0",VLOOKUP($C54,'RPA Caclulations'!$C$6:$K$199,3,FALSE))</f>
        <v>47</v>
      </c>
      <c r="E54" s="22" t="str">
        <f>IF(ISNA(VLOOKUP($C54,'Mt. Sima Canada Cup SS'!$A$17:$I$37,9,FALSE))=TRUE,"0",VLOOKUP($C54,'Mt. Sima Canada Cup SS'!$A$17:$I$37,9,FALSE))</f>
        <v>0</v>
      </c>
      <c r="F54" s="22" t="str">
        <f>IF(ISNA(VLOOKUP($C54,'Mt. Sima Canada Cup BA'!$A$17:$I$37,9,FALSE))=TRUE,"0",VLOOKUP($C54,'Mt. Sima Canada Cup BA'!$A$17:$I$37,9,FALSE))</f>
        <v>0</v>
      </c>
      <c r="G54" s="22" t="str">
        <f>IF(ISNA(VLOOKUP($C54,'Waterville Rev Tour NorAm Day 1'!$A$17:$I$37,9,FALSE))=TRUE,"0",VLOOKUP($C54,'Waterville Rev Tour NorAm Day 1'!$A$17:$I$37,9,FALSE))</f>
        <v>0</v>
      </c>
      <c r="H54" s="22" t="str">
        <f>IF(ISNA(VLOOKUP($C54,'Waterville Rev Tour NorAm Day 2'!$A$17:$I$37,9,FALSE))=TRUE,"0",VLOOKUP($C54,'Waterville Rev Tour NorAm Day 2'!$A$17:$I$37,9,FALSE))</f>
        <v>0</v>
      </c>
      <c r="I54" s="22" t="str">
        <f>IF(ISNA(VLOOKUP($C54,'MSLM TT DAY 1'!$A$17:$I$37,9,FALSE))=TRUE,"0",VLOOKUP($C54,'MSLM TT DAY 1'!$A$17:$I$37,9,FALSE))</f>
        <v>0</v>
      </c>
      <c r="J54" s="22">
        <f>IF(ISNA(VLOOKUP($C54,'MSLM TT DAY 2'!$A$17:$I$37,9,FALSE))=TRUE,"0",VLOOKUP($C54,'MSLM TT DAY 2'!$A$17:$I$37,9,FALSE))</f>
        <v>14</v>
      </c>
      <c r="K54" s="22" t="str">
        <f>IF(ISNA(VLOOKUP($C54,'Craigleith Groms'!$A$17:$I$37,9,FALSE))=TRUE,"0",VLOOKUP($C54,'Craigleith Groms'!$A$17:$I$37,9,FALSE))</f>
        <v>0</v>
      </c>
      <c r="L54" s="22" t="str">
        <f>IF(ISNA(VLOOKUP($C54,'Silverstar Canada Cup'!$A$17:$I$37,9,FALSE))=TRUE,"0",VLOOKUP($C54,'Silverstar Canada Cup'!$A$17:$I$37,9,FALSE))</f>
        <v>0</v>
      </c>
      <c r="M54" s="22" t="str">
        <f>IF(ISNA(VLOOKUP($C54,'Beaver Valley TT'!$A$17:$I$37,9,FALSE))=TRUE,"0",VLOOKUP($C54,'Beaver Valley TT'!$A$17:$I$37,9,FALSE))</f>
        <v>0</v>
      </c>
      <c r="N54" s="22" t="str">
        <f>IF(ISNA(VLOOKUP($C54,'Calgary Nor AM SS'!$A$17:$I$37,9,FALSE))=TRUE,"0",VLOOKUP($C54,'Calgary Nor AM SS'!$A$17:$I$37,9,FALSE))</f>
        <v>0</v>
      </c>
      <c r="O54" s="22" t="str">
        <f>IF(ISNA(VLOOKUP($C54,'Fortune Fz'!$A$17:$I$37,9,FALSE))=TRUE,"0",VLOOKUP($C54,'Fortune Fz'!$A$17:$I$37,9,FALSE))</f>
        <v>0</v>
      </c>
      <c r="P54" s="22" t="str">
        <f>IF(ISNA(VLOOKUP($C54,'GEORGIAN PEAKS Groms'!$A$17:$I$37,9,FALSE))=TRUE,"0",VLOOKUP($C54,'GEORGIAN PEAKS Groms'!$A$17:$I$37,9,FALSE))</f>
        <v>0</v>
      </c>
      <c r="Q54" s="22" t="str">
        <f>IF(ISNA(VLOOKUP($C54,'Aspen Open SS'!$A$17:$I$37,9,FALSE))=TRUE,"0",VLOOKUP($C54,'Aspen Open SS'!$A$17:$I$37,9,FALSE))</f>
        <v>0</v>
      </c>
      <c r="R54" s="22" t="str">
        <f>IF(ISNA(VLOOKUP($C54,'Aspen Open BA'!$A$17:$I$37,9,FALSE))=TRUE,"0",VLOOKUP($C54,'Aspen Open BA'!$A$17:$I$37,9,FALSE))</f>
        <v>0</v>
      </c>
      <c r="S54" s="22" t="str">
        <f>IF(ISNA(VLOOKUP($C54,'CWG SS'!$A$17:$I$37,9,FALSE))=TRUE,"0",VLOOKUP($C54,'CWG SS'!$A$17:$I$37,9,FALSE))</f>
        <v>0</v>
      </c>
      <c r="T54" s="22" t="str">
        <f>IF(ISNA(VLOOKUP($C54,'CWG BA'!$A$17:$I$37,9,FALSE))=TRUE,"0",VLOOKUP($C54,'CWG BA'!$A$17:$I$37,9,FALSE))</f>
        <v>0</v>
      </c>
      <c r="U54" s="22" t="str">
        <f>IF(ISNA(VLOOKUP($C54,'CWG HP'!$A$17:$I$37,9,FALSE))=TRUE,"0",VLOOKUP($C54,'CWG HP'!$A$17:$I$37,9,FALSE))</f>
        <v>0</v>
      </c>
      <c r="V54" s="22" t="str">
        <f>IF(ISNA(VLOOKUP($C54,'Camp Fortune Provincials'!$A$17:$I$37,9,FALSE))=TRUE,"0",VLOOKUP($C54,'Camp Fortune Provincials'!$A$17:$I$37,9,FALSE))</f>
        <v>0</v>
      </c>
      <c r="W54" s="22" t="str">
        <f>IF(ISNA(VLOOKUP($C54,'Jr Nats SS'!$A$17:$I$37,9,FALSE))=TRUE,"0",VLOOKUP($C54,'Jr Nats SS'!$A$17:$I$37,9,FALSE))</f>
        <v>0</v>
      </c>
      <c r="X54" s="22" t="str">
        <f>IF(ISNA(VLOOKUP($C54,'Jr Nats HP'!$A$17:$I$37,9,FALSE))=TRUE,"0",VLOOKUP($C54,'Jr Nats HP'!$A$17:$I$37,9,FALSE))</f>
        <v>0</v>
      </c>
      <c r="Y54" s="22" t="str">
        <f>IF(ISNA(VLOOKUP($C54,'Jr Nats BA'!$A$17:$I$37,9,FALSE))=TRUE,"0",VLOOKUP($C54,'Jr Nats BA'!$A$17:$I$37,9,FALSE))</f>
        <v>0</v>
      </c>
      <c r="Z54" s="22" t="str">
        <f>IF(ISNA(VLOOKUP($C54,'Mammoth World Cup'!$A$17:$I$37,9,FALSE))=TRUE,"0",VLOOKUP($C54,'Mammoth World Cup'!$A$17:$I$37,9,FALSE))</f>
        <v>0</v>
      </c>
      <c r="AA54" s="22" t="str">
        <f>IF(ISNA(VLOOKUP($C54,'MSLM CC SS'!$A$17:$I$37,9,FALSE))=TRUE,"0",VLOOKUP($C54,'MSLM CC SS'!$A$17:$I$37,9,FALSE))</f>
        <v>0</v>
      </c>
      <c r="AB54" s="22" t="str">
        <f>IF(ISNA(VLOOKUP($C54,'MSLM CC HP'!$A$17:$I$33,9,FALSE))=TRUE,"0",VLOOKUP($C54,'MSLM CC HP'!$A$17:$I$33,9,FALSE))</f>
        <v>0</v>
      </c>
      <c r="AC54" s="22" t="str">
        <f>IF(ISNA(VLOOKUP($C54,'Mammoth NorAM SS'!$A$17:$I$37,9,FALSE))=TRUE,"0",VLOOKUP($C54,'Mammoth NorAM SS'!$A$17:$I$37,9,FALSE))</f>
        <v>0</v>
      </c>
      <c r="AD54" s="22" t="str">
        <f>IF(ISNA(VLOOKUP($C54,'Le Relais NorAM SS'!$A$17:$I$37,9,FALSE))=TRUE,"0",VLOOKUP($C54,'Le Relais NorAM SS'!$A$17:$I$37,9,FALSE))</f>
        <v>0</v>
      </c>
      <c r="AE54" s="22" t="str">
        <f>IF(ISNA(VLOOKUP($C54,'Step Up Tour Pro SS'!$A$17:$I$37,9,FALSE))=TRUE,"0",VLOOKUP($C54,'Step Up Tour Pro SS'!$A$17:$I$37,9,FALSE))</f>
        <v>0</v>
      </c>
    </row>
    <row r="55" spans="1:31" ht="15" customHeight="1">
      <c r="A55" s="81" t="s">
        <v>48</v>
      </c>
      <c r="B55" s="81" t="s">
        <v>75</v>
      </c>
      <c r="C55" s="86" t="s">
        <v>105</v>
      </c>
      <c r="D55" s="85">
        <f>IF(ISNA(VLOOKUP($C55,'RPA Caclulations'!$C$6:$K$199,3,FALSE))=TRUE,"0",VLOOKUP($C55,'RPA Caclulations'!$C$6:$K$199,3,FALSE))</f>
        <v>48</v>
      </c>
      <c r="E55" s="22" t="str">
        <f>IF(ISNA(VLOOKUP($C55,'Mt. Sima Canada Cup SS'!$A$17:$I$37,9,FALSE))=TRUE,"0",VLOOKUP($C55,'Mt. Sima Canada Cup SS'!$A$17:$I$37,9,FALSE))</f>
        <v>0</v>
      </c>
      <c r="F55" s="22" t="str">
        <f>IF(ISNA(VLOOKUP($C55,'Mt. Sima Canada Cup BA'!$A$17:$I$37,9,FALSE))=TRUE,"0",VLOOKUP($C55,'Mt. Sima Canada Cup BA'!$A$17:$I$37,9,FALSE))</f>
        <v>0</v>
      </c>
      <c r="G55" s="22" t="str">
        <f>IF(ISNA(VLOOKUP($C55,'Waterville Rev Tour NorAm Day 1'!$A$17:$I$37,9,FALSE))=TRUE,"0",VLOOKUP($C55,'Waterville Rev Tour NorAm Day 1'!$A$17:$I$37,9,FALSE))</f>
        <v>0</v>
      </c>
      <c r="H55" s="22" t="str">
        <f>IF(ISNA(VLOOKUP($C55,'Waterville Rev Tour NorAm Day 2'!$A$17:$I$37,9,FALSE))=TRUE,"0",VLOOKUP($C55,'Waterville Rev Tour NorAm Day 2'!$A$17:$I$37,9,FALSE))</f>
        <v>0</v>
      </c>
      <c r="I55" s="22" t="str">
        <f>IF(ISNA(VLOOKUP($C55,'MSLM TT DAY 1'!$A$17:$I$37,9,FALSE))=TRUE,"0",VLOOKUP($C55,'MSLM TT DAY 1'!$A$17:$I$37,9,FALSE))</f>
        <v>0</v>
      </c>
      <c r="J55" s="22" t="str">
        <f>IF(ISNA(VLOOKUP($C55,'MSLM TT DAY 2'!$A$17:$I$37,9,FALSE))=TRUE,"0",VLOOKUP($C55,'MSLM TT DAY 2'!$A$17:$I$37,9,FALSE))</f>
        <v>0</v>
      </c>
      <c r="K55" s="22" t="str">
        <f>IF(ISNA(VLOOKUP($C55,'Craigleith Groms'!$A$17:$I$37,9,FALSE))=TRUE,"0",VLOOKUP($C55,'Craigleith Groms'!$A$17:$I$37,9,FALSE))</f>
        <v>0</v>
      </c>
      <c r="L55" s="22" t="str">
        <f>IF(ISNA(VLOOKUP($C55,'Silverstar Canada Cup'!$A$17:$I$37,9,FALSE))=TRUE,"0",VLOOKUP($C55,'Silverstar Canada Cup'!$A$17:$I$37,9,FALSE))</f>
        <v>0</v>
      </c>
      <c r="M55" s="22" t="str">
        <f>IF(ISNA(VLOOKUP($C55,'Beaver Valley TT'!$A$17:$I$37,9,FALSE))=TRUE,"0",VLOOKUP($C55,'Beaver Valley TT'!$A$17:$I$37,9,FALSE))</f>
        <v>0</v>
      </c>
      <c r="N55" s="22" t="str">
        <f>IF(ISNA(VLOOKUP($C55,'Calgary Nor AM SS'!$A$17:$I$37,9,FALSE))=TRUE,"0",VLOOKUP($C55,'Calgary Nor AM SS'!$A$17:$I$37,9,FALSE))</f>
        <v>0</v>
      </c>
      <c r="O55" s="22" t="str">
        <f>IF(ISNA(VLOOKUP($C55,'Fortune Fz'!$A$17:$I$37,9,FALSE))=TRUE,"0",VLOOKUP($C55,'Fortune Fz'!$A$17:$I$37,9,FALSE))</f>
        <v>0</v>
      </c>
      <c r="P55" s="22" t="str">
        <f>IF(ISNA(VLOOKUP($C55,'GEORGIAN PEAKS Groms'!$A$17:$I$37,9,FALSE))=TRUE,"0",VLOOKUP($C55,'GEORGIAN PEAKS Groms'!$A$17:$I$37,9,FALSE))</f>
        <v>0</v>
      </c>
      <c r="Q55" s="22" t="str">
        <f>IF(ISNA(VLOOKUP($C55,'Aspen Open SS'!$A$17:$I$37,9,FALSE))=TRUE,"0",VLOOKUP($C55,'Aspen Open SS'!$A$17:$I$37,9,FALSE))</f>
        <v>0</v>
      </c>
      <c r="R55" s="22" t="str">
        <f>IF(ISNA(VLOOKUP($C55,'Aspen Open BA'!$A$17:$I$37,9,FALSE))=TRUE,"0",VLOOKUP($C55,'Aspen Open BA'!$A$17:$I$37,9,FALSE))</f>
        <v>0</v>
      </c>
      <c r="S55" s="22" t="str">
        <f>IF(ISNA(VLOOKUP($C55,'CWG SS'!$A$17:$I$37,9,FALSE))=TRUE,"0",VLOOKUP($C55,'CWG SS'!$A$17:$I$37,9,FALSE))</f>
        <v>0</v>
      </c>
      <c r="T55" s="22" t="str">
        <f>IF(ISNA(VLOOKUP($C55,'CWG BA'!$A$17:$I$37,9,FALSE))=TRUE,"0",VLOOKUP($C55,'CWG BA'!$A$17:$I$37,9,FALSE))</f>
        <v>0</v>
      </c>
      <c r="U55" s="22" t="str">
        <f>IF(ISNA(VLOOKUP($C55,'CWG HP'!$A$17:$I$37,9,FALSE))=TRUE,"0",VLOOKUP($C55,'CWG HP'!$A$17:$I$37,9,FALSE))</f>
        <v>0</v>
      </c>
      <c r="V55" s="22" t="str">
        <f>IF(ISNA(VLOOKUP($C55,'Camp Fortune Provincials'!$A$17:$I$37,9,FALSE))=TRUE,"0",VLOOKUP($C55,'Camp Fortune Provincials'!$A$17:$I$37,9,FALSE))</f>
        <v>0</v>
      </c>
      <c r="W55" s="22" t="str">
        <f>IF(ISNA(VLOOKUP($C55,'Jr Nats SS'!$A$17:$I$37,9,FALSE))=TRUE,"0",VLOOKUP($C55,'Jr Nats SS'!$A$17:$I$37,9,FALSE))</f>
        <v>0</v>
      </c>
      <c r="X55" s="22" t="str">
        <f>IF(ISNA(VLOOKUP($C55,'Jr Nats HP'!$A$17:$I$37,9,FALSE))=TRUE,"0",VLOOKUP($C55,'Jr Nats HP'!$A$17:$I$37,9,FALSE))</f>
        <v>0</v>
      </c>
      <c r="Y55" s="22" t="str">
        <f>IF(ISNA(VLOOKUP($C55,'Jr Nats BA'!$A$17:$I$37,9,FALSE))=TRUE,"0",VLOOKUP($C55,'Jr Nats BA'!$A$17:$I$37,9,FALSE))</f>
        <v>0</v>
      </c>
      <c r="Z55" s="22" t="str">
        <f>IF(ISNA(VLOOKUP($C55,'Mammoth World Cup'!$A$17:$I$37,9,FALSE))=TRUE,"0",VLOOKUP($C55,'Mammoth World Cup'!$A$17:$I$37,9,FALSE))</f>
        <v>0</v>
      </c>
      <c r="AA55" s="22" t="str">
        <f>IF(ISNA(VLOOKUP($C55,'MSLM CC SS'!$A$17:$I$37,9,FALSE))=TRUE,"0",VLOOKUP($C55,'MSLM CC SS'!$A$17:$I$37,9,FALSE))</f>
        <v>0</v>
      </c>
      <c r="AB55" s="22" t="str">
        <f>IF(ISNA(VLOOKUP($C55,'MSLM CC HP'!$A$17:$I$33,9,FALSE))=TRUE,"0",VLOOKUP($C55,'MSLM CC HP'!$A$17:$I$33,9,FALSE))</f>
        <v>0</v>
      </c>
      <c r="AC55" s="22" t="str">
        <f>IF(ISNA(VLOOKUP($C55,'Mammoth NorAM SS'!$A$17:$I$37,9,FALSE))=TRUE,"0",VLOOKUP($C55,'Mammoth NorAM SS'!$A$17:$I$37,9,FALSE))</f>
        <v>0</v>
      </c>
      <c r="AD55" s="22" t="str">
        <f>IF(ISNA(VLOOKUP($C55,'Le Relais NorAM SS'!$A$17:$I$37,9,FALSE))=TRUE,"0",VLOOKUP($C55,'Le Relais NorAM SS'!$A$17:$I$37,9,FALSE))</f>
        <v>0</v>
      </c>
      <c r="AE55" s="22" t="str">
        <f>IF(ISNA(VLOOKUP($C55,'Step Up Tour Pro SS'!$A$17:$I$37,9,FALSE))=TRUE,"0",VLOOKUP($C55,'Step Up Tour Pro SS'!$A$17:$I$37,9,FALSE))</f>
        <v>0</v>
      </c>
    </row>
    <row r="56" spans="1:31" ht="15" customHeight="1">
      <c r="A56" s="81" t="s">
        <v>46</v>
      </c>
      <c r="B56" s="81" t="s">
        <v>65</v>
      </c>
      <c r="C56" s="86" t="s">
        <v>99</v>
      </c>
      <c r="D56" s="85">
        <f>IF(ISNA(VLOOKUP($C56,'RPA Caclulations'!$C$6:$K$199,3,FALSE))=TRUE,"0",VLOOKUP($C56,'RPA Caclulations'!$C$6:$K$199,3,FALSE))</f>
        <v>49</v>
      </c>
      <c r="E56" s="22" t="str">
        <f>IF(ISNA(VLOOKUP($C56,'Mt. Sima Canada Cup SS'!$A$17:$I$37,9,FALSE))=TRUE,"0",VLOOKUP($C56,'Mt. Sima Canada Cup SS'!$A$17:$I$37,9,FALSE))</f>
        <v>0</v>
      </c>
      <c r="F56" s="22" t="str">
        <f>IF(ISNA(VLOOKUP($C56,'Mt. Sima Canada Cup BA'!$A$17:$I$37,9,FALSE))=TRUE,"0",VLOOKUP($C56,'Mt. Sima Canada Cup BA'!$A$17:$I$37,9,FALSE))</f>
        <v>0</v>
      </c>
      <c r="G56" s="22" t="str">
        <f>IF(ISNA(VLOOKUP($C56,'Waterville Rev Tour NorAm Day 1'!$A$17:$I$37,9,FALSE))=TRUE,"0",VLOOKUP($C56,'Waterville Rev Tour NorAm Day 1'!$A$17:$I$37,9,FALSE))</f>
        <v>0</v>
      </c>
      <c r="H56" s="22" t="str">
        <f>IF(ISNA(VLOOKUP($C56,'Waterville Rev Tour NorAm Day 2'!$A$17:$I$37,9,FALSE))=TRUE,"0",VLOOKUP($C56,'Waterville Rev Tour NorAm Day 2'!$A$17:$I$37,9,FALSE))</f>
        <v>0</v>
      </c>
      <c r="I56" s="22">
        <f>IF(ISNA(VLOOKUP($C56,'MSLM TT DAY 1'!$A$17:$I$37,9,FALSE))=TRUE,"0",VLOOKUP($C56,'MSLM TT DAY 1'!$A$17:$I$37,9,FALSE))</f>
        <v>9</v>
      </c>
      <c r="J56" s="22">
        <f>IF(ISNA(VLOOKUP($C56,'MSLM TT DAY 2'!$A$17:$I$37,9,FALSE))=TRUE,"0",VLOOKUP($C56,'MSLM TT DAY 2'!$A$17:$I$37,9,FALSE))</f>
        <v>13</v>
      </c>
      <c r="K56" s="22" t="str">
        <f>IF(ISNA(VLOOKUP($C56,'Craigleith Groms'!$A$17:$I$37,9,FALSE))=TRUE,"0",VLOOKUP($C56,'Craigleith Groms'!$A$17:$I$37,9,FALSE))</f>
        <v>0</v>
      </c>
      <c r="L56" s="22" t="str">
        <f>IF(ISNA(VLOOKUP($C56,'Silverstar Canada Cup'!$A$17:$I$37,9,FALSE))=TRUE,"0",VLOOKUP($C56,'Silverstar Canada Cup'!$A$17:$I$37,9,FALSE))</f>
        <v>0</v>
      </c>
      <c r="M56" s="22" t="str">
        <f>IF(ISNA(VLOOKUP($C56,'Beaver Valley TT'!$A$17:$I$37,9,FALSE))=TRUE,"0",VLOOKUP($C56,'Beaver Valley TT'!$A$17:$I$37,9,FALSE))</f>
        <v>0</v>
      </c>
      <c r="N56" s="22" t="str">
        <f>IF(ISNA(VLOOKUP($C56,'Calgary Nor AM SS'!$A$17:$I$37,9,FALSE))=TRUE,"0",VLOOKUP($C56,'Calgary Nor AM SS'!$A$17:$I$37,9,FALSE))</f>
        <v>0</v>
      </c>
      <c r="O56" s="22" t="str">
        <f>IF(ISNA(VLOOKUP($C56,'Fortune Fz'!$A$17:$I$37,9,FALSE))=TRUE,"0",VLOOKUP($C56,'Fortune Fz'!$A$17:$I$37,9,FALSE))</f>
        <v>0</v>
      </c>
      <c r="P56" s="22" t="str">
        <f>IF(ISNA(VLOOKUP($C56,'GEORGIAN PEAKS Groms'!$A$17:$I$37,9,FALSE))=TRUE,"0",VLOOKUP($C56,'GEORGIAN PEAKS Groms'!$A$17:$I$37,9,FALSE))</f>
        <v>0</v>
      </c>
      <c r="Q56" s="22" t="str">
        <f>IF(ISNA(VLOOKUP($C56,'Aspen Open SS'!$A$17:$I$37,9,FALSE))=TRUE,"0",VLOOKUP($C56,'Aspen Open SS'!$A$17:$I$37,9,FALSE))</f>
        <v>0</v>
      </c>
      <c r="R56" s="22" t="str">
        <f>IF(ISNA(VLOOKUP($C56,'Aspen Open BA'!$A$17:$I$37,9,FALSE))=TRUE,"0",VLOOKUP($C56,'Aspen Open BA'!$A$17:$I$37,9,FALSE))</f>
        <v>0</v>
      </c>
      <c r="S56" s="22" t="str">
        <f>IF(ISNA(VLOOKUP($C56,'CWG SS'!$A$17:$I$37,9,FALSE))=TRUE,"0",VLOOKUP($C56,'CWG SS'!$A$17:$I$37,9,FALSE))</f>
        <v>0</v>
      </c>
      <c r="T56" s="22" t="str">
        <f>IF(ISNA(VLOOKUP($C56,'CWG BA'!$A$17:$I$37,9,FALSE))=TRUE,"0",VLOOKUP($C56,'CWG BA'!$A$17:$I$37,9,FALSE))</f>
        <v>0</v>
      </c>
      <c r="U56" s="22" t="str">
        <f>IF(ISNA(VLOOKUP($C56,'CWG HP'!$A$17:$I$37,9,FALSE))=TRUE,"0",VLOOKUP($C56,'CWG HP'!$A$17:$I$37,9,FALSE))</f>
        <v>0</v>
      </c>
      <c r="V56" s="22" t="str">
        <f>IF(ISNA(VLOOKUP($C56,'Camp Fortune Provincials'!$A$17:$I$37,9,FALSE))=TRUE,"0",VLOOKUP($C56,'Camp Fortune Provincials'!$A$17:$I$37,9,FALSE))</f>
        <v>0</v>
      </c>
      <c r="W56" s="22" t="str">
        <f>IF(ISNA(VLOOKUP($C56,'Jr Nats SS'!$A$17:$I$37,9,FALSE))=TRUE,"0",VLOOKUP($C56,'Jr Nats SS'!$A$17:$I$37,9,FALSE))</f>
        <v>0</v>
      </c>
      <c r="X56" s="22" t="str">
        <f>IF(ISNA(VLOOKUP($C56,'Jr Nats HP'!$A$17:$I$37,9,FALSE))=TRUE,"0",VLOOKUP($C56,'Jr Nats HP'!$A$17:$I$37,9,FALSE))</f>
        <v>0</v>
      </c>
      <c r="Y56" s="22" t="str">
        <f>IF(ISNA(VLOOKUP($C56,'Jr Nats BA'!$A$17:$I$37,9,FALSE))=TRUE,"0",VLOOKUP($C56,'Jr Nats BA'!$A$17:$I$37,9,FALSE))</f>
        <v>0</v>
      </c>
      <c r="Z56" s="22" t="str">
        <f>IF(ISNA(VLOOKUP($C56,'Mammoth World Cup'!$A$17:$I$37,9,FALSE))=TRUE,"0",VLOOKUP($C56,'Mammoth World Cup'!$A$17:$I$37,9,FALSE))</f>
        <v>0</v>
      </c>
      <c r="AA56" s="22" t="str">
        <f>IF(ISNA(VLOOKUP($C56,'MSLM CC SS'!$A$17:$I$37,9,FALSE))=TRUE,"0",VLOOKUP($C56,'MSLM CC SS'!$A$17:$I$37,9,FALSE))</f>
        <v>0</v>
      </c>
      <c r="AB56" s="22" t="str">
        <f>IF(ISNA(VLOOKUP($C56,'MSLM CC HP'!$A$17:$I$33,9,FALSE))=TRUE,"0",VLOOKUP($C56,'MSLM CC HP'!$A$17:$I$33,9,FALSE))</f>
        <v>0</v>
      </c>
      <c r="AC56" s="22" t="str">
        <f>IF(ISNA(VLOOKUP($C56,'Mammoth NorAM SS'!$A$17:$I$37,9,FALSE))=TRUE,"0",VLOOKUP($C56,'Mammoth NorAM SS'!$A$17:$I$37,9,FALSE))</f>
        <v>0</v>
      </c>
      <c r="AD56" s="22" t="str">
        <f>IF(ISNA(VLOOKUP($C56,'Le Relais NorAM SS'!$A$17:$I$37,9,FALSE))=TRUE,"0",VLOOKUP($C56,'Le Relais NorAM SS'!$A$17:$I$37,9,FALSE))</f>
        <v>0</v>
      </c>
      <c r="AE56" s="22" t="str">
        <f>IF(ISNA(VLOOKUP($C56,'Step Up Tour Pro SS'!$A$17:$I$37,9,FALSE))=TRUE,"0",VLOOKUP($C56,'Step Up Tour Pro SS'!$A$17:$I$37,9,FALSE))</f>
        <v>0</v>
      </c>
    </row>
    <row r="57" spans="1:31" ht="15" customHeight="1">
      <c r="A57" s="81" t="s">
        <v>80</v>
      </c>
      <c r="B57" s="81" t="s">
        <v>45</v>
      </c>
      <c r="C57" s="86" t="s">
        <v>95</v>
      </c>
      <c r="D57" s="85">
        <f>IF(ISNA(VLOOKUP($C57,'RPA Caclulations'!$C$6:$K$199,3,FALSE))=TRUE,"0",VLOOKUP($C57,'RPA Caclulations'!$C$6:$K$199,3,FALSE))</f>
        <v>50</v>
      </c>
      <c r="E57" s="22" t="str">
        <f>IF(ISNA(VLOOKUP($C57,'Mt. Sima Canada Cup SS'!$A$17:$I$37,9,FALSE))=TRUE,"0",VLOOKUP($C57,'Mt. Sima Canada Cup SS'!$A$17:$I$37,9,FALSE))</f>
        <v>0</v>
      </c>
      <c r="F57" s="22" t="str">
        <f>IF(ISNA(VLOOKUP($C57,'Mt. Sima Canada Cup BA'!$A$17:$I$37,9,FALSE))=TRUE,"0",VLOOKUP($C57,'Mt. Sima Canada Cup BA'!$A$17:$I$37,9,FALSE))</f>
        <v>0</v>
      </c>
      <c r="G57" s="22" t="str">
        <f>IF(ISNA(VLOOKUP($C57,'Waterville Rev Tour NorAm Day 1'!$A$17:$I$37,9,FALSE))=TRUE,"0",VLOOKUP($C57,'Waterville Rev Tour NorAm Day 1'!$A$17:$I$37,9,FALSE))</f>
        <v>0</v>
      </c>
      <c r="H57" s="22" t="str">
        <f>IF(ISNA(VLOOKUP($C57,'Waterville Rev Tour NorAm Day 2'!$A$17:$I$37,9,FALSE))=TRUE,"0",VLOOKUP($C57,'Waterville Rev Tour NorAm Day 2'!$A$17:$I$37,9,FALSE))</f>
        <v>0</v>
      </c>
      <c r="I57" s="22" t="str">
        <f>IF(ISNA(VLOOKUP($C57,'MSLM TT DAY 1'!$A$17:$I$37,9,FALSE))=TRUE,"0",VLOOKUP($C57,'MSLM TT DAY 1'!$A$17:$I$37,9,FALSE))</f>
        <v>0</v>
      </c>
      <c r="J57" s="22" t="str">
        <f>IF(ISNA(VLOOKUP($C57,'MSLM TT DAY 2'!$A$17:$I$37,9,FALSE))=TRUE,"0",VLOOKUP($C57,'MSLM TT DAY 2'!$A$17:$I$37,9,FALSE))</f>
        <v>0</v>
      </c>
      <c r="K57" s="22" t="str">
        <f>IF(ISNA(VLOOKUP($C57,'Craigleith Groms'!$A$17:$I$37,9,FALSE))=TRUE,"0",VLOOKUP($C57,'Craigleith Groms'!$A$17:$I$37,9,FALSE))</f>
        <v>0</v>
      </c>
      <c r="L57" s="22" t="str">
        <f>IF(ISNA(VLOOKUP($C57,'Silverstar Canada Cup'!$A$17:$I$37,9,FALSE))=TRUE,"0",VLOOKUP($C57,'Silverstar Canada Cup'!$A$17:$I$37,9,FALSE))</f>
        <v>0</v>
      </c>
      <c r="M57" s="22" t="str">
        <f>IF(ISNA(VLOOKUP($C57,'Beaver Valley TT'!$A$17:$I$37,9,FALSE))=TRUE,"0",VLOOKUP($C57,'Beaver Valley TT'!$A$17:$I$37,9,FALSE))</f>
        <v>0</v>
      </c>
      <c r="N57" s="22" t="str">
        <f>IF(ISNA(VLOOKUP($C57,'Calgary Nor AM SS'!$A$17:$I$37,9,FALSE))=TRUE,"0",VLOOKUP($C57,'Calgary Nor AM SS'!$A$17:$I$37,9,FALSE))</f>
        <v>0</v>
      </c>
      <c r="O57" s="22" t="str">
        <f>IF(ISNA(VLOOKUP($C57,'Fortune Fz'!$A$17:$I$37,9,FALSE))=TRUE,"0",VLOOKUP($C57,'Fortune Fz'!$A$17:$I$37,9,FALSE))</f>
        <v>0</v>
      </c>
      <c r="P57" s="22" t="str">
        <f>IF(ISNA(VLOOKUP($C57,'GEORGIAN PEAKS Groms'!$A$17:$I$37,9,FALSE))=TRUE,"0",VLOOKUP($C57,'GEORGIAN PEAKS Groms'!$A$17:$I$37,9,FALSE))</f>
        <v>0</v>
      </c>
      <c r="Q57" s="22" t="str">
        <f>IF(ISNA(VLOOKUP($C57,'Aspen Open SS'!$A$17:$I$37,9,FALSE))=TRUE,"0",VLOOKUP($C57,'Aspen Open SS'!$A$17:$I$37,9,FALSE))</f>
        <v>0</v>
      </c>
      <c r="R57" s="22" t="str">
        <f>IF(ISNA(VLOOKUP($C57,'Aspen Open BA'!$A$17:$I$37,9,FALSE))=TRUE,"0",VLOOKUP($C57,'Aspen Open BA'!$A$17:$I$37,9,FALSE))</f>
        <v>0</v>
      </c>
      <c r="S57" s="22" t="str">
        <f>IF(ISNA(VLOOKUP($C57,'CWG SS'!$A$17:$I$37,9,FALSE))=TRUE,"0",VLOOKUP($C57,'CWG SS'!$A$17:$I$37,9,FALSE))</f>
        <v>0</v>
      </c>
      <c r="T57" s="22" t="str">
        <f>IF(ISNA(VLOOKUP($C57,'CWG BA'!$A$17:$I$37,9,FALSE))=TRUE,"0",VLOOKUP($C57,'CWG BA'!$A$17:$I$37,9,FALSE))</f>
        <v>0</v>
      </c>
      <c r="U57" s="22" t="str">
        <f>IF(ISNA(VLOOKUP($C57,'CWG HP'!$A$17:$I$37,9,FALSE))=TRUE,"0",VLOOKUP($C57,'CWG HP'!$A$17:$I$37,9,FALSE))</f>
        <v>0</v>
      </c>
      <c r="V57" s="22" t="str">
        <f>IF(ISNA(VLOOKUP($C57,'Camp Fortune Provincials'!$A$17:$I$37,9,FALSE))=TRUE,"0",VLOOKUP($C57,'Camp Fortune Provincials'!$A$17:$I$37,9,FALSE))</f>
        <v>0</v>
      </c>
      <c r="W57" s="22" t="str">
        <f>IF(ISNA(VLOOKUP($C57,'Jr Nats SS'!$A$17:$I$37,9,FALSE))=TRUE,"0",VLOOKUP($C57,'Jr Nats SS'!$A$17:$I$37,9,FALSE))</f>
        <v>0</v>
      </c>
      <c r="X57" s="22" t="str">
        <f>IF(ISNA(VLOOKUP($C57,'Jr Nats HP'!$A$17:$I$37,9,FALSE))=TRUE,"0",VLOOKUP($C57,'Jr Nats HP'!$A$17:$I$37,9,FALSE))</f>
        <v>0</v>
      </c>
      <c r="Y57" s="22" t="str">
        <f>IF(ISNA(VLOOKUP($C57,'Jr Nats BA'!$A$17:$I$37,9,FALSE))=TRUE,"0",VLOOKUP($C57,'Jr Nats BA'!$A$17:$I$37,9,FALSE))</f>
        <v>0</v>
      </c>
      <c r="Z57" s="22" t="str">
        <f>IF(ISNA(VLOOKUP($C57,'Mammoth World Cup'!$A$17:$I$37,9,FALSE))=TRUE,"0",VLOOKUP($C57,'Mammoth World Cup'!$A$17:$I$37,9,FALSE))</f>
        <v>0</v>
      </c>
      <c r="AA57" s="22" t="str">
        <f>IF(ISNA(VLOOKUP($C57,'MSLM CC SS'!$A$17:$I$37,9,FALSE))=TRUE,"0",VLOOKUP($C57,'MSLM CC SS'!$A$17:$I$37,9,FALSE))</f>
        <v>0</v>
      </c>
      <c r="AB57" s="22" t="str">
        <f>IF(ISNA(VLOOKUP($C57,'MSLM CC HP'!$A$17:$I$33,9,FALSE))=TRUE,"0",VLOOKUP($C57,'MSLM CC HP'!$A$17:$I$33,9,FALSE))</f>
        <v>0</v>
      </c>
      <c r="AC57" s="22" t="str">
        <f>IF(ISNA(VLOOKUP($C57,'Mammoth NorAM SS'!$A$17:$I$37,9,FALSE))=TRUE,"0",VLOOKUP($C57,'Mammoth NorAM SS'!$A$17:$I$37,9,FALSE))</f>
        <v>0</v>
      </c>
      <c r="AD57" s="22" t="str">
        <f>IF(ISNA(VLOOKUP($C57,'Le Relais NorAM SS'!$A$17:$I$37,9,FALSE))=TRUE,"0",VLOOKUP($C57,'Le Relais NorAM SS'!$A$17:$I$37,9,FALSE))</f>
        <v>0</v>
      </c>
      <c r="AE57" s="22" t="str">
        <f>IF(ISNA(VLOOKUP($C57,'Step Up Tour Pro SS'!$A$17:$I$37,9,FALSE))=TRUE,"0",VLOOKUP($C57,'Step Up Tour Pro SS'!$A$17:$I$37,9,FALSE))</f>
        <v>0</v>
      </c>
    </row>
    <row r="58" spans="1:31" ht="15" customHeight="1">
      <c r="A58" s="81" t="s">
        <v>46</v>
      </c>
      <c r="B58" s="81" t="s">
        <v>97</v>
      </c>
      <c r="C58" s="86" t="s">
        <v>96</v>
      </c>
      <c r="D58" s="85">
        <f>IF(ISNA(VLOOKUP($C58,'RPA Caclulations'!$C$6:$K$199,3,FALSE))=TRUE,"0",VLOOKUP($C58,'RPA Caclulations'!$C$6:$K$199,3,FALSE))</f>
        <v>51</v>
      </c>
      <c r="E58" s="22" t="str">
        <f>IF(ISNA(VLOOKUP($C58,'Mt. Sima Canada Cup SS'!$A$17:$I$37,9,FALSE))=TRUE,"0",VLOOKUP($C58,'Mt. Sima Canada Cup SS'!$A$17:$I$37,9,FALSE))</f>
        <v>0</v>
      </c>
      <c r="F58" s="22" t="str">
        <f>IF(ISNA(VLOOKUP($C58,'Mt. Sima Canada Cup BA'!$A$17:$I$37,9,FALSE))=TRUE,"0",VLOOKUP($C58,'Mt. Sima Canada Cup BA'!$A$17:$I$37,9,FALSE))</f>
        <v>0</v>
      </c>
      <c r="G58" s="22" t="str">
        <f>IF(ISNA(VLOOKUP($C58,'Waterville Rev Tour NorAm Day 1'!$A$17:$I$37,9,FALSE))=TRUE,"0",VLOOKUP($C58,'Waterville Rev Tour NorAm Day 1'!$A$17:$I$37,9,FALSE))</f>
        <v>0</v>
      </c>
      <c r="H58" s="22" t="str">
        <f>IF(ISNA(VLOOKUP($C58,'Waterville Rev Tour NorAm Day 2'!$A$17:$I$37,9,FALSE))=TRUE,"0",VLOOKUP($C58,'Waterville Rev Tour NorAm Day 2'!$A$17:$I$37,9,FALSE))</f>
        <v>0</v>
      </c>
      <c r="I58" s="22" t="str">
        <f>IF(ISNA(VLOOKUP($C58,'MSLM TT DAY 1'!$A$17:$I$37,9,FALSE))=TRUE,"0",VLOOKUP($C58,'MSLM TT DAY 1'!$A$17:$I$37,9,FALSE))</f>
        <v>0</v>
      </c>
      <c r="J58" s="22" t="str">
        <f>IF(ISNA(VLOOKUP($C58,'MSLM TT DAY 2'!$A$17:$I$37,9,FALSE))=TRUE,"0",VLOOKUP($C58,'MSLM TT DAY 2'!$A$17:$I$37,9,FALSE))</f>
        <v>0</v>
      </c>
      <c r="K58" s="22" t="str">
        <f>IF(ISNA(VLOOKUP($C58,'Craigleith Groms'!$A$17:$I$37,9,FALSE))=TRUE,"0",VLOOKUP($C58,'Craigleith Groms'!$A$17:$I$37,9,FALSE))</f>
        <v>0</v>
      </c>
      <c r="L58" s="22" t="str">
        <f>IF(ISNA(VLOOKUP($C58,'Silverstar Canada Cup'!$A$17:$I$37,9,FALSE))=TRUE,"0",VLOOKUP($C58,'Silverstar Canada Cup'!$A$17:$I$37,9,FALSE))</f>
        <v>0</v>
      </c>
      <c r="M58" s="22" t="str">
        <f>IF(ISNA(VLOOKUP($C58,'Beaver Valley TT'!$A$17:$I$37,9,FALSE))=TRUE,"0",VLOOKUP($C58,'Beaver Valley TT'!$A$17:$I$37,9,FALSE))</f>
        <v>0</v>
      </c>
      <c r="N58" s="22" t="str">
        <f>IF(ISNA(VLOOKUP($C58,'Calgary Nor AM SS'!$A$17:$I$37,9,FALSE))=TRUE,"0",VLOOKUP($C58,'Calgary Nor AM SS'!$A$17:$I$37,9,FALSE))</f>
        <v>0</v>
      </c>
      <c r="O58" s="22" t="str">
        <f>IF(ISNA(VLOOKUP($C58,'Fortune Fz'!$A$17:$I$37,9,FALSE))=TRUE,"0",VLOOKUP($C58,'Fortune Fz'!$A$17:$I$37,9,FALSE))</f>
        <v>0</v>
      </c>
      <c r="P58" s="22" t="str">
        <f>IF(ISNA(VLOOKUP($C58,'GEORGIAN PEAKS Groms'!$A$17:$I$37,9,FALSE))=TRUE,"0",VLOOKUP($C58,'GEORGIAN PEAKS Groms'!$A$17:$I$37,9,FALSE))</f>
        <v>0</v>
      </c>
      <c r="Q58" s="22" t="str">
        <f>IF(ISNA(VLOOKUP($C58,'Aspen Open SS'!$A$17:$I$37,9,FALSE))=TRUE,"0",VLOOKUP($C58,'Aspen Open SS'!$A$17:$I$37,9,FALSE))</f>
        <v>0</v>
      </c>
      <c r="R58" s="22" t="str">
        <f>IF(ISNA(VLOOKUP($C58,'Aspen Open BA'!$A$17:$I$37,9,FALSE))=TRUE,"0",VLOOKUP($C58,'Aspen Open BA'!$A$17:$I$37,9,FALSE))</f>
        <v>0</v>
      </c>
      <c r="S58" s="22" t="str">
        <f>IF(ISNA(VLOOKUP($C58,'CWG SS'!$A$17:$I$37,9,FALSE))=TRUE,"0",VLOOKUP($C58,'CWG SS'!$A$17:$I$37,9,FALSE))</f>
        <v>0</v>
      </c>
      <c r="T58" s="22" t="str">
        <f>IF(ISNA(VLOOKUP($C58,'CWG BA'!$A$17:$I$37,9,FALSE))=TRUE,"0",VLOOKUP($C58,'CWG BA'!$A$17:$I$37,9,FALSE))</f>
        <v>0</v>
      </c>
      <c r="U58" s="22" t="str">
        <f>IF(ISNA(VLOOKUP($C58,'CWG HP'!$A$17:$I$37,9,FALSE))=TRUE,"0",VLOOKUP($C58,'CWG HP'!$A$17:$I$37,9,FALSE))</f>
        <v>0</v>
      </c>
      <c r="V58" s="22" t="str">
        <f>IF(ISNA(VLOOKUP($C58,'Camp Fortune Provincials'!$A$17:$I$37,9,FALSE))=TRUE,"0",VLOOKUP($C58,'Camp Fortune Provincials'!$A$17:$I$37,9,FALSE))</f>
        <v>0</v>
      </c>
      <c r="W58" s="22" t="str">
        <f>IF(ISNA(VLOOKUP($C58,'Jr Nats SS'!$A$17:$I$37,9,FALSE))=TRUE,"0",VLOOKUP($C58,'Jr Nats SS'!$A$17:$I$37,9,FALSE))</f>
        <v>0</v>
      </c>
      <c r="X58" s="22" t="str">
        <f>IF(ISNA(VLOOKUP($C58,'Jr Nats HP'!$A$17:$I$37,9,FALSE))=TRUE,"0",VLOOKUP($C58,'Jr Nats HP'!$A$17:$I$37,9,FALSE))</f>
        <v>0</v>
      </c>
      <c r="Y58" s="22" t="str">
        <f>IF(ISNA(VLOOKUP($C58,'Jr Nats BA'!$A$17:$I$37,9,FALSE))=TRUE,"0",VLOOKUP($C58,'Jr Nats BA'!$A$17:$I$37,9,FALSE))</f>
        <v>0</v>
      </c>
      <c r="Z58" s="22" t="str">
        <f>IF(ISNA(VLOOKUP($C58,'Mammoth World Cup'!$A$17:$I$37,9,FALSE))=TRUE,"0",VLOOKUP($C58,'Mammoth World Cup'!$A$17:$I$37,9,FALSE))</f>
        <v>0</v>
      </c>
      <c r="AA58" s="22" t="str">
        <f>IF(ISNA(VLOOKUP($C58,'MSLM CC SS'!$A$17:$I$37,9,FALSE))=TRUE,"0",VLOOKUP($C58,'MSLM CC SS'!$A$17:$I$37,9,FALSE))</f>
        <v>0</v>
      </c>
      <c r="AB58" s="22" t="str">
        <f>IF(ISNA(VLOOKUP($C58,'MSLM CC HP'!$A$17:$I$33,9,FALSE))=TRUE,"0",VLOOKUP($C58,'MSLM CC HP'!$A$17:$I$33,9,FALSE))</f>
        <v>0</v>
      </c>
      <c r="AC58" s="22" t="str">
        <f>IF(ISNA(VLOOKUP($C58,'Mammoth NorAM SS'!$A$17:$I$37,9,FALSE))=TRUE,"0",VLOOKUP($C58,'Mammoth NorAM SS'!$A$17:$I$37,9,FALSE))</f>
        <v>0</v>
      </c>
      <c r="AD58" s="22" t="str">
        <f>IF(ISNA(VLOOKUP($C58,'Le Relais NorAM SS'!$A$17:$I$37,9,FALSE))=TRUE,"0",VLOOKUP($C58,'Le Relais NorAM SS'!$A$17:$I$37,9,FALSE))</f>
        <v>0</v>
      </c>
      <c r="AE58" s="22" t="str">
        <f>IF(ISNA(VLOOKUP($C58,'Step Up Tour Pro SS'!$A$17:$I$37,9,FALSE))=TRUE,"0",VLOOKUP($C58,'Step Up Tour Pro SS'!$A$17:$I$37,9,FALSE))</f>
        <v>0</v>
      </c>
    </row>
    <row r="59" spans="1:31" ht="15" customHeight="1">
      <c r="A59" s="81" t="s">
        <v>46</v>
      </c>
      <c r="B59" s="81" t="s">
        <v>75</v>
      </c>
      <c r="C59" s="86" t="s">
        <v>109</v>
      </c>
      <c r="D59" s="85">
        <f>IF(ISNA(VLOOKUP($C59,'RPA Caclulations'!$C$6:$K$199,3,FALSE))=TRUE,"0",VLOOKUP($C59,'RPA Caclulations'!$C$6:$K$199,3,FALSE))</f>
        <v>52</v>
      </c>
      <c r="E59" s="22" t="str">
        <f>IF(ISNA(VLOOKUP($C59,'Mt. Sima Canada Cup SS'!$A$17:$I$37,9,FALSE))=TRUE,"0",VLOOKUP($C59,'Mt. Sima Canada Cup SS'!$A$17:$I$37,9,FALSE))</f>
        <v>0</v>
      </c>
      <c r="F59" s="22" t="str">
        <f>IF(ISNA(VLOOKUP($C59,'Mt. Sima Canada Cup BA'!$A$17:$I$37,9,FALSE))=TRUE,"0",VLOOKUP($C59,'Mt. Sima Canada Cup BA'!$A$17:$I$37,9,FALSE))</f>
        <v>0</v>
      </c>
      <c r="G59" s="22" t="str">
        <f>IF(ISNA(VLOOKUP($C59,'Waterville Rev Tour NorAm Day 1'!$A$17:$I$37,9,FALSE))=TRUE,"0",VLOOKUP($C59,'Waterville Rev Tour NorAm Day 1'!$A$17:$I$37,9,FALSE))</f>
        <v>0</v>
      </c>
      <c r="H59" s="22" t="str">
        <f>IF(ISNA(VLOOKUP($C59,'Waterville Rev Tour NorAm Day 2'!$A$17:$I$37,9,FALSE))=TRUE,"0",VLOOKUP($C59,'Waterville Rev Tour NorAm Day 2'!$A$17:$I$37,9,FALSE))</f>
        <v>0</v>
      </c>
      <c r="I59" s="22" t="str">
        <f>IF(ISNA(VLOOKUP($C59,'MSLM TT DAY 1'!$A$17:$I$37,9,FALSE))=TRUE,"0",VLOOKUP($C59,'MSLM TT DAY 1'!$A$17:$I$37,9,FALSE))</f>
        <v>0</v>
      </c>
      <c r="J59" s="22" t="str">
        <f>IF(ISNA(VLOOKUP($C59,'MSLM TT DAY 2'!$A$17:$I$37,9,FALSE))=TRUE,"0",VLOOKUP($C59,'MSLM TT DAY 2'!$A$17:$I$37,9,FALSE))</f>
        <v>0</v>
      </c>
      <c r="K59" s="22" t="str">
        <f>IF(ISNA(VLOOKUP($C59,'Craigleith Groms'!$A$17:$I$37,9,FALSE))=TRUE,"0",VLOOKUP($C59,'Craigleith Groms'!$A$17:$I$37,9,FALSE))</f>
        <v>0</v>
      </c>
      <c r="L59" s="22" t="str">
        <f>IF(ISNA(VLOOKUP($C59,'Silverstar Canada Cup'!$A$17:$I$37,9,FALSE))=TRUE,"0",VLOOKUP($C59,'Silverstar Canada Cup'!$A$17:$I$37,9,FALSE))</f>
        <v>0</v>
      </c>
      <c r="M59" s="22" t="str">
        <f>IF(ISNA(VLOOKUP($C59,'Beaver Valley TT'!$A$17:$I$37,9,FALSE))=TRUE,"0",VLOOKUP($C59,'Beaver Valley TT'!$A$17:$I$37,9,FALSE))</f>
        <v>0</v>
      </c>
      <c r="N59" s="22" t="str">
        <f>IF(ISNA(VLOOKUP($C59,'Calgary Nor AM SS'!$A$17:$I$37,9,FALSE))=TRUE,"0",VLOOKUP($C59,'Calgary Nor AM SS'!$A$17:$I$37,9,FALSE))</f>
        <v>0</v>
      </c>
      <c r="O59" s="22" t="str">
        <f>IF(ISNA(VLOOKUP($C59,'Fortune Fz'!$A$17:$I$37,9,FALSE))=TRUE,"0",VLOOKUP($C59,'Fortune Fz'!$A$17:$I$37,9,FALSE))</f>
        <v>0</v>
      </c>
      <c r="P59" s="22" t="str">
        <f>IF(ISNA(VLOOKUP($C59,'GEORGIAN PEAKS Groms'!$A$17:$I$37,9,FALSE))=TRUE,"0",VLOOKUP($C59,'GEORGIAN PEAKS Groms'!$A$17:$I$37,9,FALSE))</f>
        <v>0</v>
      </c>
      <c r="Q59" s="22" t="str">
        <f>IF(ISNA(VLOOKUP($C59,'Aspen Open SS'!$A$17:$I$37,9,FALSE))=TRUE,"0",VLOOKUP($C59,'Aspen Open SS'!$A$17:$I$37,9,FALSE))</f>
        <v>0</v>
      </c>
      <c r="R59" s="22" t="str">
        <f>IF(ISNA(VLOOKUP($C59,'Aspen Open BA'!$A$17:$I$37,9,FALSE))=TRUE,"0",VLOOKUP($C59,'Aspen Open BA'!$A$17:$I$37,9,FALSE))</f>
        <v>0</v>
      </c>
      <c r="S59" s="22" t="str">
        <f>IF(ISNA(VLOOKUP($C59,'CWG SS'!$A$17:$I$37,9,FALSE))=TRUE,"0",VLOOKUP($C59,'CWG SS'!$A$17:$I$37,9,FALSE))</f>
        <v>0</v>
      </c>
      <c r="T59" s="22" t="str">
        <f>IF(ISNA(VLOOKUP($C59,'CWG BA'!$A$17:$I$37,9,FALSE))=TRUE,"0",VLOOKUP($C59,'CWG BA'!$A$17:$I$37,9,FALSE))</f>
        <v>0</v>
      </c>
      <c r="U59" s="22" t="str">
        <f>IF(ISNA(VLOOKUP($C59,'CWG HP'!$A$17:$I$37,9,FALSE))=TRUE,"0",VLOOKUP($C59,'CWG HP'!$A$17:$I$37,9,FALSE))</f>
        <v>0</v>
      </c>
      <c r="V59" s="22" t="str">
        <f>IF(ISNA(VLOOKUP($C59,'Camp Fortune Provincials'!$A$17:$I$37,9,FALSE))=TRUE,"0",VLOOKUP($C59,'Camp Fortune Provincials'!$A$17:$I$37,9,FALSE))</f>
        <v>0</v>
      </c>
      <c r="W59" s="22" t="str">
        <f>IF(ISNA(VLOOKUP($C59,'Jr Nats SS'!$A$17:$I$37,9,FALSE))=TRUE,"0",VLOOKUP($C59,'Jr Nats SS'!$A$17:$I$37,9,FALSE))</f>
        <v>0</v>
      </c>
      <c r="X59" s="22" t="str">
        <f>IF(ISNA(VLOOKUP($C59,'Jr Nats HP'!$A$17:$I$37,9,FALSE))=TRUE,"0",VLOOKUP($C59,'Jr Nats HP'!$A$17:$I$37,9,FALSE))</f>
        <v>0</v>
      </c>
      <c r="Y59" s="22" t="str">
        <f>IF(ISNA(VLOOKUP($C59,'Jr Nats BA'!$A$17:$I$37,9,FALSE))=TRUE,"0",VLOOKUP($C59,'Jr Nats BA'!$A$17:$I$37,9,FALSE))</f>
        <v>0</v>
      </c>
      <c r="Z59" s="22" t="str">
        <f>IF(ISNA(VLOOKUP($C59,'Mammoth World Cup'!$A$17:$I$37,9,FALSE))=TRUE,"0",VLOOKUP($C59,'Mammoth World Cup'!$A$17:$I$37,9,FALSE))</f>
        <v>0</v>
      </c>
      <c r="AA59" s="22" t="str">
        <f>IF(ISNA(VLOOKUP($C59,'MSLM CC SS'!$A$17:$I$37,9,FALSE))=TRUE,"0",VLOOKUP($C59,'MSLM CC SS'!$A$17:$I$37,9,FALSE))</f>
        <v>0</v>
      </c>
      <c r="AB59" s="22" t="str">
        <f>IF(ISNA(VLOOKUP($C59,'MSLM CC HP'!$A$17:$I$33,9,FALSE))=TRUE,"0",VLOOKUP($C59,'MSLM CC HP'!$A$17:$I$33,9,FALSE))</f>
        <v>0</v>
      </c>
      <c r="AC59" s="22" t="str">
        <f>IF(ISNA(VLOOKUP($C59,'Mammoth NorAM SS'!$A$17:$I$37,9,FALSE))=TRUE,"0",VLOOKUP($C59,'Mammoth NorAM SS'!$A$17:$I$37,9,FALSE))</f>
        <v>0</v>
      </c>
      <c r="AD59" s="22" t="str">
        <f>IF(ISNA(VLOOKUP($C59,'Le Relais NorAM SS'!$A$17:$I$37,9,FALSE))=TRUE,"0",VLOOKUP($C59,'Le Relais NorAM SS'!$A$17:$I$37,9,FALSE))</f>
        <v>0</v>
      </c>
      <c r="AE59" s="22" t="str">
        <f>IF(ISNA(VLOOKUP($C59,'Step Up Tour Pro SS'!$A$17:$I$37,9,FALSE))=TRUE,"0",VLOOKUP($C59,'Step Up Tour Pro SS'!$A$17:$I$37,9,FALSE))</f>
        <v>0</v>
      </c>
    </row>
    <row r="60" spans="1:31" ht="15" customHeight="1">
      <c r="A60" s="81" t="s">
        <v>48</v>
      </c>
      <c r="B60" s="81" t="s">
        <v>74</v>
      </c>
      <c r="C60" s="86" t="s">
        <v>104</v>
      </c>
      <c r="D60" s="85">
        <f>IF(ISNA(VLOOKUP($C60,'RPA Caclulations'!$C$6:$K$199,3,FALSE))=TRUE,"0",VLOOKUP($C60,'RPA Caclulations'!$C$6:$K$199,3,FALSE))</f>
        <v>53</v>
      </c>
      <c r="E60" s="22" t="str">
        <f>IF(ISNA(VLOOKUP($C60,'Mt. Sima Canada Cup SS'!$A$17:$I$37,9,FALSE))=TRUE,"0",VLOOKUP($C60,'Mt. Sima Canada Cup SS'!$A$17:$I$37,9,FALSE))</f>
        <v>0</v>
      </c>
      <c r="F60" s="22" t="str">
        <f>IF(ISNA(VLOOKUP($C60,'Mt. Sima Canada Cup BA'!$A$17:$I$37,9,FALSE))=TRUE,"0",VLOOKUP($C60,'Mt. Sima Canada Cup BA'!$A$17:$I$37,9,FALSE))</f>
        <v>0</v>
      </c>
      <c r="G60" s="22" t="str">
        <f>IF(ISNA(VLOOKUP($C60,'Waterville Rev Tour NorAm Day 1'!$A$17:$I$37,9,FALSE))=TRUE,"0",VLOOKUP($C60,'Waterville Rev Tour NorAm Day 1'!$A$17:$I$37,9,FALSE))</f>
        <v>0</v>
      </c>
      <c r="H60" s="22" t="str">
        <f>IF(ISNA(VLOOKUP($C60,'Waterville Rev Tour NorAm Day 2'!$A$17:$I$37,9,FALSE))=TRUE,"0",VLOOKUP($C60,'Waterville Rev Tour NorAm Day 2'!$A$17:$I$37,9,FALSE))</f>
        <v>0</v>
      </c>
      <c r="I60" s="22" t="str">
        <f>IF(ISNA(VLOOKUP($C60,'MSLM TT DAY 1'!$A$17:$I$37,9,FALSE))=TRUE,"0",VLOOKUP($C60,'MSLM TT DAY 1'!$A$17:$I$37,9,FALSE))</f>
        <v>0</v>
      </c>
      <c r="J60" s="22" t="str">
        <f>IF(ISNA(VLOOKUP($C60,'MSLM TT DAY 2'!$A$17:$I$37,9,FALSE))=TRUE,"0",VLOOKUP($C60,'MSLM TT DAY 2'!$A$17:$I$37,9,FALSE))</f>
        <v>0</v>
      </c>
      <c r="K60" s="22" t="str">
        <f>IF(ISNA(VLOOKUP($C60,'Craigleith Groms'!$A$17:$I$37,9,FALSE))=TRUE,"0",VLOOKUP($C60,'Craigleith Groms'!$A$17:$I$37,9,FALSE))</f>
        <v>0</v>
      </c>
      <c r="L60" s="22" t="str">
        <f>IF(ISNA(VLOOKUP($C60,'Silverstar Canada Cup'!$A$17:$I$37,9,FALSE))=TRUE,"0",VLOOKUP($C60,'Silverstar Canada Cup'!$A$17:$I$37,9,FALSE))</f>
        <v>0</v>
      </c>
      <c r="M60" s="22" t="str">
        <f>IF(ISNA(VLOOKUP($C60,'Beaver Valley TT'!$A$17:$I$37,9,FALSE))=TRUE,"0",VLOOKUP($C60,'Beaver Valley TT'!$A$17:$I$37,9,FALSE))</f>
        <v>0</v>
      </c>
      <c r="N60" s="22" t="str">
        <f>IF(ISNA(VLOOKUP($C60,'Calgary Nor AM SS'!$A$17:$I$37,9,FALSE))=TRUE,"0",VLOOKUP($C60,'Calgary Nor AM SS'!$A$17:$I$37,9,FALSE))</f>
        <v>0</v>
      </c>
      <c r="O60" s="22" t="str">
        <f>IF(ISNA(VLOOKUP($C60,'Fortune Fz'!$A$17:$I$37,9,FALSE))=TRUE,"0",VLOOKUP($C60,'Fortune Fz'!$A$17:$I$37,9,FALSE))</f>
        <v>0</v>
      </c>
      <c r="P60" s="22" t="str">
        <f>IF(ISNA(VLOOKUP($C60,'GEORGIAN PEAKS Groms'!$A$17:$I$37,9,FALSE))=TRUE,"0",VLOOKUP($C60,'GEORGIAN PEAKS Groms'!$A$17:$I$37,9,FALSE))</f>
        <v>0</v>
      </c>
      <c r="Q60" s="22" t="str">
        <f>IF(ISNA(VLOOKUP($C60,'Aspen Open SS'!$A$17:$I$37,9,FALSE))=TRUE,"0",VLOOKUP($C60,'Aspen Open SS'!$A$17:$I$37,9,FALSE))</f>
        <v>0</v>
      </c>
      <c r="R60" s="22" t="str">
        <f>IF(ISNA(VLOOKUP($C60,'Aspen Open BA'!$A$17:$I$37,9,FALSE))=TRUE,"0",VLOOKUP($C60,'Aspen Open BA'!$A$17:$I$37,9,FALSE))</f>
        <v>0</v>
      </c>
      <c r="S60" s="22" t="str">
        <f>IF(ISNA(VLOOKUP($C60,'CWG SS'!$A$17:$I$37,9,FALSE))=TRUE,"0",VLOOKUP($C60,'CWG SS'!$A$17:$I$37,9,FALSE))</f>
        <v>0</v>
      </c>
      <c r="T60" s="22" t="str">
        <f>IF(ISNA(VLOOKUP($C60,'CWG BA'!$A$17:$I$37,9,FALSE))=TRUE,"0",VLOOKUP($C60,'CWG BA'!$A$17:$I$37,9,FALSE))</f>
        <v>0</v>
      </c>
      <c r="U60" s="22" t="str">
        <f>IF(ISNA(VLOOKUP($C60,'CWG HP'!$A$17:$I$37,9,FALSE))=TRUE,"0",VLOOKUP($C60,'CWG HP'!$A$17:$I$37,9,FALSE))</f>
        <v>0</v>
      </c>
      <c r="V60" s="22" t="str">
        <f>IF(ISNA(VLOOKUP($C60,'Camp Fortune Provincials'!$A$17:$I$37,9,FALSE))=TRUE,"0",VLOOKUP($C60,'Camp Fortune Provincials'!$A$17:$I$37,9,FALSE))</f>
        <v>0</v>
      </c>
      <c r="W60" s="22" t="str">
        <f>IF(ISNA(VLOOKUP($C60,'Jr Nats SS'!$A$17:$I$37,9,FALSE))=TRUE,"0",VLOOKUP($C60,'Jr Nats SS'!$A$17:$I$37,9,FALSE))</f>
        <v>0</v>
      </c>
      <c r="X60" s="22" t="str">
        <f>IF(ISNA(VLOOKUP($C60,'Jr Nats HP'!$A$17:$I$37,9,FALSE))=TRUE,"0",VLOOKUP($C60,'Jr Nats HP'!$A$17:$I$37,9,FALSE))</f>
        <v>0</v>
      </c>
      <c r="Y60" s="22" t="str">
        <f>IF(ISNA(VLOOKUP($C60,'Jr Nats BA'!$A$17:$I$37,9,FALSE))=TRUE,"0",VLOOKUP($C60,'Jr Nats BA'!$A$17:$I$37,9,FALSE))</f>
        <v>0</v>
      </c>
      <c r="Z60" s="22" t="str">
        <f>IF(ISNA(VLOOKUP($C60,'Mammoth World Cup'!$A$17:$I$37,9,FALSE))=TRUE,"0",VLOOKUP($C60,'Mammoth World Cup'!$A$17:$I$37,9,FALSE))</f>
        <v>0</v>
      </c>
      <c r="AA60" s="22" t="str">
        <f>IF(ISNA(VLOOKUP($C60,'MSLM CC SS'!$A$17:$I$37,9,FALSE))=TRUE,"0",VLOOKUP($C60,'MSLM CC SS'!$A$17:$I$37,9,FALSE))</f>
        <v>0</v>
      </c>
      <c r="AB60" s="22" t="str">
        <f>IF(ISNA(VLOOKUP($C60,'MSLM CC HP'!$A$17:$I$33,9,FALSE))=TRUE,"0",VLOOKUP($C60,'MSLM CC HP'!$A$17:$I$33,9,FALSE))</f>
        <v>0</v>
      </c>
      <c r="AC60" s="22" t="str">
        <f>IF(ISNA(VLOOKUP($C60,'Mammoth NorAM SS'!$A$17:$I$37,9,FALSE))=TRUE,"0",VLOOKUP($C60,'Mammoth NorAM SS'!$A$17:$I$37,9,FALSE))</f>
        <v>0</v>
      </c>
      <c r="AD60" s="22" t="str">
        <f>IF(ISNA(VLOOKUP($C60,'Le Relais NorAM SS'!$A$17:$I$37,9,FALSE))=TRUE,"0",VLOOKUP($C60,'Le Relais NorAM SS'!$A$17:$I$37,9,FALSE))</f>
        <v>0</v>
      </c>
      <c r="AE60" s="22" t="str">
        <f>IF(ISNA(VLOOKUP($C60,'Step Up Tour Pro SS'!$A$17:$I$37,9,FALSE))=TRUE,"0",VLOOKUP($C60,'Step Up Tour Pro SS'!$A$17:$I$37,9,FALSE))</f>
        <v>0</v>
      </c>
    </row>
    <row r="61" spans="1:31" ht="15" customHeight="1">
      <c r="A61" s="81" t="s">
        <v>46</v>
      </c>
      <c r="B61" s="81" t="s">
        <v>65</v>
      </c>
      <c r="C61" s="86" t="s">
        <v>108</v>
      </c>
      <c r="D61" s="85">
        <f>IF(ISNA(VLOOKUP($C61,'RPA Caclulations'!$C$6:$K$199,3,FALSE))=TRUE,"0",VLOOKUP($C61,'RPA Caclulations'!$C$6:$K$199,3,FALSE))</f>
        <v>54</v>
      </c>
      <c r="E61" s="22" t="str">
        <f>IF(ISNA(VLOOKUP($C61,'Mt. Sima Canada Cup SS'!$A$17:$I$37,9,FALSE))=TRUE,"0",VLOOKUP($C61,'Mt. Sima Canada Cup SS'!$A$17:$I$37,9,FALSE))</f>
        <v>0</v>
      </c>
      <c r="F61" s="22" t="str">
        <f>IF(ISNA(VLOOKUP($C61,'Mt. Sima Canada Cup BA'!$A$17:$I$37,9,FALSE))=TRUE,"0",VLOOKUP($C61,'Mt. Sima Canada Cup BA'!$A$17:$I$37,9,FALSE))</f>
        <v>0</v>
      </c>
      <c r="G61" s="22" t="str">
        <f>IF(ISNA(VLOOKUP($C61,'Waterville Rev Tour NorAm Day 1'!$A$17:$I$37,9,FALSE))=TRUE,"0",VLOOKUP($C61,'Waterville Rev Tour NorAm Day 1'!$A$17:$I$37,9,FALSE))</f>
        <v>0</v>
      </c>
      <c r="H61" s="22" t="str">
        <f>IF(ISNA(VLOOKUP($C61,'Waterville Rev Tour NorAm Day 2'!$A$17:$I$37,9,FALSE))=TRUE,"0",VLOOKUP($C61,'Waterville Rev Tour NorAm Day 2'!$A$17:$I$37,9,FALSE))</f>
        <v>0</v>
      </c>
      <c r="I61" s="22" t="str">
        <f>IF(ISNA(VLOOKUP($C61,'MSLM TT DAY 1'!$A$17:$I$37,9,FALSE))=TRUE,"0",VLOOKUP($C61,'MSLM TT DAY 1'!$A$17:$I$37,9,FALSE))</f>
        <v>0</v>
      </c>
      <c r="J61" s="22" t="str">
        <f>IF(ISNA(VLOOKUP($C61,'MSLM TT DAY 2'!$A$17:$I$37,9,FALSE))=TRUE,"0",VLOOKUP($C61,'MSLM TT DAY 2'!$A$17:$I$37,9,FALSE))</f>
        <v>0</v>
      </c>
      <c r="K61" s="22" t="str">
        <f>IF(ISNA(VLOOKUP($C61,'Craigleith Groms'!$A$17:$I$37,9,FALSE))=TRUE,"0",VLOOKUP($C61,'Craigleith Groms'!$A$17:$I$37,9,FALSE))</f>
        <v>0</v>
      </c>
      <c r="L61" s="22" t="str">
        <f>IF(ISNA(VLOOKUP($C61,'Silverstar Canada Cup'!$A$17:$I$37,9,FALSE))=TRUE,"0",VLOOKUP($C61,'Silverstar Canada Cup'!$A$17:$I$37,9,FALSE))</f>
        <v>0</v>
      </c>
      <c r="M61" s="22" t="str">
        <f>IF(ISNA(VLOOKUP($C61,'Beaver Valley TT'!$A$17:$I$37,9,FALSE))=TRUE,"0",VLOOKUP($C61,'Beaver Valley TT'!$A$17:$I$37,9,FALSE))</f>
        <v>0</v>
      </c>
      <c r="N61" s="22" t="str">
        <f>IF(ISNA(VLOOKUP($C61,'Calgary Nor AM SS'!$A$17:$I$37,9,FALSE))=TRUE,"0",VLOOKUP($C61,'Calgary Nor AM SS'!$A$17:$I$37,9,FALSE))</f>
        <v>0</v>
      </c>
      <c r="O61" s="22" t="str">
        <f>IF(ISNA(VLOOKUP($C61,'Fortune Fz'!$A$17:$I$37,9,FALSE))=TRUE,"0",VLOOKUP($C61,'Fortune Fz'!$A$17:$I$37,9,FALSE))</f>
        <v>0</v>
      </c>
      <c r="P61" s="22" t="str">
        <f>IF(ISNA(VLOOKUP($C61,'GEORGIAN PEAKS Groms'!$A$17:$I$37,9,FALSE))=TRUE,"0",VLOOKUP($C61,'GEORGIAN PEAKS Groms'!$A$17:$I$37,9,FALSE))</f>
        <v>0</v>
      </c>
      <c r="Q61" s="22" t="str">
        <f>IF(ISNA(VLOOKUP($C61,'Aspen Open SS'!$A$17:$I$37,9,FALSE))=TRUE,"0",VLOOKUP($C61,'Aspen Open SS'!$A$17:$I$37,9,FALSE))</f>
        <v>0</v>
      </c>
      <c r="R61" s="22" t="str">
        <f>IF(ISNA(VLOOKUP($C61,'Aspen Open BA'!$A$17:$I$37,9,FALSE))=TRUE,"0",VLOOKUP($C61,'Aspen Open BA'!$A$17:$I$37,9,FALSE))</f>
        <v>0</v>
      </c>
      <c r="S61" s="22" t="str">
        <f>IF(ISNA(VLOOKUP($C61,'CWG SS'!$A$17:$I$37,9,FALSE))=TRUE,"0",VLOOKUP($C61,'CWG SS'!$A$17:$I$37,9,FALSE))</f>
        <v>0</v>
      </c>
      <c r="T61" s="22" t="str">
        <f>IF(ISNA(VLOOKUP($C61,'CWG BA'!$A$17:$I$37,9,FALSE))=TRUE,"0",VLOOKUP($C61,'CWG BA'!$A$17:$I$37,9,FALSE))</f>
        <v>0</v>
      </c>
      <c r="U61" s="22" t="str">
        <f>IF(ISNA(VLOOKUP($C61,'CWG HP'!$A$17:$I$37,9,FALSE))=TRUE,"0",VLOOKUP($C61,'CWG HP'!$A$17:$I$37,9,FALSE))</f>
        <v>0</v>
      </c>
      <c r="V61" s="22" t="str">
        <f>IF(ISNA(VLOOKUP($C61,'Camp Fortune Provincials'!$A$17:$I$37,9,FALSE))=TRUE,"0",VLOOKUP($C61,'Camp Fortune Provincials'!$A$17:$I$37,9,FALSE))</f>
        <v>0</v>
      </c>
      <c r="W61" s="22" t="str">
        <f>IF(ISNA(VLOOKUP($C61,'Jr Nats SS'!$A$17:$I$37,9,FALSE))=TRUE,"0",VLOOKUP($C61,'Jr Nats SS'!$A$17:$I$37,9,FALSE))</f>
        <v>0</v>
      </c>
      <c r="X61" s="22" t="str">
        <f>IF(ISNA(VLOOKUP($C61,'Jr Nats HP'!$A$17:$I$37,9,FALSE))=TRUE,"0",VLOOKUP($C61,'Jr Nats HP'!$A$17:$I$37,9,FALSE))</f>
        <v>0</v>
      </c>
      <c r="Y61" s="22" t="str">
        <f>IF(ISNA(VLOOKUP($C61,'Jr Nats BA'!$A$17:$I$37,9,FALSE))=TRUE,"0",VLOOKUP($C61,'Jr Nats BA'!$A$17:$I$37,9,FALSE))</f>
        <v>0</v>
      </c>
      <c r="Z61" s="22" t="str">
        <f>IF(ISNA(VLOOKUP($C61,'Mammoth World Cup'!$A$17:$I$37,9,FALSE))=TRUE,"0",VLOOKUP($C61,'Mammoth World Cup'!$A$17:$I$37,9,FALSE))</f>
        <v>0</v>
      </c>
      <c r="AA61" s="22" t="str">
        <f>IF(ISNA(VLOOKUP($C61,'MSLM CC SS'!$A$17:$I$37,9,FALSE))=TRUE,"0",VLOOKUP($C61,'MSLM CC SS'!$A$17:$I$37,9,FALSE))</f>
        <v>0</v>
      </c>
      <c r="AB61" s="22" t="str">
        <f>IF(ISNA(VLOOKUP($C61,'MSLM CC HP'!$A$17:$I$33,9,FALSE))=TRUE,"0",VLOOKUP($C61,'MSLM CC HP'!$A$17:$I$33,9,FALSE))</f>
        <v>0</v>
      </c>
      <c r="AC61" s="22" t="str">
        <f>IF(ISNA(VLOOKUP($C61,'Mammoth NorAM SS'!$A$17:$I$37,9,FALSE))=TRUE,"0",VLOOKUP($C61,'Mammoth NorAM SS'!$A$17:$I$37,9,FALSE))</f>
        <v>0</v>
      </c>
      <c r="AD61" s="22" t="str">
        <f>IF(ISNA(VLOOKUP($C61,'Le Relais NorAM SS'!$A$17:$I$37,9,FALSE))=TRUE,"0",VLOOKUP($C61,'Le Relais NorAM SS'!$A$17:$I$37,9,FALSE))</f>
        <v>0</v>
      </c>
      <c r="AE61" s="22" t="str">
        <f>IF(ISNA(VLOOKUP($C61,'Step Up Tour Pro SS'!$A$17:$I$37,9,FALSE))=TRUE,"0",VLOOKUP($C61,'Step Up Tour Pro SS'!$A$17:$I$37,9,FALSE))</f>
        <v>0</v>
      </c>
    </row>
    <row r="62" spans="1:31" ht="15" customHeight="1">
      <c r="A62" s="81" t="s">
        <v>80</v>
      </c>
      <c r="B62" s="81" t="s">
        <v>65</v>
      </c>
      <c r="C62" s="86" t="s">
        <v>119</v>
      </c>
      <c r="D62" s="85">
        <f>IF(ISNA(VLOOKUP($C62,'RPA Caclulations'!$C$6:$K$199,3,FALSE))=TRUE,"0",VLOOKUP($C62,'RPA Caclulations'!$C$6:$K$199,3,FALSE))</f>
        <v>55</v>
      </c>
      <c r="E62" s="22" t="str">
        <f>IF(ISNA(VLOOKUP($C62,'Mt. Sima Canada Cup SS'!$A$17:$I$37,9,FALSE))=TRUE,"0",VLOOKUP($C62,'Mt. Sima Canada Cup SS'!$A$17:$I$37,9,FALSE))</f>
        <v>0</v>
      </c>
      <c r="F62" s="22" t="str">
        <f>IF(ISNA(VLOOKUP($C62,'Mt. Sima Canada Cup BA'!$A$17:$I$37,9,FALSE))=TRUE,"0",VLOOKUP($C62,'Mt. Sima Canada Cup BA'!$A$17:$I$37,9,FALSE))</f>
        <v>0</v>
      </c>
      <c r="G62" s="22" t="str">
        <f>IF(ISNA(VLOOKUP($C62,'Waterville Rev Tour NorAm Day 1'!$A$17:$I$37,9,FALSE))=TRUE,"0",VLOOKUP($C62,'Waterville Rev Tour NorAm Day 1'!$A$17:$I$37,9,FALSE))</f>
        <v>0</v>
      </c>
      <c r="H62" s="22" t="str">
        <f>IF(ISNA(VLOOKUP($C62,'Waterville Rev Tour NorAm Day 2'!$A$17:$I$37,9,FALSE))=TRUE,"0",VLOOKUP($C62,'Waterville Rev Tour NorAm Day 2'!$A$17:$I$37,9,FALSE))</f>
        <v>0</v>
      </c>
      <c r="I62" s="22" t="str">
        <f>IF(ISNA(VLOOKUP($C62,'MSLM TT DAY 1'!$A$17:$I$37,9,FALSE))=TRUE,"0",VLOOKUP($C62,'MSLM TT DAY 1'!$A$17:$I$37,9,FALSE))</f>
        <v>0</v>
      </c>
      <c r="J62" s="22" t="str">
        <f>IF(ISNA(VLOOKUP($C62,'MSLM TT DAY 2'!$A$17:$I$37,9,FALSE))=TRUE,"0",VLOOKUP($C62,'MSLM TT DAY 2'!$A$17:$I$37,9,FALSE))</f>
        <v>0</v>
      </c>
      <c r="K62" s="22" t="str">
        <f>IF(ISNA(VLOOKUP($C62,'Craigleith Groms'!$A$17:$I$37,9,FALSE))=TRUE,"0",VLOOKUP($C62,'Craigleith Groms'!$A$17:$I$37,9,FALSE))</f>
        <v>0</v>
      </c>
      <c r="L62" s="22" t="str">
        <f>IF(ISNA(VLOOKUP($C62,'Silverstar Canada Cup'!$A$17:$I$37,9,FALSE))=TRUE,"0",VLOOKUP($C62,'Silverstar Canada Cup'!$A$17:$I$37,9,FALSE))</f>
        <v>0</v>
      </c>
      <c r="M62" s="22">
        <f>IF(ISNA(VLOOKUP($C62,'Beaver Valley TT'!$A$17:$I$37,9,FALSE))=TRUE,"0",VLOOKUP($C62,'Beaver Valley TT'!$A$17:$I$37,9,FALSE))</f>
        <v>15</v>
      </c>
      <c r="N62" s="22" t="str">
        <f>IF(ISNA(VLOOKUP($C62,'Calgary Nor AM SS'!$A$17:$I$37,9,FALSE))=TRUE,"0",VLOOKUP($C62,'Calgary Nor AM SS'!$A$17:$I$37,9,FALSE))</f>
        <v>0</v>
      </c>
      <c r="O62" s="22" t="str">
        <f>IF(ISNA(VLOOKUP($C62,'Fortune Fz'!$A$17:$I$37,9,FALSE))=TRUE,"0",VLOOKUP($C62,'Fortune Fz'!$A$17:$I$37,9,FALSE))</f>
        <v>0</v>
      </c>
      <c r="P62" s="22" t="str">
        <f>IF(ISNA(VLOOKUP($C62,'GEORGIAN PEAKS Groms'!$A$17:$I$37,9,FALSE))=TRUE,"0",VLOOKUP($C62,'GEORGIAN PEAKS Groms'!$A$17:$I$37,9,FALSE))</f>
        <v>0</v>
      </c>
      <c r="Q62" s="22" t="str">
        <f>IF(ISNA(VLOOKUP($C62,'Aspen Open SS'!$A$17:$I$37,9,FALSE))=TRUE,"0",VLOOKUP($C62,'Aspen Open SS'!$A$17:$I$37,9,FALSE))</f>
        <v>0</v>
      </c>
      <c r="R62" s="22" t="str">
        <f>IF(ISNA(VLOOKUP($C62,'Aspen Open BA'!$A$17:$I$37,9,FALSE))=TRUE,"0",VLOOKUP($C62,'Aspen Open BA'!$A$17:$I$37,9,FALSE))</f>
        <v>0</v>
      </c>
      <c r="S62" s="22" t="str">
        <f>IF(ISNA(VLOOKUP($C62,'CWG SS'!$A$17:$I$37,9,FALSE))=TRUE,"0",VLOOKUP($C62,'CWG SS'!$A$17:$I$37,9,FALSE))</f>
        <v>0</v>
      </c>
      <c r="T62" s="22" t="str">
        <f>IF(ISNA(VLOOKUP($C62,'CWG BA'!$A$17:$I$37,9,FALSE))=TRUE,"0",VLOOKUP($C62,'CWG BA'!$A$17:$I$37,9,FALSE))</f>
        <v>0</v>
      </c>
      <c r="U62" s="22" t="str">
        <f>IF(ISNA(VLOOKUP($C62,'CWG HP'!$A$17:$I$37,9,FALSE))=TRUE,"0",VLOOKUP($C62,'CWG HP'!$A$17:$I$37,9,FALSE))</f>
        <v>0</v>
      </c>
      <c r="V62" s="22" t="str">
        <f>IF(ISNA(VLOOKUP($C62,'Camp Fortune Provincials'!$A$17:$I$37,9,FALSE))=TRUE,"0",VLOOKUP($C62,'Camp Fortune Provincials'!$A$17:$I$37,9,FALSE))</f>
        <v>0</v>
      </c>
      <c r="W62" s="22" t="str">
        <f>IF(ISNA(VLOOKUP($C62,'Jr Nats SS'!$A$17:$I$37,9,FALSE))=TRUE,"0",VLOOKUP($C62,'Jr Nats SS'!$A$17:$I$37,9,FALSE))</f>
        <v>0</v>
      </c>
      <c r="X62" s="22" t="str">
        <f>IF(ISNA(VLOOKUP($C62,'Jr Nats HP'!$A$17:$I$37,9,FALSE))=TRUE,"0",VLOOKUP($C62,'Jr Nats HP'!$A$17:$I$37,9,FALSE))</f>
        <v>0</v>
      </c>
      <c r="Y62" s="22" t="str">
        <f>IF(ISNA(VLOOKUP($C62,'Jr Nats BA'!$A$17:$I$37,9,FALSE))=TRUE,"0",VLOOKUP($C62,'Jr Nats BA'!$A$17:$I$37,9,FALSE))</f>
        <v>0</v>
      </c>
      <c r="Z62" s="22" t="str">
        <f>IF(ISNA(VLOOKUP($C62,'Mammoth World Cup'!$A$17:$I$37,9,FALSE))=TRUE,"0",VLOOKUP($C62,'Mammoth World Cup'!$A$17:$I$37,9,FALSE))</f>
        <v>0</v>
      </c>
      <c r="AA62" s="22" t="str">
        <f>IF(ISNA(VLOOKUP($C62,'MSLM CC SS'!$A$17:$I$37,9,FALSE))=TRUE,"0",VLOOKUP($C62,'MSLM CC SS'!$A$17:$I$37,9,FALSE))</f>
        <v>0</v>
      </c>
      <c r="AB62" s="22" t="str">
        <f>IF(ISNA(VLOOKUP($C62,'MSLM CC HP'!$A$17:$I$33,9,FALSE))=TRUE,"0",VLOOKUP($C62,'MSLM CC HP'!$A$17:$I$33,9,FALSE))</f>
        <v>0</v>
      </c>
      <c r="AC62" s="22" t="str">
        <f>IF(ISNA(VLOOKUP($C62,'Mammoth NorAM SS'!$A$17:$I$37,9,FALSE))=TRUE,"0",VLOOKUP($C62,'Mammoth NorAM SS'!$A$17:$I$37,9,FALSE))</f>
        <v>0</v>
      </c>
      <c r="AD62" s="22" t="str">
        <f>IF(ISNA(VLOOKUP($C62,'Le Relais NorAM SS'!$A$17:$I$37,9,FALSE))=TRUE,"0",VLOOKUP($C62,'Le Relais NorAM SS'!$A$17:$I$37,9,FALSE))</f>
        <v>0</v>
      </c>
      <c r="AE62" s="22" t="str">
        <f>IF(ISNA(VLOOKUP($C62,'Step Up Tour Pro SS'!$A$17:$I$37,9,FALSE))=TRUE,"0",VLOOKUP($C62,'Step Up Tour Pro SS'!$A$17:$I$37,9,FALSE))</f>
        <v>0</v>
      </c>
    </row>
    <row r="63" spans="1:31" ht="15" customHeight="1">
      <c r="A63" s="81" t="s">
        <v>94</v>
      </c>
      <c r="B63" s="81" t="s">
        <v>65</v>
      </c>
      <c r="C63" s="86" t="s">
        <v>118</v>
      </c>
      <c r="D63" s="85">
        <f>IF(ISNA(VLOOKUP($C63,'RPA Caclulations'!$C$6:$K$199,3,FALSE))=TRUE,"0",VLOOKUP($C63,'RPA Caclulations'!$C$6:$K$199,3,FALSE))</f>
        <v>56</v>
      </c>
      <c r="E63" s="22" t="str">
        <f>IF(ISNA(VLOOKUP($C63,'Mt. Sima Canada Cup SS'!$A$17:$I$37,9,FALSE))=TRUE,"0",VLOOKUP($C63,'Mt. Sima Canada Cup SS'!$A$17:$I$37,9,FALSE))</f>
        <v>0</v>
      </c>
      <c r="F63" s="22" t="str">
        <f>IF(ISNA(VLOOKUP($C63,'Mt. Sima Canada Cup BA'!$A$17:$I$37,9,FALSE))=TRUE,"0",VLOOKUP($C63,'Mt. Sima Canada Cup BA'!$A$17:$I$37,9,FALSE))</f>
        <v>0</v>
      </c>
      <c r="G63" s="22" t="str">
        <f>IF(ISNA(VLOOKUP($C63,'Waterville Rev Tour NorAm Day 1'!$A$17:$I$37,9,FALSE))=TRUE,"0",VLOOKUP($C63,'Waterville Rev Tour NorAm Day 1'!$A$17:$I$37,9,FALSE))</f>
        <v>0</v>
      </c>
      <c r="H63" s="22" t="str">
        <f>IF(ISNA(VLOOKUP($C63,'Waterville Rev Tour NorAm Day 2'!$A$17:$I$37,9,FALSE))=TRUE,"0",VLOOKUP($C63,'Waterville Rev Tour NorAm Day 2'!$A$17:$I$37,9,FALSE))</f>
        <v>0</v>
      </c>
      <c r="I63" s="22" t="str">
        <f>IF(ISNA(VLOOKUP($C63,'MSLM TT DAY 1'!$A$17:$I$37,9,FALSE))=TRUE,"0",VLOOKUP($C63,'MSLM TT DAY 1'!$A$17:$I$37,9,FALSE))</f>
        <v>0</v>
      </c>
      <c r="J63" s="22" t="str">
        <f>IF(ISNA(VLOOKUP($C63,'MSLM TT DAY 2'!$A$17:$I$37,9,FALSE))=TRUE,"0",VLOOKUP($C63,'MSLM TT DAY 2'!$A$17:$I$37,9,FALSE))</f>
        <v>0</v>
      </c>
      <c r="K63" s="22" t="str">
        <f>IF(ISNA(VLOOKUP($C63,'Craigleith Groms'!$A$17:$I$37,9,FALSE))=TRUE,"0",VLOOKUP($C63,'Craigleith Groms'!$A$17:$I$37,9,FALSE))</f>
        <v>0</v>
      </c>
      <c r="L63" s="22" t="str">
        <f>IF(ISNA(VLOOKUP($C63,'Silverstar Canada Cup'!$A$17:$I$37,9,FALSE))=TRUE,"0",VLOOKUP($C63,'Silverstar Canada Cup'!$A$17:$I$37,9,FALSE))</f>
        <v>0</v>
      </c>
      <c r="M63" s="22" t="str">
        <f>IF(ISNA(VLOOKUP($C63,'Beaver Valley TT'!$A$17:$I$37,9,FALSE))=TRUE,"0",VLOOKUP($C63,'Beaver Valley TT'!$A$17:$I$37,9,FALSE))</f>
        <v>0</v>
      </c>
      <c r="N63" s="22" t="str">
        <f>IF(ISNA(VLOOKUP($C63,'Calgary Nor AM SS'!$A$17:$I$37,9,FALSE))=TRUE,"0",VLOOKUP($C63,'Calgary Nor AM SS'!$A$17:$I$37,9,FALSE))</f>
        <v>0</v>
      </c>
      <c r="O63" s="22" t="str">
        <f>IF(ISNA(VLOOKUP($C63,'Fortune Fz'!$A$17:$I$37,9,FALSE))=TRUE,"0",VLOOKUP($C63,'Fortune Fz'!$A$17:$I$37,9,FALSE))</f>
        <v>0</v>
      </c>
      <c r="P63" s="22" t="str">
        <f>IF(ISNA(VLOOKUP($C63,'GEORGIAN PEAKS Groms'!$A$17:$I$37,9,FALSE))=TRUE,"0",VLOOKUP($C63,'GEORGIAN PEAKS Groms'!$A$17:$I$37,9,FALSE))</f>
        <v>0</v>
      </c>
      <c r="Q63" s="22" t="str">
        <f>IF(ISNA(VLOOKUP($C63,'Aspen Open SS'!$A$17:$I$37,9,FALSE))=TRUE,"0",VLOOKUP($C63,'Aspen Open SS'!$A$17:$I$37,9,FALSE))</f>
        <v>0</v>
      </c>
      <c r="R63" s="22" t="str">
        <f>IF(ISNA(VLOOKUP($C63,'Aspen Open BA'!$A$17:$I$37,9,FALSE))=TRUE,"0",VLOOKUP($C63,'Aspen Open BA'!$A$17:$I$37,9,FALSE))</f>
        <v>0</v>
      </c>
      <c r="S63" s="22" t="str">
        <f>IF(ISNA(VLOOKUP($C63,'CWG SS'!$A$17:$I$37,9,FALSE))=TRUE,"0",VLOOKUP($C63,'CWG SS'!$A$17:$I$37,9,FALSE))</f>
        <v>0</v>
      </c>
      <c r="T63" s="22" t="str">
        <f>IF(ISNA(VLOOKUP($C63,'CWG BA'!$A$17:$I$37,9,FALSE))=TRUE,"0",VLOOKUP($C63,'CWG BA'!$A$17:$I$37,9,FALSE))</f>
        <v>0</v>
      </c>
      <c r="U63" s="22" t="str">
        <f>IF(ISNA(VLOOKUP($C63,'CWG HP'!$A$17:$I$37,9,FALSE))=TRUE,"0",VLOOKUP($C63,'CWG HP'!$A$17:$I$37,9,FALSE))</f>
        <v>0</v>
      </c>
      <c r="V63" s="22" t="str">
        <f>IF(ISNA(VLOOKUP($C63,'Camp Fortune Provincials'!$A$17:$I$37,9,FALSE))=TRUE,"0",VLOOKUP($C63,'Camp Fortune Provincials'!$A$17:$I$37,9,FALSE))</f>
        <v>0</v>
      </c>
      <c r="W63" s="22" t="str">
        <f>IF(ISNA(VLOOKUP($C63,'Jr Nats SS'!$A$17:$I$37,9,FALSE))=TRUE,"0",VLOOKUP($C63,'Jr Nats SS'!$A$17:$I$37,9,FALSE))</f>
        <v>0</v>
      </c>
      <c r="X63" s="22" t="str">
        <f>IF(ISNA(VLOOKUP($C63,'Jr Nats HP'!$A$17:$I$37,9,FALSE))=TRUE,"0",VLOOKUP($C63,'Jr Nats HP'!$A$17:$I$37,9,FALSE))</f>
        <v>0</v>
      </c>
      <c r="Y63" s="22" t="str">
        <f>IF(ISNA(VLOOKUP($C63,'Jr Nats BA'!$A$17:$I$37,9,FALSE))=TRUE,"0",VLOOKUP($C63,'Jr Nats BA'!$A$17:$I$37,9,FALSE))</f>
        <v>0</v>
      </c>
      <c r="Z63" s="22" t="str">
        <f>IF(ISNA(VLOOKUP($C63,'Mammoth World Cup'!$A$17:$I$37,9,FALSE))=TRUE,"0",VLOOKUP($C63,'Mammoth World Cup'!$A$17:$I$37,9,FALSE))</f>
        <v>0</v>
      </c>
      <c r="AA63" s="22" t="str">
        <f>IF(ISNA(VLOOKUP($C63,'MSLM CC SS'!$A$17:$I$37,9,FALSE))=TRUE,"0",VLOOKUP($C63,'MSLM CC SS'!$A$17:$I$37,9,FALSE))</f>
        <v>0</v>
      </c>
      <c r="AB63" s="22" t="str">
        <f>IF(ISNA(VLOOKUP($C63,'MSLM CC HP'!$A$17:$I$33,9,FALSE))=TRUE,"0",VLOOKUP($C63,'MSLM CC HP'!$A$17:$I$33,9,FALSE))</f>
        <v>0</v>
      </c>
      <c r="AC63" s="22" t="str">
        <f>IF(ISNA(VLOOKUP($C63,'Mammoth NorAM SS'!$A$17:$I$37,9,FALSE))=TRUE,"0",VLOOKUP($C63,'Mammoth NorAM SS'!$A$17:$I$37,9,FALSE))</f>
        <v>0</v>
      </c>
      <c r="AD63" s="22" t="str">
        <f>IF(ISNA(VLOOKUP($C63,'Le Relais NorAM SS'!$A$17:$I$37,9,FALSE))=TRUE,"0",VLOOKUP($C63,'Le Relais NorAM SS'!$A$17:$I$37,9,FALSE))</f>
        <v>0</v>
      </c>
      <c r="AE63" s="22" t="str">
        <f>IF(ISNA(VLOOKUP($C63,'Step Up Tour Pro SS'!$A$17:$I$37,9,FALSE))=TRUE,"0",VLOOKUP($C63,'Step Up Tour Pro SS'!$A$17:$I$37,9,FALSE))</f>
        <v>0</v>
      </c>
    </row>
    <row r="64" spans="1:31" ht="15" customHeight="1">
      <c r="A64" s="81" t="s">
        <v>222</v>
      </c>
      <c r="B64" s="81" t="s">
        <v>97</v>
      </c>
      <c r="C64" s="86" t="s">
        <v>194</v>
      </c>
      <c r="D64" s="85">
        <f>IF(ISNA(VLOOKUP($C64,'RPA Caclulations'!$C$6:$K$199,3,FALSE))=TRUE,"0",VLOOKUP($C64,'RPA Caclulations'!$C$6:$K$199,3,FALSE))</f>
        <v>57</v>
      </c>
      <c r="E64" s="22" t="str">
        <f>IF(ISNA(VLOOKUP($C64,'Mt. Sima Canada Cup SS'!$A$17:$I$37,9,FALSE))=TRUE,"0",VLOOKUP($C64,'Mt. Sima Canada Cup SS'!$A$17:$I$37,9,FALSE))</f>
        <v>0</v>
      </c>
      <c r="F64" s="22" t="str">
        <f>IF(ISNA(VLOOKUP($C64,'Mt. Sima Canada Cup BA'!$A$17:$I$37,9,FALSE))=TRUE,"0",VLOOKUP($C64,'Mt. Sima Canada Cup BA'!$A$17:$I$37,9,FALSE))</f>
        <v>0</v>
      </c>
      <c r="G64" s="22" t="str">
        <f>IF(ISNA(VLOOKUP($C64,'Waterville Rev Tour NorAm Day 1'!$A$17:$I$37,9,FALSE))=TRUE,"0",VLOOKUP($C64,'Waterville Rev Tour NorAm Day 1'!$A$17:$I$37,9,FALSE))</f>
        <v>0</v>
      </c>
      <c r="H64" s="22" t="str">
        <f>IF(ISNA(VLOOKUP($C64,'Waterville Rev Tour NorAm Day 2'!$A$17:$I$37,9,FALSE))=TRUE,"0",VLOOKUP($C64,'Waterville Rev Tour NorAm Day 2'!$A$17:$I$37,9,FALSE))</f>
        <v>0</v>
      </c>
      <c r="I64" s="22" t="str">
        <f>IF(ISNA(VLOOKUP($C64,'MSLM TT DAY 1'!$A$17:$I$37,9,FALSE))=TRUE,"0",VLOOKUP($C64,'MSLM TT DAY 1'!$A$17:$I$37,9,FALSE))</f>
        <v>0</v>
      </c>
      <c r="J64" s="22" t="str">
        <f>IF(ISNA(VLOOKUP($C64,'MSLM TT DAY 2'!$A$17:$I$37,9,FALSE))=TRUE,"0",VLOOKUP($C64,'MSLM TT DAY 2'!$A$17:$I$37,9,FALSE))</f>
        <v>0</v>
      </c>
      <c r="K64" s="22" t="str">
        <f>IF(ISNA(VLOOKUP($C64,'Craigleith Groms'!$A$17:$I$37,9,FALSE))=TRUE,"0",VLOOKUP($C64,'Craigleith Groms'!$A$17:$I$37,9,FALSE))</f>
        <v>0</v>
      </c>
      <c r="L64" s="22" t="str">
        <f>IF(ISNA(VLOOKUP($C64,'Silverstar Canada Cup'!$A$17:$I$37,9,FALSE))=TRUE,"0",VLOOKUP($C64,'Silverstar Canada Cup'!$A$17:$I$37,9,FALSE))</f>
        <v>0</v>
      </c>
      <c r="M64" s="22" t="str">
        <f>IF(ISNA(VLOOKUP($C64,'Beaver Valley TT'!$A$17:$I$37,9,FALSE))=TRUE,"0",VLOOKUP($C64,'Beaver Valley TT'!$A$17:$I$37,9,FALSE))</f>
        <v>0</v>
      </c>
      <c r="N64" s="22" t="str">
        <f>IF(ISNA(VLOOKUP($C64,'Calgary Nor AM SS'!$A$17:$I$37,9,FALSE))=TRUE,"0",VLOOKUP($C64,'Calgary Nor AM SS'!$A$17:$I$37,9,FALSE))</f>
        <v>0</v>
      </c>
      <c r="O64" s="22">
        <f>IF(ISNA(VLOOKUP($C64,'Fortune Fz'!$A$17:$I$37,9,FALSE))=TRUE,"0",VLOOKUP($C64,'Fortune Fz'!$A$17:$I$37,9,FALSE))</f>
        <v>1</v>
      </c>
      <c r="P64" s="22" t="str">
        <f>IF(ISNA(VLOOKUP($C64,'GEORGIAN PEAKS Groms'!$A$17:$I$37,9,FALSE))=TRUE,"0",VLOOKUP($C64,'GEORGIAN PEAKS Groms'!$A$17:$I$37,9,FALSE))</f>
        <v>0</v>
      </c>
      <c r="Q64" s="22" t="str">
        <f>IF(ISNA(VLOOKUP($C64,'Aspen Open SS'!$A$17:$I$37,9,FALSE))=TRUE,"0",VLOOKUP($C64,'Aspen Open SS'!$A$17:$I$37,9,FALSE))</f>
        <v>0</v>
      </c>
      <c r="R64" s="22" t="str">
        <f>IF(ISNA(VLOOKUP($C64,'Aspen Open BA'!$A$17:$I$37,9,FALSE))=TRUE,"0",VLOOKUP($C64,'Aspen Open BA'!$A$17:$I$37,9,FALSE))</f>
        <v>0</v>
      </c>
      <c r="S64" s="22" t="str">
        <f>IF(ISNA(VLOOKUP($C64,'CWG SS'!$A$17:$I$37,9,FALSE))=TRUE,"0",VLOOKUP($C64,'CWG SS'!$A$17:$I$37,9,FALSE))</f>
        <v>0</v>
      </c>
      <c r="T64" s="22" t="str">
        <f>IF(ISNA(VLOOKUP($C64,'CWG BA'!$A$17:$I$37,9,FALSE))=TRUE,"0",VLOOKUP($C64,'CWG BA'!$A$17:$I$37,9,FALSE))</f>
        <v>0</v>
      </c>
      <c r="U64" s="22" t="str">
        <f>IF(ISNA(VLOOKUP($C64,'CWG HP'!$A$17:$I$37,9,FALSE))=TRUE,"0",VLOOKUP($C64,'CWG HP'!$A$17:$I$37,9,FALSE))</f>
        <v>0</v>
      </c>
      <c r="V64" s="22" t="str">
        <f>IF(ISNA(VLOOKUP($C64,'Camp Fortune Provincials'!$A$17:$I$37,9,FALSE))=TRUE,"0",VLOOKUP($C64,'Camp Fortune Provincials'!$A$17:$I$37,9,FALSE))</f>
        <v>0</v>
      </c>
      <c r="W64" s="22" t="str">
        <f>IF(ISNA(VLOOKUP($C64,'Jr Nats SS'!$A$17:$I$37,9,FALSE))=TRUE,"0",VLOOKUP($C64,'Jr Nats SS'!$A$17:$I$37,9,FALSE))</f>
        <v>0</v>
      </c>
      <c r="X64" s="22" t="str">
        <f>IF(ISNA(VLOOKUP($C64,'Jr Nats HP'!$A$17:$I$37,9,FALSE))=TRUE,"0",VLOOKUP($C64,'Jr Nats HP'!$A$17:$I$37,9,FALSE))</f>
        <v>0</v>
      </c>
      <c r="Y64" s="22" t="str">
        <f>IF(ISNA(VLOOKUP($C64,'Jr Nats BA'!$A$17:$I$37,9,FALSE))=TRUE,"0",VLOOKUP($C64,'Jr Nats BA'!$A$17:$I$37,9,FALSE))</f>
        <v>0</v>
      </c>
      <c r="Z64" s="22" t="str">
        <f>IF(ISNA(VLOOKUP($C64,'Mammoth World Cup'!$A$17:$I$37,9,FALSE))=TRUE,"0",VLOOKUP($C64,'Mammoth World Cup'!$A$17:$I$37,9,FALSE))</f>
        <v>0</v>
      </c>
      <c r="AA64" s="22" t="str">
        <f>IF(ISNA(VLOOKUP($C64,'MSLM CC SS'!$A$17:$I$37,9,FALSE))=TRUE,"0",VLOOKUP($C64,'MSLM CC SS'!$A$17:$I$37,9,FALSE))</f>
        <v>0</v>
      </c>
      <c r="AB64" s="22" t="str">
        <f>IF(ISNA(VLOOKUP($C64,'MSLM CC HP'!$A$17:$I$33,9,FALSE))=TRUE,"0",VLOOKUP($C64,'MSLM CC HP'!$A$17:$I$33,9,FALSE))</f>
        <v>0</v>
      </c>
      <c r="AC64" s="22" t="str">
        <f>IF(ISNA(VLOOKUP($C64,'Mammoth NorAM SS'!$A$17:$I$37,9,FALSE))=TRUE,"0",VLOOKUP($C64,'Mammoth NorAM SS'!$A$17:$I$37,9,FALSE))</f>
        <v>0</v>
      </c>
      <c r="AD64" s="22" t="str">
        <f>IF(ISNA(VLOOKUP($C64,'Le Relais NorAM SS'!$A$17:$I$37,9,FALSE))=TRUE,"0",VLOOKUP($C64,'Le Relais NorAM SS'!$A$17:$I$37,9,FALSE))</f>
        <v>0</v>
      </c>
      <c r="AE64" s="22" t="str">
        <f>IF(ISNA(VLOOKUP($C64,'Step Up Tour Pro SS'!$A$17:$I$37,9,FALSE))=TRUE,"0",VLOOKUP($C64,'Step Up Tour Pro SS'!$A$17:$I$37,9,FALSE))</f>
        <v>0</v>
      </c>
    </row>
    <row r="65" spans="1:31" ht="15" customHeight="1">
      <c r="A65" s="81" t="s">
        <v>142</v>
      </c>
      <c r="B65" s="81" t="s">
        <v>74</v>
      </c>
      <c r="C65" s="86" t="s">
        <v>141</v>
      </c>
      <c r="D65" s="85">
        <f>IF(ISNA(VLOOKUP($C65,'RPA Caclulations'!$C$6:$K$199,3,FALSE))=TRUE,"0",VLOOKUP($C65,'RPA Caclulations'!$C$6:$K$199,3,FALSE))</f>
        <v>58</v>
      </c>
      <c r="E65" s="22" t="str">
        <f>IF(ISNA(VLOOKUP($C65,'Mt. Sima Canada Cup SS'!$A$17:$I$37,9,FALSE))=TRUE,"0",VLOOKUP($C65,'Mt. Sima Canada Cup SS'!$A$17:$I$37,9,FALSE))</f>
        <v>0</v>
      </c>
      <c r="F65" s="22" t="str">
        <f>IF(ISNA(VLOOKUP($C65,'Mt. Sima Canada Cup BA'!$A$17:$I$37,9,FALSE))=TRUE,"0",VLOOKUP($C65,'Mt. Sima Canada Cup BA'!$A$17:$I$37,9,FALSE))</f>
        <v>0</v>
      </c>
      <c r="G65" s="22" t="str">
        <f>IF(ISNA(VLOOKUP($C65,'Waterville Rev Tour NorAm Day 1'!$A$17:$I$37,9,FALSE))=TRUE,"0",VLOOKUP($C65,'Waterville Rev Tour NorAm Day 1'!$A$17:$I$37,9,FALSE))</f>
        <v>0</v>
      </c>
      <c r="H65" s="22" t="str">
        <f>IF(ISNA(VLOOKUP($C65,'Waterville Rev Tour NorAm Day 2'!$A$17:$I$37,9,FALSE))=TRUE,"0",VLOOKUP($C65,'Waterville Rev Tour NorAm Day 2'!$A$17:$I$37,9,FALSE))</f>
        <v>0</v>
      </c>
      <c r="I65" s="22" t="str">
        <f>IF(ISNA(VLOOKUP($C65,'MSLM TT DAY 1'!$A$17:$I$37,9,FALSE))=TRUE,"0",VLOOKUP($C65,'MSLM TT DAY 1'!$A$17:$I$37,9,FALSE))</f>
        <v>0</v>
      </c>
      <c r="J65" s="22" t="str">
        <f>IF(ISNA(VLOOKUP($C65,'MSLM TT DAY 2'!$A$17:$I$37,9,FALSE))=TRUE,"0",VLOOKUP($C65,'MSLM TT DAY 2'!$A$17:$I$37,9,FALSE))</f>
        <v>0</v>
      </c>
      <c r="K65" s="22" t="str">
        <f>IF(ISNA(VLOOKUP($C65,'Craigleith Groms'!$A$17:$I$37,9,FALSE))=TRUE,"0",VLOOKUP($C65,'Craigleith Groms'!$A$17:$I$37,9,FALSE))</f>
        <v>N/A</v>
      </c>
      <c r="L65" s="22" t="str">
        <f>IF(ISNA(VLOOKUP($C65,'Silverstar Canada Cup'!$A$17:$I$37,9,FALSE))=TRUE,"0",VLOOKUP($C65,'Silverstar Canada Cup'!$A$17:$I$37,9,FALSE))</f>
        <v>0</v>
      </c>
      <c r="M65" s="22" t="str">
        <f>IF(ISNA(VLOOKUP($C65,'Beaver Valley TT'!$A$17:$I$37,9,FALSE))=TRUE,"0",VLOOKUP($C65,'Beaver Valley TT'!$A$17:$I$37,9,FALSE))</f>
        <v>0</v>
      </c>
      <c r="N65" s="22" t="str">
        <f>IF(ISNA(VLOOKUP($C65,'Calgary Nor AM SS'!$A$17:$I$37,9,FALSE))=TRUE,"0",VLOOKUP($C65,'Calgary Nor AM SS'!$A$17:$I$37,9,FALSE))</f>
        <v>0</v>
      </c>
      <c r="O65" s="22" t="str">
        <f>IF(ISNA(VLOOKUP($C65,'Fortune Fz'!$A$17:$I$37,9,FALSE))=TRUE,"0",VLOOKUP($C65,'Fortune Fz'!$A$17:$I$37,9,FALSE))</f>
        <v>0</v>
      </c>
      <c r="P65" s="22" t="str">
        <f>IF(ISNA(VLOOKUP($C65,'GEORGIAN PEAKS Groms'!$A$17:$I$37,9,FALSE))=TRUE,"0",VLOOKUP($C65,'GEORGIAN PEAKS Groms'!$A$17:$I$37,9,FALSE))</f>
        <v>N/A</v>
      </c>
      <c r="Q65" s="22" t="str">
        <f>IF(ISNA(VLOOKUP($C65,'Aspen Open SS'!$A$17:$I$37,9,FALSE))=TRUE,"0",VLOOKUP($C65,'Aspen Open SS'!$A$17:$I$37,9,FALSE))</f>
        <v>0</v>
      </c>
      <c r="R65" s="22" t="str">
        <f>IF(ISNA(VLOOKUP($C65,'Aspen Open BA'!$A$17:$I$37,9,FALSE))=TRUE,"0",VLOOKUP($C65,'Aspen Open BA'!$A$17:$I$37,9,FALSE))</f>
        <v>0</v>
      </c>
      <c r="S65" s="22" t="str">
        <f>IF(ISNA(VLOOKUP($C65,'CWG SS'!$A$17:$I$37,9,FALSE))=TRUE,"0",VLOOKUP($C65,'CWG SS'!$A$17:$I$37,9,FALSE))</f>
        <v>0</v>
      </c>
      <c r="T65" s="22" t="str">
        <f>IF(ISNA(VLOOKUP($C65,'CWG BA'!$A$17:$I$37,9,FALSE))=TRUE,"0",VLOOKUP($C65,'CWG BA'!$A$17:$I$37,9,FALSE))</f>
        <v>0</v>
      </c>
      <c r="U65" s="22" t="str">
        <f>IF(ISNA(VLOOKUP($C65,'CWG HP'!$A$17:$I$37,9,FALSE))=TRUE,"0",VLOOKUP($C65,'CWG HP'!$A$17:$I$37,9,FALSE))</f>
        <v>0</v>
      </c>
      <c r="V65" s="22" t="str">
        <f>IF(ISNA(VLOOKUP($C65,'Camp Fortune Provincials'!$A$17:$I$37,9,FALSE))=TRUE,"0",VLOOKUP($C65,'Camp Fortune Provincials'!$A$17:$I$37,9,FALSE))</f>
        <v>0</v>
      </c>
      <c r="W65" s="22" t="str">
        <f>IF(ISNA(VLOOKUP($C65,'Jr Nats SS'!$A$17:$I$37,9,FALSE))=TRUE,"0",VLOOKUP($C65,'Jr Nats SS'!$A$17:$I$37,9,FALSE))</f>
        <v>0</v>
      </c>
      <c r="X65" s="22" t="str">
        <f>IF(ISNA(VLOOKUP($C65,'Jr Nats HP'!$A$17:$I$37,9,FALSE))=TRUE,"0",VLOOKUP($C65,'Jr Nats HP'!$A$17:$I$37,9,FALSE))</f>
        <v>0</v>
      </c>
      <c r="Y65" s="22" t="str">
        <f>IF(ISNA(VLOOKUP($C65,'Jr Nats BA'!$A$17:$I$37,9,FALSE))=TRUE,"0",VLOOKUP($C65,'Jr Nats BA'!$A$17:$I$37,9,FALSE))</f>
        <v>0</v>
      </c>
      <c r="Z65" s="22" t="str">
        <f>IF(ISNA(VLOOKUP($C65,'Mammoth World Cup'!$A$17:$I$37,9,FALSE))=TRUE,"0",VLOOKUP($C65,'Mammoth World Cup'!$A$17:$I$37,9,FALSE))</f>
        <v>0</v>
      </c>
      <c r="AA65" s="22" t="str">
        <f>IF(ISNA(VLOOKUP($C65,'MSLM CC SS'!$A$17:$I$37,9,FALSE))=TRUE,"0",VLOOKUP($C65,'MSLM CC SS'!$A$17:$I$37,9,FALSE))</f>
        <v>0</v>
      </c>
      <c r="AB65" s="22" t="str">
        <f>IF(ISNA(VLOOKUP($C65,'MSLM CC HP'!$A$17:$I$33,9,FALSE))=TRUE,"0",VLOOKUP($C65,'MSLM CC HP'!$A$17:$I$33,9,FALSE))</f>
        <v>0</v>
      </c>
      <c r="AC65" s="22" t="str">
        <f>IF(ISNA(VLOOKUP($C65,'Mammoth NorAM SS'!$A$17:$I$37,9,FALSE))=TRUE,"0",VLOOKUP($C65,'Mammoth NorAM SS'!$A$17:$I$37,9,FALSE))</f>
        <v>0</v>
      </c>
      <c r="AD65" s="22" t="str">
        <f>IF(ISNA(VLOOKUP($C65,'Le Relais NorAM SS'!$A$17:$I$37,9,FALSE))=TRUE,"0",VLOOKUP($C65,'Le Relais NorAM SS'!$A$17:$I$37,9,FALSE))</f>
        <v>0</v>
      </c>
      <c r="AE65" s="22" t="str">
        <f>IF(ISNA(VLOOKUP($C65,'Step Up Tour Pro SS'!$A$17:$I$37,9,FALSE))=TRUE,"0",VLOOKUP($C65,'Step Up Tour Pro SS'!$A$17:$I$37,9,FALSE))</f>
        <v>0</v>
      </c>
    </row>
    <row r="66" spans="1:31" ht="15" customHeight="1">
      <c r="A66" s="81" t="s">
        <v>222</v>
      </c>
      <c r="B66" s="81" t="s">
        <v>75</v>
      </c>
      <c r="C66" s="86" t="s">
        <v>174</v>
      </c>
      <c r="D66" s="85">
        <f>IF(ISNA(VLOOKUP($C66,'RPA Caclulations'!$C$6:$K$199,3,FALSE))=TRUE,"0",VLOOKUP($C66,'RPA Caclulations'!$C$6:$K$199,3,FALSE))</f>
        <v>59</v>
      </c>
      <c r="E66" s="22" t="str">
        <f>IF(ISNA(VLOOKUP($C66,'Mt. Sima Canada Cup SS'!$A$17:$I$37,9,FALSE))=TRUE,"0",VLOOKUP($C66,'Mt. Sima Canada Cup SS'!$A$17:$I$37,9,FALSE))</f>
        <v>0</v>
      </c>
      <c r="F66" s="22" t="str">
        <f>IF(ISNA(VLOOKUP($C66,'Mt. Sima Canada Cup BA'!$A$17:$I$37,9,FALSE))=TRUE,"0",VLOOKUP($C66,'Mt. Sima Canada Cup BA'!$A$17:$I$37,9,FALSE))</f>
        <v>0</v>
      </c>
      <c r="G66" s="22" t="str">
        <f>IF(ISNA(VLOOKUP($C66,'Waterville Rev Tour NorAm Day 1'!$A$17:$I$37,9,FALSE))=TRUE,"0",VLOOKUP($C66,'Waterville Rev Tour NorAm Day 1'!$A$17:$I$37,9,FALSE))</f>
        <v>0</v>
      </c>
      <c r="H66" s="22" t="str">
        <f>IF(ISNA(VLOOKUP($C66,'Waterville Rev Tour NorAm Day 2'!$A$17:$I$37,9,FALSE))=TRUE,"0",VLOOKUP($C66,'Waterville Rev Tour NorAm Day 2'!$A$17:$I$37,9,FALSE))</f>
        <v>0</v>
      </c>
      <c r="I66" s="22" t="str">
        <f>IF(ISNA(VLOOKUP($C66,'MSLM TT DAY 1'!$A$17:$I$37,9,FALSE))=TRUE,"0",VLOOKUP($C66,'MSLM TT DAY 1'!$A$17:$I$37,9,FALSE))</f>
        <v>0</v>
      </c>
      <c r="J66" s="22" t="str">
        <f>IF(ISNA(VLOOKUP($C66,'MSLM TT DAY 2'!$A$17:$I$37,9,FALSE))=TRUE,"0",VLOOKUP($C66,'MSLM TT DAY 2'!$A$17:$I$37,9,FALSE))</f>
        <v>0</v>
      </c>
      <c r="K66" s="22" t="str">
        <f>IF(ISNA(VLOOKUP($C66,'Craigleith Groms'!$A$17:$I$37,9,FALSE))=TRUE,"0",VLOOKUP($C66,'Craigleith Groms'!$A$17:$I$37,9,FALSE))</f>
        <v>0</v>
      </c>
      <c r="L66" s="22" t="str">
        <f>IF(ISNA(VLOOKUP($C66,'Silverstar Canada Cup'!$A$17:$I$37,9,FALSE))=TRUE,"0",VLOOKUP($C66,'Silverstar Canada Cup'!$A$17:$I$37,9,FALSE))</f>
        <v>0</v>
      </c>
      <c r="M66" s="22" t="str">
        <f>IF(ISNA(VLOOKUP($C66,'Beaver Valley TT'!$A$17:$I$37,9,FALSE))=TRUE,"0",VLOOKUP($C66,'Beaver Valley TT'!$A$17:$I$37,9,FALSE))</f>
        <v>0</v>
      </c>
      <c r="N66" s="22" t="str">
        <f>IF(ISNA(VLOOKUP($C66,'Calgary Nor AM SS'!$A$17:$I$37,9,FALSE))=TRUE,"0",VLOOKUP($C66,'Calgary Nor AM SS'!$A$17:$I$37,9,FALSE))</f>
        <v>0</v>
      </c>
      <c r="O66" s="22">
        <f>IF(ISNA(VLOOKUP($C66,'Fortune Fz'!$A$17:$I$37,9,FALSE))=TRUE,"0",VLOOKUP($C66,'Fortune Fz'!$A$17:$I$37,9,FALSE))</f>
        <v>1</v>
      </c>
      <c r="P66" s="22" t="str">
        <f>IF(ISNA(VLOOKUP($C66,'GEORGIAN PEAKS Groms'!$A$17:$I$37,9,FALSE))=TRUE,"0",VLOOKUP($C66,'GEORGIAN PEAKS Groms'!$A$17:$I$37,9,FALSE))</f>
        <v>0</v>
      </c>
      <c r="Q66" s="22" t="str">
        <f>IF(ISNA(VLOOKUP($C66,'Aspen Open SS'!$A$17:$I$37,9,FALSE))=TRUE,"0",VLOOKUP($C66,'Aspen Open SS'!$A$17:$I$37,9,FALSE))</f>
        <v>0</v>
      </c>
      <c r="R66" s="22" t="str">
        <f>IF(ISNA(VLOOKUP($C66,'Aspen Open BA'!$A$17:$I$37,9,FALSE))=TRUE,"0",VLOOKUP($C66,'Aspen Open BA'!$A$17:$I$37,9,FALSE))</f>
        <v>0</v>
      </c>
      <c r="S66" s="22" t="str">
        <f>IF(ISNA(VLOOKUP($C66,'CWG SS'!$A$17:$I$37,9,FALSE))=TRUE,"0",VLOOKUP($C66,'CWG SS'!$A$17:$I$37,9,FALSE))</f>
        <v>0</v>
      </c>
      <c r="T66" s="22" t="str">
        <f>IF(ISNA(VLOOKUP($C66,'CWG BA'!$A$17:$I$37,9,FALSE))=TRUE,"0",VLOOKUP($C66,'CWG BA'!$A$17:$I$37,9,FALSE))</f>
        <v>0</v>
      </c>
      <c r="U66" s="22" t="str">
        <f>IF(ISNA(VLOOKUP($C66,'CWG HP'!$A$17:$I$37,9,FALSE))=TRUE,"0",VLOOKUP($C66,'CWG HP'!$A$17:$I$37,9,FALSE))</f>
        <v>0</v>
      </c>
      <c r="V66" s="22" t="str">
        <f>IF(ISNA(VLOOKUP($C66,'Camp Fortune Provincials'!$A$17:$I$37,9,FALSE))=TRUE,"0",VLOOKUP($C66,'Camp Fortune Provincials'!$A$17:$I$37,9,FALSE))</f>
        <v>0</v>
      </c>
      <c r="W66" s="22" t="str">
        <f>IF(ISNA(VLOOKUP($C66,'Jr Nats SS'!$A$17:$I$37,9,FALSE))=TRUE,"0",VLOOKUP($C66,'Jr Nats SS'!$A$17:$I$37,9,FALSE))</f>
        <v>0</v>
      </c>
      <c r="X66" s="22" t="str">
        <f>IF(ISNA(VLOOKUP($C66,'Jr Nats HP'!$A$17:$I$37,9,FALSE))=TRUE,"0",VLOOKUP($C66,'Jr Nats HP'!$A$17:$I$37,9,FALSE))</f>
        <v>0</v>
      </c>
      <c r="Y66" s="22" t="str">
        <f>IF(ISNA(VLOOKUP($C66,'Jr Nats BA'!$A$17:$I$37,9,FALSE))=TRUE,"0",VLOOKUP($C66,'Jr Nats BA'!$A$17:$I$37,9,FALSE))</f>
        <v>0</v>
      </c>
      <c r="Z66" s="22" t="str">
        <f>IF(ISNA(VLOOKUP($C66,'Mammoth World Cup'!$A$17:$I$37,9,FALSE))=TRUE,"0",VLOOKUP($C66,'Mammoth World Cup'!$A$17:$I$37,9,FALSE))</f>
        <v>0</v>
      </c>
      <c r="AA66" s="22" t="str">
        <f>IF(ISNA(VLOOKUP($C66,'MSLM CC SS'!$A$17:$I$37,9,FALSE))=TRUE,"0",VLOOKUP($C66,'MSLM CC SS'!$A$17:$I$37,9,FALSE))</f>
        <v>0</v>
      </c>
      <c r="AB66" s="22" t="str">
        <f>IF(ISNA(VLOOKUP($C66,'MSLM CC HP'!$A$17:$I$33,9,FALSE))=TRUE,"0",VLOOKUP($C66,'MSLM CC HP'!$A$17:$I$33,9,FALSE))</f>
        <v>0</v>
      </c>
      <c r="AC66" s="22" t="str">
        <f>IF(ISNA(VLOOKUP($C66,'Mammoth NorAM SS'!$A$17:$I$37,9,FALSE))=TRUE,"0",VLOOKUP($C66,'Mammoth NorAM SS'!$A$17:$I$37,9,FALSE))</f>
        <v>0</v>
      </c>
      <c r="AD66" s="22" t="str">
        <f>IF(ISNA(VLOOKUP($C66,'Le Relais NorAM SS'!$A$17:$I$37,9,FALSE))=TRUE,"0",VLOOKUP($C66,'Le Relais NorAM SS'!$A$17:$I$37,9,FALSE))</f>
        <v>0</v>
      </c>
      <c r="AE66" s="22" t="str">
        <f>IF(ISNA(VLOOKUP($C66,'Step Up Tour Pro SS'!$A$17:$I$37,9,FALSE))=TRUE,"0",VLOOKUP($C66,'Step Up Tour Pro SS'!$A$17:$I$37,9,FALSE))</f>
        <v>0</v>
      </c>
    </row>
    <row r="67" spans="1:31" ht="15" customHeight="1">
      <c r="A67" s="81" t="s">
        <v>222</v>
      </c>
      <c r="B67" s="81" t="s">
        <v>75</v>
      </c>
      <c r="C67" s="86" t="s">
        <v>214</v>
      </c>
      <c r="D67" s="85">
        <f>IF(ISNA(VLOOKUP($C67,'RPA Caclulations'!$C$6:$K$199,3,FALSE))=TRUE,"0",VLOOKUP($C67,'RPA Caclulations'!$C$6:$K$199,3,FALSE))</f>
        <v>60</v>
      </c>
      <c r="E67" s="22" t="str">
        <f>IF(ISNA(VLOOKUP($C67,'Mt. Sima Canada Cup SS'!$A$17:$I$37,9,FALSE))=TRUE,"0",VLOOKUP($C67,'Mt. Sima Canada Cup SS'!$A$17:$I$37,9,FALSE))</f>
        <v>0</v>
      </c>
      <c r="F67" s="22" t="str">
        <f>IF(ISNA(VLOOKUP($C67,'Mt. Sima Canada Cup BA'!$A$17:$I$37,9,FALSE))=TRUE,"0",VLOOKUP($C67,'Mt. Sima Canada Cup BA'!$A$17:$I$37,9,FALSE))</f>
        <v>0</v>
      </c>
      <c r="G67" s="22" t="str">
        <f>IF(ISNA(VLOOKUP($C67,'Waterville Rev Tour NorAm Day 1'!$A$17:$I$37,9,FALSE))=TRUE,"0",VLOOKUP($C67,'Waterville Rev Tour NorAm Day 1'!$A$17:$I$37,9,FALSE))</f>
        <v>0</v>
      </c>
      <c r="H67" s="22" t="str">
        <f>IF(ISNA(VLOOKUP($C67,'Waterville Rev Tour NorAm Day 2'!$A$17:$I$37,9,FALSE))=TRUE,"0",VLOOKUP($C67,'Waterville Rev Tour NorAm Day 2'!$A$17:$I$37,9,FALSE))</f>
        <v>0</v>
      </c>
      <c r="I67" s="22" t="str">
        <f>IF(ISNA(VLOOKUP($C67,'MSLM TT DAY 1'!$A$17:$I$37,9,FALSE))=TRUE,"0",VLOOKUP($C67,'MSLM TT DAY 1'!$A$17:$I$37,9,FALSE))</f>
        <v>0</v>
      </c>
      <c r="J67" s="22" t="str">
        <f>IF(ISNA(VLOOKUP($C67,'MSLM TT DAY 2'!$A$17:$I$37,9,FALSE))=TRUE,"0",VLOOKUP($C67,'MSLM TT DAY 2'!$A$17:$I$37,9,FALSE))</f>
        <v>0</v>
      </c>
      <c r="K67" s="22" t="str">
        <f>IF(ISNA(VLOOKUP($C67,'Craigleith Groms'!$A$17:$I$37,9,FALSE))=TRUE,"0",VLOOKUP($C67,'Craigleith Groms'!$A$17:$I$37,9,FALSE))</f>
        <v>0</v>
      </c>
      <c r="L67" s="22" t="str">
        <f>IF(ISNA(VLOOKUP($C67,'Silverstar Canada Cup'!$A$17:$I$37,9,FALSE))=TRUE,"0",VLOOKUP($C67,'Silverstar Canada Cup'!$A$17:$I$37,9,FALSE))</f>
        <v>0</v>
      </c>
      <c r="M67" s="22" t="str">
        <f>IF(ISNA(VLOOKUP($C67,'Beaver Valley TT'!$A$17:$I$37,9,FALSE))=TRUE,"0",VLOOKUP($C67,'Beaver Valley TT'!$A$17:$I$37,9,FALSE))</f>
        <v>0</v>
      </c>
      <c r="N67" s="22" t="str">
        <f>IF(ISNA(VLOOKUP($C67,'Calgary Nor AM SS'!$A$17:$I$37,9,FALSE))=TRUE,"0",VLOOKUP($C67,'Calgary Nor AM SS'!$A$17:$I$37,9,FALSE))</f>
        <v>0</v>
      </c>
      <c r="O67" s="22">
        <f>IF(ISNA(VLOOKUP($C67,'Fortune Fz'!$A$17:$I$37,9,FALSE))=TRUE,"0",VLOOKUP($C67,'Fortune Fz'!$A$17:$I$37,9,FALSE))</f>
        <v>1</v>
      </c>
      <c r="P67" s="22" t="str">
        <f>IF(ISNA(VLOOKUP($C67,'GEORGIAN PEAKS Groms'!$A$17:$I$37,9,FALSE))=TRUE,"0",VLOOKUP($C67,'GEORGIAN PEAKS Groms'!$A$17:$I$37,9,FALSE))</f>
        <v>0</v>
      </c>
      <c r="Q67" s="22" t="str">
        <f>IF(ISNA(VLOOKUP($C67,'Aspen Open SS'!$A$17:$I$37,9,FALSE))=TRUE,"0",VLOOKUP($C67,'Aspen Open SS'!$A$17:$I$37,9,FALSE))</f>
        <v>0</v>
      </c>
      <c r="R67" s="22" t="str">
        <f>IF(ISNA(VLOOKUP($C67,'Aspen Open BA'!$A$17:$I$37,9,FALSE))=TRUE,"0",VLOOKUP($C67,'Aspen Open BA'!$A$17:$I$37,9,FALSE))</f>
        <v>0</v>
      </c>
      <c r="S67" s="22" t="str">
        <f>IF(ISNA(VLOOKUP($C67,'CWG SS'!$A$17:$I$37,9,FALSE))=TRUE,"0",VLOOKUP($C67,'CWG SS'!$A$17:$I$37,9,FALSE))</f>
        <v>0</v>
      </c>
      <c r="T67" s="22" t="str">
        <f>IF(ISNA(VLOOKUP($C67,'CWG BA'!$A$17:$I$37,9,FALSE))=TRUE,"0",VLOOKUP($C67,'CWG BA'!$A$17:$I$37,9,FALSE))</f>
        <v>0</v>
      </c>
      <c r="U67" s="22" t="str">
        <f>IF(ISNA(VLOOKUP($C67,'CWG HP'!$A$17:$I$37,9,FALSE))=TRUE,"0",VLOOKUP($C67,'CWG HP'!$A$17:$I$37,9,FALSE))</f>
        <v>0</v>
      </c>
      <c r="V67" s="22" t="str">
        <f>IF(ISNA(VLOOKUP($C67,'Camp Fortune Provincials'!$A$17:$I$37,9,FALSE))=TRUE,"0",VLOOKUP($C67,'Camp Fortune Provincials'!$A$17:$I$37,9,FALSE))</f>
        <v>0</v>
      </c>
      <c r="W67" s="22" t="str">
        <f>IF(ISNA(VLOOKUP($C67,'Jr Nats SS'!$A$17:$I$37,9,FALSE))=TRUE,"0",VLOOKUP($C67,'Jr Nats SS'!$A$17:$I$37,9,FALSE))</f>
        <v>0</v>
      </c>
      <c r="X67" s="22" t="str">
        <f>IF(ISNA(VLOOKUP($C67,'Jr Nats HP'!$A$17:$I$37,9,FALSE))=TRUE,"0",VLOOKUP($C67,'Jr Nats HP'!$A$17:$I$37,9,FALSE))</f>
        <v>0</v>
      </c>
      <c r="Y67" s="22" t="str">
        <f>IF(ISNA(VLOOKUP($C67,'Jr Nats BA'!$A$17:$I$37,9,FALSE))=TRUE,"0",VLOOKUP($C67,'Jr Nats BA'!$A$17:$I$37,9,FALSE))</f>
        <v>0</v>
      </c>
      <c r="Z67" s="22" t="str">
        <f>IF(ISNA(VLOOKUP($C67,'Mammoth World Cup'!$A$17:$I$37,9,FALSE))=TRUE,"0",VLOOKUP($C67,'Mammoth World Cup'!$A$17:$I$37,9,FALSE))</f>
        <v>0</v>
      </c>
      <c r="AA67" s="22" t="str">
        <f>IF(ISNA(VLOOKUP($C67,'MSLM CC SS'!$A$17:$I$37,9,FALSE))=TRUE,"0",VLOOKUP($C67,'MSLM CC SS'!$A$17:$I$37,9,FALSE))</f>
        <v>0</v>
      </c>
      <c r="AB67" s="22" t="str">
        <f>IF(ISNA(VLOOKUP($C67,'MSLM CC HP'!$A$17:$I$33,9,FALSE))=TRUE,"0",VLOOKUP($C67,'MSLM CC HP'!$A$17:$I$33,9,FALSE))</f>
        <v>0</v>
      </c>
      <c r="AC67" s="22" t="str">
        <f>IF(ISNA(VLOOKUP($C67,'Mammoth NorAM SS'!$A$17:$I$37,9,FALSE))=TRUE,"0",VLOOKUP($C67,'Mammoth NorAM SS'!$A$17:$I$37,9,FALSE))</f>
        <v>0</v>
      </c>
      <c r="AD67" s="22" t="str">
        <f>IF(ISNA(VLOOKUP($C67,'Le Relais NorAM SS'!$A$17:$I$37,9,FALSE))=TRUE,"0",VLOOKUP($C67,'Le Relais NorAM SS'!$A$17:$I$37,9,FALSE))</f>
        <v>0</v>
      </c>
      <c r="AE67" s="22" t="str">
        <f>IF(ISNA(VLOOKUP($C67,'Step Up Tour Pro SS'!$A$17:$I$37,9,FALSE))=TRUE,"0",VLOOKUP($C67,'Step Up Tour Pro SS'!$A$17:$I$37,9,FALSE))</f>
        <v>0</v>
      </c>
    </row>
    <row r="68" spans="1:31" ht="15" customHeight="1">
      <c r="A68" s="81" t="s">
        <v>142</v>
      </c>
      <c r="B68" s="81" t="s">
        <v>140</v>
      </c>
      <c r="C68" s="86" t="s">
        <v>143</v>
      </c>
      <c r="D68" s="85">
        <f>IF(ISNA(VLOOKUP($C68,'RPA Caclulations'!$C$6:$K$199,3,FALSE))=TRUE,"0",VLOOKUP($C68,'RPA Caclulations'!$C$6:$K$199,3,FALSE))</f>
        <v>61</v>
      </c>
      <c r="E68" s="22" t="str">
        <f>IF(ISNA(VLOOKUP($C68,'Mt. Sima Canada Cup SS'!$A$17:$I$37,9,FALSE))=TRUE,"0",VLOOKUP($C68,'Mt. Sima Canada Cup SS'!$A$17:$I$37,9,FALSE))</f>
        <v>0</v>
      </c>
      <c r="F68" s="22" t="str">
        <f>IF(ISNA(VLOOKUP($C68,'Mt. Sima Canada Cup BA'!$A$17:$I$37,9,FALSE))=TRUE,"0",VLOOKUP($C68,'Mt. Sima Canada Cup BA'!$A$17:$I$37,9,FALSE))</f>
        <v>0</v>
      </c>
      <c r="G68" s="22" t="str">
        <f>IF(ISNA(VLOOKUP($C68,'Waterville Rev Tour NorAm Day 1'!$A$17:$I$37,9,FALSE))=TRUE,"0",VLOOKUP($C68,'Waterville Rev Tour NorAm Day 1'!$A$17:$I$37,9,FALSE))</f>
        <v>0</v>
      </c>
      <c r="H68" s="22" t="str">
        <f>IF(ISNA(VLOOKUP($C68,'Waterville Rev Tour NorAm Day 2'!$A$17:$I$37,9,FALSE))=TRUE,"0",VLOOKUP($C68,'Waterville Rev Tour NorAm Day 2'!$A$17:$I$37,9,FALSE))</f>
        <v>0</v>
      </c>
      <c r="I68" s="22" t="str">
        <f>IF(ISNA(VLOOKUP($C68,'MSLM TT DAY 1'!$A$17:$I$37,9,FALSE))=TRUE,"0",VLOOKUP($C68,'MSLM TT DAY 1'!$A$17:$I$37,9,FALSE))</f>
        <v>0</v>
      </c>
      <c r="J68" s="22" t="str">
        <f>IF(ISNA(VLOOKUP($C68,'MSLM TT DAY 2'!$A$17:$I$37,9,FALSE))=TRUE,"0",VLOOKUP($C68,'MSLM TT DAY 2'!$A$17:$I$37,9,FALSE))</f>
        <v>0</v>
      </c>
      <c r="K68" s="22" t="str">
        <f>IF(ISNA(VLOOKUP($C68,'Craigleith Groms'!$A$17:$I$37,9,FALSE))=TRUE,"0",VLOOKUP($C68,'Craigleith Groms'!$A$17:$I$37,9,FALSE))</f>
        <v>N/A</v>
      </c>
      <c r="L68" s="22" t="str">
        <f>IF(ISNA(VLOOKUP($C68,'Silverstar Canada Cup'!$A$17:$I$37,9,FALSE))=TRUE,"0",VLOOKUP($C68,'Silverstar Canada Cup'!$A$17:$I$37,9,FALSE))</f>
        <v>0</v>
      </c>
      <c r="M68" s="22" t="str">
        <f>IF(ISNA(VLOOKUP($C68,'Beaver Valley TT'!$A$17:$I$37,9,FALSE))=TRUE,"0",VLOOKUP($C68,'Beaver Valley TT'!$A$17:$I$37,9,FALSE))</f>
        <v>0</v>
      </c>
      <c r="N68" s="22" t="str">
        <f>IF(ISNA(VLOOKUP($C68,'Calgary Nor AM SS'!$A$17:$I$37,9,FALSE))=TRUE,"0",VLOOKUP($C68,'Calgary Nor AM SS'!$A$17:$I$37,9,FALSE))</f>
        <v>0</v>
      </c>
      <c r="O68" s="22" t="str">
        <f>IF(ISNA(VLOOKUP($C68,'Fortune Fz'!$A$17:$I$37,9,FALSE))=TRUE,"0",VLOOKUP($C68,'Fortune Fz'!$A$17:$I$37,9,FALSE))</f>
        <v>0</v>
      </c>
      <c r="P68" s="22" t="str">
        <f>IF(ISNA(VLOOKUP($C68,'GEORGIAN PEAKS Groms'!$A$17:$I$37,9,FALSE))=TRUE,"0",VLOOKUP($C68,'GEORGIAN PEAKS Groms'!$A$17:$I$37,9,FALSE))</f>
        <v>N/A</v>
      </c>
      <c r="Q68" s="22" t="str">
        <f>IF(ISNA(VLOOKUP($C68,'Aspen Open SS'!$A$17:$I$37,9,FALSE))=TRUE,"0",VLOOKUP($C68,'Aspen Open SS'!$A$17:$I$37,9,FALSE))</f>
        <v>0</v>
      </c>
      <c r="R68" s="22" t="str">
        <f>IF(ISNA(VLOOKUP($C68,'Aspen Open BA'!$A$17:$I$37,9,FALSE))=TRUE,"0",VLOOKUP($C68,'Aspen Open BA'!$A$17:$I$37,9,FALSE))</f>
        <v>0</v>
      </c>
      <c r="S68" s="22" t="str">
        <f>IF(ISNA(VLOOKUP($C68,'CWG SS'!$A$17:$I$37,9,FALSE))=TRUE,"0",VLOOKUP($C68,'CWG SS'!$A$17:$I$37,9,FALSE))</f>
        <v>0</v>
      </c>
      <c r="T68" s="22" t="str">
        <f>IF(ISNA(VLOOKUP($C68,'CWG BA'!$A$17:$I$37,9,FALSE))=TRUE,"0",VLOOKUP($C68,'CWG BA'!$A$17:$I$37,9,FALSE))</f>
        <v>0</v>
      </c>
      <c r="U68" s="22" t="str">
        <f>IF(ISNA(VLOOKUP($C68,'CWG HP'!$A$17:$I$37,9,FALSE))=TRUE,"0",VLOOKUP($C68,'CWG HP'!$A$17:$I$37,9,FALSE))</f>
        <v>0</v>
      </c>
      <c r="V68" s="22" t="str">
        <f>IF(ISNA(VLOOKUP($C68,'Camp Fortune Provincials'!$A$17:$I$37,9,FALSE))=TRUE,"0",VLOOKUP($C68,'Camp Fortune Provincials'!$A$17:$I$37,9,FALSE))</f>
        <v>0</v>
      </c>
      <c r="W68" s="22" t="str">
        <f>IF(ISNA(VLOOKUP($C68,'Jr Nats SS'!$A$17:$I$37,9,FALSE))=TRUE,"0",VLOOKUP($C68,'Jr Nats SS'!$A$17:$I$37,9,FALSE))</f>
        <v>0</v>
      </c>
      <c r="X68" s="22" t="str">
        <f>IF(ISNA(VLOOKUP($C68,'Jr Nats HP'!$A$17:$I$37,9,FALSE))=TRUE,"0",VLOOKUP($C68,'Jr Nats HP'!$A$17:$I$37,9,FALSE))</f>
        <v>0</v>
      </c>
      <c r="Y68" s="22" t="str">
        <f>IF(ISNA(VLOOKUP($C68,'Jr Nats BA'!$A$17:$I$37,9,FALSE))=TRUE,"0",VLOOKUP($C68,'Jr Nats BA'!$A$17:$I$37,9,FALSE))</f>
        <v>0</v>
      </c>
      <c r="Z68" s="22" t="str">
        <f>IF(ISNA(VLOOKUP($C68,'Mammoth World Cup'!$A$17:$I$37,9,FALSE))=TRUE,"0",VLOOKUP($C68,'Mammoth World Cup'!$A$17:$I$37,9,FALSE))</f>
        <v>0</v>
      </c>
      <c r="AA68" s="22" t="str">
        <f>IF(ISNA(VLOOKUP($C68,'MSLM CC SS'!$A$17:$I$37,9,FALSE))=TRUE,"0",VLOOKUP($C68,'MSLM CC SS'!$A$17:$I$37,9,FALSE))</f>
        <v>0</v>
      </c>
      <c r="AB68" s="22" t="str">
        <f>IF(ISNA(VLOOKUP($C68,'MSLM CC HP'!$A$17:$I$33,9,FALSE))=TRUE,"0",VLOOKUP($C68,'MSLM CC HP'!$A$17:$I$33,9,FALSE))</f>
        <v>0</v>
      </c>
      <c r="AC68" s="22" t="str">
        <f>IF(ISNA(VLOOKUP($C68,'Mammoth NorAM SS'!$A$17:$I$37,9,FALSE))=TRUE,"0",VLOOKUP($C68,'Mammoth NorAM SS'!$A$17:$I$37,9,FALSE))</f>
        <v>0</v>
      </c>
      <c r="AD68" s="22" t="str">
        <f>IF(ISNA(VLOOKUP($C68,'Le Relais NorAM SS'!$A$17:$I$37,9,FALSE))=TRUE,"0",VLOOKUP($C68,'Le Relais NorAM SS'!$A$17:$I$37,9,FALSE))</f>
        <v>0</v>
      </c>
      <c r="AE68" s="22" t="str">
        <f>IF(ISNA(VLOOKUP($C68,'Step Up Tour Pro SS'!$A$17:$I$37,9,FALSE))=TRUE,"0",VLOOKUP($C68,'Step Up Tour Pro SS'!$A$17:$I$37,9,FALSE))</f>
        <v>0</v>
      </c>
    </row>
    <row r="69" spans="1:31" ht="15" customHeight="1">
      <c r="A69" s="81" t="s">
        <v>222</v>
      </c>
      <c r="B69" s="81" t="s">
        <v>97</v>
      </c>
      <c r="C69" s="86" t="s">
        <v>193</v>
      </c>
      <c r="D69" s="85">
        <f>IF(ISNA(VLOOKUP($C69,'RPA Caclulations'!$C$6:$K$199,3,FALSE))=TRUE,"0",VLOOKUP($C69,'RPA Caclulations'!$C$6:$K$199,3,FALSE))</f>
        <v>62</v>
      </c>
      <c r="E69" s="22" t="str">
        <f>IF(ISNA(VLOOKUP($C69,'Mt. Sima Canada Cup SS'!$A$17:$I$37,9,FALSE))=TRUE,"0",VLOOKUP($C69,'Mt. Sima Canada Cup SS'!$A$17:$I$37,9,FALSE))</f>
        <v>0</v>
      </c>
      <c r="F69" s="22" t="str">
        <f>IF(ISNA(VLOOKUP($C69,'Mt. Sima Canada Cup BA'!$A$17:$I$37,9,FALSE))=TRUE,"0",VLOOKUP($C69,'Mt. Sima Canada Cup BA'!$A$17:$I$37,9,FALSE))</f>
        <v>0</v>
      </c>
      <c r="G69" s="22" t="str">
        <f>IF(ISNA(VLOOKUP($C69,'Waterville Rev Tour NorAm Day 1'!$A$17:$I$37,9,FALSE))=TRUE,"0",VLOOKUP($C69,'Waterville Rev Tour NorAm Day 1'!$A$17:$I$37,9,FALSE))</f>
        <v>0</v>
      </c>
      <c r="H69" s="22" t="str">
        <f>IF(ISNA(VLOOKUP($C69,'Waterville Rev Tour NorAm Day 2'!$A$17:$I$37,9,FALSE))=TRUE,"0",VLOOKUP($C69,'Waterville Rev Tour NorAm Day 2'!$A$17:$I$37,9,FALSE))</f>
        <v>0</v>
      </c>
      <c r="I69" s="22" t="str">
        <f>IF(ISNA(VLOOKUP($C69,'MSLM TT DAY 1'!$A$17:$I$37,9,FALSE))=TRUE,"0",VLOOKUP($C69,'MSLM TT DAY 1'!$A$17:$I$37,9,FALSE))</f>
        <v>0</v>
      </c>
      <c r="J69" s="22" t="str">
        <f>IF(ISNA(VLOOKUP($C69,'MSLM TT DAY 2'!$A$17:$I$37,9,FALSE))=TRUE,"0",VLOOKUP($C69,'MSLM TT DAY 2'!$A$17:$I$37,9,FALSE))</f>
        <v>0</v>
      </c>
      <c r="K69" s="22" t="str">
        <f>IF(ISNA(VLOOKUP($C69,'Craigleith Groms'!$A$17:$I$37,9,FALSE))=TRUE,"0",VLOOKUP($C69,'Craigleith Groms'!$A$17:$I$37,9,FALSE))</f>
        <v>0</v>
      </c>
      <c r="L69" s="22" t="str">
        <f>IF(ISNA(VLOOKUP($C69,'Silverstar Canada Cup'!$A$17:$I$37,9,FALSE))=TRUE,"0",VLOOKUP($C69,'Silverstar Canada Cup'!$A$17:$I$37,9,FALSE))</f>
        <v>0</v>
      </c>
      <c r="M69" s="22" t="str">
        <f>IF(ISNA(VLOOKUP($C69,'Beaver Valley TT'!$A$17:$I$37,9,FALSE))=TRUE,"0",VLOOKUP($C69,'Beaver Valley TT'!$A$17:$I$37,9,FALSE))</f>
        <v>0</v>
      </c>
      <c r="N69" s="22" t="str">
        <f>IF(ISNA(VLOOKUP($C69,'Calgary Nor AM SS'!$A$17:$I$37,9,FALSE))=TRUE,"0",VLOOKUP($C69,'Calgary Nor AM SS'!$A$17:$I$37,9,FALSE))</f>
        <v>0</v>
      </c>
      <c r="O69" s="22">
        <f>IF(ISNA(VLOOKUP($C69,'Fortune Fz'!$A$17:$I$37,9,FALSE))=TRUE,"0",VLOOKUP($C69,'Fortune Fz'!$A$17:$I$37,9,FALSE))</f>
        <v>1</v>
      </c>
      <c r="P69" s="22" t="str">
        <f>IF(ISNA(VLOOKUP($C69,'GEORGIAN PEAKS Groms'!$A$17:$I$37,9,FALSE))=TRUE,"0",VLOOKUP($C69,'GEORGIAN PEAKS Groms'!$A$17:$I$37,9,FALSE))</f>
        <v>0</v>
      </c>
      <c r="Q69" s="22" t="str">
        <f>IF(ISNA(VLOOKUP($C69,'Aspen Open SS'!$A$17:$I$37,9,FALSE))=TRUE,"0",VLOOKUP($C69,'Aspen Open SS'!$A$17:$I$37,9,FALSE))</f>
        <v>0</v>
      </c>
      <c r="R69" s="22" t="str">
        <f>IF(ISNA(VLOOKUP($C69,'Aspen Open BA'!$A$17:$I$37,9,FALSE))=TRUE,"0",VLOOKUP($C69,'Aspen Open BA'!$A$17:$I$37,9,FALSE))</f>
        <v>0</v>
      </c>
      <c r="S69" s="22" t="str">
        <f>IF(ISNA(VLOOKUP($C69,'CWG SS'!$A$17:$I$37,9,FALSE))=TRUE,"0",VLOOKUP($C69,'CWG SS'!$A$17:$I$37,9,FALSE))</f>
        <v>0</v>
      </c>
      <c r="T69" s="22" t="str">
        <f>IF(ISNA(VLOOKUP($C69,'CWG BA'!$A$17:$I$37,9,FALSE))=TRUE,"0",VLOOKUP($C69,'CWG BA'!$A$17:$I$37,9,FALSE))</f>
        <v>0</v>
      </c>
      <c r="U69" s="22" t="str">
        <f>IF(ISNA(VLOOKUP($C69,'CWG HP'!$A$17:$I$37,9,FALSE))=TRUE,"0",VLOOKUP($C69,'CWG HP'!$A$17:$I$37,9,FALSE))</f>
        <v>0</v>
      </c>
      <c r="V69" s="22" t="str">
        <f>IF(ISNA(VLOOKUP($C69,'Camp Fortune Provincials'!$A$17:$I$37,9,FALSE))=TRUE,"0",VLOOKUP($C69,'Camp Fortune Provincials'!$A$17:$I$37,9,FALSE))</f>
        <v>0</v>
      </c>
      <c r="W69" s="22" t="str">
        <f>IF(ISNA(VLOOKUP($C69,'Jr Nats SS'!$A$17:$I$37,9,FALSE))=TRUE,"0",VLOOKUP($C69,'Jr Nats SS'!$A$17:$I$37,9,FALSE))</f>
        <v>0</v>
      </c>
      <c r="X69" s="22" t="str">
        <f>IF(ISNA(VLOOKUP($C69,'Jr Nats HP'!$A$17:$I$37,9,FALSE))=TRUE,"0",VLOOKUP($C69,'Jr Nats HP'!$A$17:$I$37,9,FALSE))</f>
        <v>0</v>
      </c>
      <c r="Y69" s="22" t="str">
        <f>IF(ISNA(VLOOKUP($C69,'Jr Nats BA'!$A$17:$I$37,9,FALSE))=TRUE,"0",VLOOKUP($C69,'Jr Nats BA'!$A$17:$I$37,9,FALSE))</f>
        <v>0</v>
      </c>
      <c r="Z69" s="22" t="str">
        <f>IF(ISNA(VLOOKUP($C69,'Mammoth World Cup'!$A$17:$I$37,9,FALSE))=TRUE,"0",VLOOKUP($C69,'Mammoth World Cup'!$A$17:$I$37,9,FALSE))</f>
        <v>0</v>
      </c>
      <c r="AA69" s="22" t="str">
        <f>IF(ISNA(VLOOKUP($C69,'MSLM CC SS'!$A$17:$I$37,9,FALSE))=TRUE,"0",VLOOKUP($C69,'MSLM CC SS'!$A$17:$I$37,9,FALSE))</f>
        <v>0</v>
      </c>
      <c r="AB69" s="22" t="str">
        <f>IF(ISNA(VLOOKUP($C69,'MSLM CC HP'!$A$17:$I$33,9,FALSE))=TRUE,"0",VLOOKUP($C69,'MSLM CC HP'!$A$17:$I$33,9,FALSE))</f>
        <v>0</v>
      </c>
      <c r="AC69" s="22" t="str">
        <f>IF(ISNA(VLOOKUP($C69,'Mammoth NorAM SS'!$A$17:$I$37,9,FALSE))=TRUE,"0",VLOOKUP($C69,'Mammoth NorAM SS'!$A$17:$I$37,9,FALSE))</f>
        <v>0</v>
      </c>
      <c r="AD69" s="22" t="str">
        <f>IF(ISNA(VLOOKUP($C69,'Le Relais NorAM SS'!$A$17:$I$37,9,FALSE))=TRUE,"0",VLOOKUP($C69,'Le Relais NorAM SS'!$A$17:$I$37,9,FALSE))</f>
        <v>0</v>
      </c>
      <c r="AE69" s="22" t="str">
        <f>IF(ISNA(VLOOKUP($C69,'Step Up Tour Pro SS'!$A$17:$I$37,9,FALSE))=TRUE,"0",VLOOKUP($C69,'Step Up Tour Pro SS'!$A$17:$I$37,9,FALSE))</f>
        <v>0</v>
      </c>
    </row>
    <row r="70" spans="1:31" ht="15" customHeight="1">
      <c r="A70" s="81" t="s">
        <v>222</v>
      </c>
      <c r="B70" s="81" t="s">
        <v>74</v>
      </c>
      <c r="C70" s="86" t="s">
        <v>204</v>
      </c>
      <c r="D70" s="85">
        <f>IF(ISNA(VLOOKUP($C70,'RPA Caclulations'!$C$6:$K$199,3,FALSE))=TRUE,"0",VLOOKUP($C70,'RPA Caclulations'!$C$6:$K$199,3,FALSE))</f>
        <v>63</v>
      </c>
      <c r="E70" s="22" t="str">
        <f>IF(ISNA(VLOOKUP($C70,'Mt. Sima Canada Cup SS'!$A$17:$I$37,9,FALSE))=TRUE,"0",VLOOKUP($C70,'Mt. Sima Canada Cup SS'!$A$17:$I$37,9,FALSE))</f>
        <v>0</v>
      </c>
      <c r="F70" s="22" t="str">
        <f>IF(ISNA(VLOOKUP($C70,'Mt. Sima Canada Cup BA'!$A$17:$I$37,9,FALSE))=TRUE,"0",VLOOKUP($C70,'Mt. Sima Canada Cup BA'!$A$17:$I$37,9,FALSE))</f>
        <v>0</v>
      </c>
      <c r="G70" s="22" t="str">
        <f>IF(ISNA(VLOOKUP($C70,'Waterville Rev Tour NorAm Day 1'!$A$17:$I$37,9,FALSE))=TRUE,"0",VLOOKUP($C70,'Waterville Rev Tour NorAm Day 1'!$A$17:$I$37,9,FALSE))</f>
        <v>0</v>
      </c>
      <c r="H70" s="22" t="str">
        <f>IF(ISNA(VLOOKUP($C70,'Waterville Rev Tour NorAm Day 2'!$A$17:$I$37,9,FALSE))=TRUE,"0",VLOOKUP($C70,'Waterville Rev Tour NorAm Day 2'!$A$17:$I$37,9,FALSE))</f>
        <v>0</v>
      </c>
      <c r="I70" s="22" t="str">
        <f>IF(ISNA(VLOOKUP($C70,'MSLM TT DAY 1'!$A$17:$I$37,9,FALSE))=TRUE,"0",VLOOKUP($C70,'MSLM TT DAY 1'!$A$17:$I$37,9,FALSE))</f>
        <v>0</v>
      </c>
      <c r="J70" s="22" t="str">
        <f>IF(ISNA(VLOOKUP($C70,'MSLM TT DAY 2'!$A$17:$I$37,9,FALSE))=TRUE,"0",VLOOKUP($C70,'MSLM TT DAY 2'!$A$17:$I$37,9,FALSE))</f>
        <v>0</v>
      </c>
      <c r="K70" s="22" t="str">
        <f>IF(ISNA(VLOOKUP($C70,'Craigleith Groms'!$A$17:$I$37,9,FALSE))=TRUE,"0",VLOOKUP($C70,'Craigleith Groms'!$A$17:$I$37,9,FALSE))</f>
        <v>0</v>
      </c>
      <c r="L70" s="22" t="str">
        <f>IF(ISNA(VLOOKUP($C70,'Silverstar Canada Cup'!$A$17:$I$37,9,FALSE))=TRUE,"0",VLOOKUP($C70,'Silverstar Canada Cup'!$A$17:$I$37,9,FALSE))</f>
        <v>0</v>
      </c>
      <c r="M70" s="22" t="str">
        <f>IF(ISNA(VLOOKUP($C70,'Beaver Valley TT'!$A$17:$I$37,9,FALSE))=TRUE,"0",VLOOKUP($C70,'Beaver Valley TT'!$A$17:$I$37,9,FALSE))</f>
        <v>0</v>
      </c>
      <c r="N70" s="22" t="str">
        <f>IF(ISNA(VLOOKUP($C70,'Calgary Nor AM SS'!$A$17:$I$37,9,FALSE))=TRUE,"0",VLOOKUP($C70,'Calgary Nor AM SS'!$A$17:$I$37,9,FALSE))</f>
        <v>0</v>
      </c>
      <c r="O70" s="22" t="str">
        <f>IF(ISNA(VLOOKUP($C70,'Fortune Fz'!$A$17:$I$37,9,FALSE))=TRUE,"0",VLOOKUP($C70,'Fortune Fz'!$A$17:$I$37,9,FALSE))</f>
        <v>0</v>
      </c>
      <c r="P70" s="22" t="str">
        <f>IF(ISNA(VLOOKUP($C70,'GEORGIAN PEAKS Groms'!$A$17:$I$37,9,FALSE))=TRUE,"0",VLOOKUP($C70,'GEORGIAN PEAKS Groms'!$A$17:$I$37,9,FALSE))</f>
        <v>0</v>
      </c>
      <c r="Q70" s="22" t="str">
        <f>IF(ISNA(VLOOKUP($C70,'Aspen Open SS'!$A$17:$I$37,9,FALSE))=TRUE,"0",VLOOKUP($C70,'Aspen Open SS'!$A$17:$I$37,9,FALSE))</f>
        <v>0</v>
      </c>
      <c r="R70" s="22" t="str">
        <f>IF(ISNA(VLOOKUP($C70,'Aspen Open BA'!$A$17:$I$37,9,FALSE))=TRUE,"0",VLOOKUP($C70,'Aspen Open BA'!$A$17:$I$37,9,FALSE))</f>
        <v>0</v>
      </c>
      <c r="S70" s="22" t="str">
        <f>IF(ISNA(VLOOKUP($C70,'CWG SS'!$A$17:$I$37,9,FALSE))=TRUE,"0",VLOOKUP($C70,'CWG SS'!$A$17:$I$37,9,FALSE))</f>
        <v>0</v>
      </c>
      <c r="T70" s="22" t="str">
        <f>IF(ISNA(VLOOKUP($C70,'CWG BA'!$A$17:$I$37,9,FALSE))=TRUE,"0",VLOOKUP($C70,'CWG BA'!$A$17:$I$37,9,FALSE))</f>
        <v>0</v>
      </c>
      <c r="U70" s="22" t="str">
        <f>IF(ISNA(VLOOKUP($C70,'CWG HP'!$A$17:$I$37,9,FALSE))=TRUE,"0",VLOOKUP($C70,'CWG HP'!$A$17:$I$37,9,FALSE))</f>
        <v>0</v>
      </c>
      <c r="V70" s="22" t="str">
        <f>IF(ISNA(VLOOKUP($C70,'Camp Fortune Provincials'!$A$17:$I$37,9,FALSE))=TRUE,"0",VLOOKUP($C70,'Camp Fortune Provincials'!$A$17:$I$37,9,FALSE))</f>
        <v>0</v>
      </c>
      <c r="W70" s="22" t="str">
        <f>IF(ISNA(VLOOKUP($C70,'Jr Nats SS'!$A$17:$I$37,9,FALSE))=TRUE,"0",VLOOKUP($C70,'Jr Nats SS'!$A$17:$I$37,9,FALSE))</f>
        <v>0</v>
      </c>
      <c r="X70" s="22" t="str">
        <f>IF(ISNA(VLOOKUP($C70,'Jr Nats HP'!$A$17:$I$37,9,FALSE))=TRUE,"0",VLOOKUP($C70,'Jr Nats HP'!$A$17:$I$37,9,FALSE))</f>
        <v>0</v>
      </c>
      <c r="Y70" s="22" t="str">
        <f>IF(ISNA(VLOOKUP($C70,'Jr Nats BA'!$A$17:$I$37,9,FALSE))=TRUE,"0",VLOOKUP($C70,'Jr Nats BA'!$A$17:$I$37,9,FALSE))</f>
        <v>0</v>
      </c>
      <c r="Z70" s="22" t="str">
        <f>IF(ISNA(VLOOKUP($C70,'Mammoth World Cup'!$A$17:$I$37,9,FALSE))=TRUE,"0",VLOOKUP($C70,'Mammoth World Cup'!$A$17:$I$37,9,FALSE))</f>
        <v>0</v>
      </c>
      <c r="AA70" s="22" t="str">
        <f>IF(ISNA(VLOOKUP($C70,'MSLM CC SS'!$A$17:$I$37,9,FALSE))=TRUE,"0",VLOOKUP($C70,'MSLM CC SS'!$A$17:$I$37,9,FALSE))</f>
        <v>0</v>
      </c>
      <c r="AB70" s="22" t="str">
        <f>IF(ISNA(VLOOKUP($C70,'MSLM CC HP'!$A$17:$I$33,9,FALSE))=TRUE,"0",VLOOKUP($C70,'MSLM CC HP'!$A$17:$I$33,9,FALSE))</f>
        <v>0</v>
      </c>
      <c r="AC70" s="22" t="str">
        <f>IF(ISNA(VLOOKUP($C70,'Mammoth NorAM SS'!$A$17:$I$37,9,FALSE))=TRUE,"0",VLOOKUP($C70,'Mammoth NorAM SS'!$A$17:$I$37,9,FALSE))</f>
        <v>0</v>
      </c>
      <c r="AD70" s="22" t="str">
        <f>IF(ISNA(VLOOKUP($C70,'Le Relais NorAM SS'!$A$17:$I$37,9,FALSE))=TRUE,"0",VLOOKUP($C70,'Le Relais NorAM SS'!$A$17:$I$37,9,FALSE))</f>
        <v>0</v>
      </c>
      <c r="AE70" s="22" t="str">
        <f>IF(ISNA(VLOOKUP($C70,'Step Up Tour Pro SS'!$A$17:$I$37,9,FALSE))=TRUE,"0",VLOOKUP($C70,'Step Up Tour Pro SS'!$A$17:$I$37,9,FALSE))</f>
        <v>0</v>
      </c>
    </row>
    <row r="71" spans="1:31" ht="15" customHeight="1">
      <c r="A71" s="81" t="s">
        <v>142</v>
      </c>
      <c r="B71" s="81" t="s">
        <v>74</v>
      </c>
      <c r="C71" s="86" t="s">
        <v>166</v>
      </c>
      <c r="D71" s="85">
        <f>IF(ISNA(VLOOKUP($C71,'RPA Caclulations'!$C$6:$K$199,3,FALSE))=TRUE,"0",VLOOKUP($C71,'RPA Caclulations'!$C$6:$K$199,3,FALSE))</f>
        <v>64</v>
      </c>
      <c r="E71" s="22" t="str">
        <f>IF(ISNA(VLOOKUP($C71,'Mt. Sima Canada Cup SS'!$A$17:$I$37,9,FALSE))=TRUE,"0",VLOOKUP($C71,'Mt. Sima Canada Cup SS'!$A$17:$I$37,9,FALSE))</f>
        <v>0</v>
      </c>
      <c r="F71" s="22" t="str">
        <f>IF(ISNA(VLOOKUP($C71,'Mt. Sima Canada Cup BA'!$A$17:$I$37,9,FALSE))=TRUE,"0",VLOOKUP($C71,'Mt. Sima Canada Cup BA'!$A$17:$I$37,9,FALSE))</f>
        <v>0</v>
      </c>
      <c r="G71" s="22" t="str">
        <f>IF(ISNA(VLOOKUP($C71,'Waterville Rev Tour NorAm Day 1'!$A$17:$I$37,9,FALSE))=TRUE,"0",VLOOKUP($C71,'Waterville Rev Tour NorAm Day 1'!$A$17:$I$37,9,FALSE))</f>
        <v>0</v>
      </c>
      <c r="H71" s="22" t="str">
        <f>IF(ISNA(VLOOKUP($C71,'Waterville Rev Tour NorAm Day 2'!$A$17:$I$37,9,FALSE))=TRUE,"0",VLOOKUP($C71,'Waterville Rev Tour NorAm Day 2'!$A$17:$I$37,9,FALSE))</f>
        <v>0</v>
      </c>
      <c r="I71" s="22" t="str">
        <f>IF(ISNA(VLOOKUP($C71,'MSLM TT DAY 1'!$A$17:$I$37,9,FALSE))=TRUE,"0",VLOOKUP($C71,'MSLM TT DAY 1'!$A$17:$I$37,9,FALSE))</f>
        <v>0</v>
      </c>
      <c r="J71" s="22" t="str">
        <f>IF(ISNA(VLOOKUP($C71,'MSLM TT DAY 2'!$A$17:$I$37,9,FALSE))=TRUE,"0",VLOOKUP($C71,'MSLM TT DAY 2'!$A$17:$I$37,9,FALSE))</f>
        <v>0</v>
      </c>
      <c r="K71" s="22" t="str">
        <f>IF(ISNA(VLOOKUP($C71,'Craigleith Groms'!$A$17:$I$37,9,FALSE))=TRUE,"0",VLOOKUP($C71,'Craigleith Groms'!$A$17:$I$37,9,FALSE))</f>
        <v>N/A</v>
      </c>
      <c r="L71" s="22" t="str">
        <f>IF(ISNA(VLOOKUP($C71,'Silverstar Canada Cup'!$A$17:$I$37,9,FALSE))=TRUE,"0",VLOOKUP($C71,'Silverstar Canada Cup'!$A$17:$I$37,9,FALSE))</f>
        <v>0</v>
      </c>
      <c r="M71" s="22" t="str">
        <f>IF(ISNA(VLOOKUP($C71,'Beaver Valley TT'!$A$17:$I$37,9,FALSE))=TRUE,"0",VLOOKUP($C71,'Beaver Valley TT'!$A$17:$I$37,9,FALSE))</f>
        <v>0</v>
      </c>
      <c r="N71" s="22" t="str">
        <f>IF(ISNA(VLOOKUP($C71,'Calgary Nor AM SS'!$A$17:$I$37,9,FALSE))=TRUE,"0",VLOOKUP($C71,'Calgary Nor AM SS'!$A$17:$I$37,9,FALSE))</f>
        <v>0</v>
      </c>
      <c r="O71" s="22" t="str">
        <f>IF(ISNA(VLOOKUP($C71,'Fortune Fz'!$A$17:$I$37,9,FALSE))=TRUE,"0",VLOOKUP($C71,'Fortune Fz'!$A$17:$I$37,9,FALSE))</f>
        <v>0</v>
      </c>
      <c r="P71" s="22" t="str">
        <f>IF(ISNA(VLOOKUP($C71,'GEORGIAN PEAKS Groms'!$A$17:$I$37,9,FALSE))=TRUE,"0",VLOOKUP($C71,'GEORGIAN PEAKS Groms'!$A$17:$I$37,9,FALSE))</f>
        <v>N/A</v>
      </c>
      <c r="Q71" s="22" t="str">
        <f>IF(ISNA(VLOOKUP($C71,'Aspen Open SS'!$A$17:$I$37,9,FALSE))=TRUE,"0",VLOOKUP($C71,'Aspen Open SS'!$A$17:$I$37,9,FALSE))</f>
        <v>0</v>
      </c>
      <c r="R71" s="22" t="str">
        <f>IF(ISNA(VLOOKUP($C71,'Aspen Open BA'!$A$17:$I$37,9,FALSE))=TRUE,"0",VLOOKUP($C71,'Aspen Open BA'!$A$17:$I$37,9,FALSE))</f>
        <v>0</v>
      </c>
      <c r="S71" s="22" t="str">
        <f>IF(ISNA(VLOOKUP($C71,'CWG SS'!$A$17:$I$37,9,FALSE))=TRUE,"0",VLOOKUP($C71,'CWG SS'!$A$17:$I$37,9,FALSE))</f>
        <v>0</v>
      </c>
      <c r="T71" s="22" t="str">
        <f>IF(ISNA(VLOOKUP($C71,'CWG BA'!$A$17:$I$37,9,FALSE))=TRUE,"0",VLOOKUP($C71,'CWG BA'!$A$17:$I$37,9,FALSE))</f>
        <v>0</v>
      </c>
      <c r="U71" s="22" t="str">
        <f>IF(ISNA(VLOOKUP($C71,'CWG HP'!$A$17:$I$37,9,FALSE))=TRUE,"0",VLOOKUP($C71,'CWG HP'!$A$17:$I$37,9,FALSE))</f>
        <v>0</v>
      </c>
      <c r="V71" s="22" t="str">
        <f>IF(ISNA(VLOOKUP($C71,'Camp Fortune Provincials'!$A$17:$I$37,9,FALSE))=TRUE,"0",VLOOKUP($C71,'Camp Fortune Provincials'!$A$17:$I$37,9,FALSE))</f>
        <v>0</v>
      </c>
      <c r="W71" s="22" t="str">
        <f>IF(ISNA(VLOOKUP($C71,'Jr Nats SS'!$A$17:$I$37,9,FALSE))=TRUE,"0",VLOOKUP($C71,'Jr Nats SS'!$A$17:$I$37,9,FALSE))</f>
        <v>0</v>
      </c>
      <c r="X71" s="22" t="str">
        <f>IF(ISNA(VLOOKUP($C71,'Jr Nats HP'!$A$17:$I$37,9,FALSE))=TRUE,"0",VLOOKUP($C71,'Jr Nats HP'!$A$17:$I$37,9,FALSE))</f>
        <v>0</v>
      </c>
      <c r="Y71" s="22" t="str">
        <f>IF(ISNA(VLOOKUP($C71,'Jr Nats BA'!$A$17:$I$37,9,FALSE))=TRUE,"0",VLOOKUP($C71,'Jr Nats BA'!$A$17:$I$37,9,FALSE))</f>
        <v>0</v>
      </c>
      <c r="Z71" s="22" t="str">
        <f>IF(ISNA(VLOOKUP($C71,'Mammoth World Cup'!$A$17:$I$37,9,FALSE))=TRUE,"0",VLOOKUP($C71,'Mammoth World Cup'!$A$17:$I$37,9,FALSE))</f>
        <v>0</v>
      </c>
      <c r="AA71" s="22" t="str">
        <f>IF(ISNA(VLOOKUP($C71,'MSLM CC SS'!$A$17:$I$37,9,FALSE))=TRUE,"0",VLOOKUP($C71,'MSLM CC SS'!$A$17:$I$37,9,FALSE))</f>
        <v>0</v>
      </c>
      <c r="AB71" s="22" t="str">
        <f>IF(ISNA(VLOOKUP($C71,'MSLM CC HP'!$A$17:$I$33,9,FALSE))=TRUE,"0",VLOOKUP($C71,'MSLM CC HP'!$A$17:$I$33,9,FALSE))</f>
        <v>0</v>
      </c>
      <c r="AC71" s="22" t="str">
        <f>IF(ISNA(VLOOKUP($C71,'Mammoth NorAM SS'!$A$17:$I$37,9,FALSE))=TRUE,"0",VLOOKUP($C71,'Mammoth NorAM SS'!$A$17:$I$37,9,FALSE))</f>
        <v>0</v>
      </c>
      <c r="AD71" s="22" t="str">
        <f>IF(ISNA(VLOOKUP($C71,'Le Relais NorAM SS'!$A$17:$I$37,9,FALSE))=TRUE,"0",VLOOKUP($C71,'Le Relais NorAM SS'!$A$17:$I$37,9,FALSE))</f>
        <v>0</v>
      </c>
      <c r="AE71" s="22" t="str">
        <f>IF(ISNA(VLOOKUP($C71,'Step Up Tour Pro SS'!$A$17:$I$37,9,FALSE))=TRUE,"0",VLOOKUP($C71,'Step Up Tour Pro SS'!$A$17:$I$37,9,FALSE))</f>
        <v>0</v>
      </c>
    </row>
    <row r="72" spans="1:31" ht="15" customHeight="1">
      <c r="A72" s="81" t="s">
        <v>222</v>
      </c>
      <c r="B72" s="81" t="s">
        <v>75</v>
      </c>
      <c r="C72" s="86" t="s">
        <v>177</v>
      </c>
      <c r="D72" s="85">
        <f>IF(ISNA(VLOOKUP($C72,'RPA Caclulations'!$C$6:$K$199,3,FALSE))=TRUE,"0",VLOOKUP($C72,'RPA Caclulations'!$C$6:$K$199,3,FALSE))</f>
        <v>65</v>
      </c>
      <c r="E72" s="22" t="str">
        <f>IF(ISNA(VLOOKUP($C72,'Mt. Sima Canada Cup SS'!$A$17:$I$37,9,FALSE))=TRUE,"0",VLOOKUP($C72,'Mt. Sima Canada Cup SS'!$A$17:$I$37,9,FALSE))</f>
        <v>0</v>
      </c>
      <c r="F72" s="22" t="str">
        <f>IF(ISNA(VLOOKUP($C72,'Mt. Sima Canada Cup BA'!$A$17:$I$37,9,FALSE))=TRUE,"0",VLOOKUP($C72,'Mt. Sima Canada Cup BA'!$A$17:$I$37,9,FALSE))</f>
        <v>0</v>
      </c>
      <c r="G72" s="22" t="str">
        <f>IF(ISNA(VLOOKUP($C72,'Waterville Rev Tour NorAm Day 1'!$A$17:$I$37,9,FALSE))=TRUE,"0",VLOOKUP($C72,'Waterville Rev Tour NorAm Day 1'!$A$17:$I$37,9,FALSE))</f>
        <v>0</v>
      </c>
      <c r="H72" s="22" t="str">
        <f>IF(ISNA(VLOOKUP($C72,'Waterville Rev Tour NorAm Day 2'!$A$17:$I$37,9,FALSE))=TRUE,"0",VLOOKUP($C72,'Waterville Rev Tour NorAm Day 2'!$A$17:$I$37,9,FALSE))</f>
        <v>0</v>
      </c>
      <c r="I72" s="22" t="str">
        <f>IF(ISNA(VLOOKUP($C72,'MSLM TT DAY 1'!$A$17:$I$37,9,FALSE))=TRUE,"0",VLOOKUP($C72,'MSLM TT DAY 1'!$A$17:$I$37,9,FALSE))</f>
        <v>0</v>
      </c>
      <c r="J72" s="22" t="str">
        <f>IF(ISNA(VLOOKUP($C72,'MSLM TT DAY 2'!$A$17:$I$37,9,FALSE))=TRUE,"0",VLOOKUP($C72,'MSLM TT DAY 2'!$A$17:$I$37,9,FALSE))</f>
        <v>0</v>
      </c>
      <c r="K72" s="22" t="str">
        <f>IF(ISNA(VLOOKUP($C72,'Craigleith Groms'!$A$17:$I$37,9,FALSE))=TRUE,"0",VLOOKUP($C72,'Craigleith Groms'!$A$17:$I$37,9,FALSE))</f>
        <v>0</v>
      </c>
      <c r="L72" s="22" t="str">
        <f>IF(ISNA(VLOOKUP($C72,'Silverstar Canada Cup'!$A$17:$I$37,9,FALSE))=TRUE,"0",VLOOKUP($C72,'Silverstar Canada Cup'!$A$17:$I$37,9,FALSE))</f>
        <v>0</v>
      </c>
      <c r="M72" s="22" t="str">
        <f>IF(ISNA(VLOOKUP($C72,'Beaver Valley TT'!$A$17:$I$37,9,FALSE))=TRUE,"0",VLOOKUP($C72,'Beaver Valley TT'!$A$17:$I$37,9,FALSE))</f>
        <v>0</v>
      </c>
      <c r="N72" s="22" t="str">
        <f>IF(ISNA(VLOOKUP($C72,'Calgary Nor AM SS'!$A$17:$I$37,9,FALSE))=TRUE,"0",VLOOKUP($C72,'Calgary Nor AM SS'!$A$17:$I$37,9,FALSE))</f>
        <v>0</v>
      </c>
      <c r="O72" s="22" t="str">
        <f>IF(ISNA(VLOOKUP($C72,'Fortune Fz'!$A$17:$I$37,9,FALSE))=TRUE,"0",VLOOKUP($C72,'Fortune Fz'!$A$17:$I$37,9,FALSE))</f>
        <v>0</v>
      </c>
      <c r="P72" s="22" t="str">
        <f>IF(ISNA(VLOOKUP($C72,'GEORGIAN PEAKS Groms'!$A$17:$I$37,9,FALSE))=TRUE,"0",VLOOKUP($C72,'GEORGIAN PEAKS Groms'!$A$17:$I$37,9,FALSE))</f>
        <v>0</v>
      </c>
      <c r="Q72" s="22" t="str">
        <f>IF(ISNA(VLOOKUP($C72,'Aspen Open SS'!$A$17:$I$37,9,FALSE))=TRUE,"0",VLOOKUP($C72,'Aspen Open SS'!$A$17:$I$37,9,FALSE))</f>
        <v>0</v>
      </c>
      <c r="R72" s="22" t="str">
        <f>IF(ISNA(VLOOKUP($C72,'Aspen Open BA'!$A$17:$I$37,9,FALSE))=TRUE,"0",VLOOKUP($C72,'Aspen Open BA'!$A$17:$I$37,9,FALSE))</f>
        <v>0</v>
      </c>
      <c r="S72" s="22" t="str">
        <f>IF(ISNA(VLOOKUP($C72,'CWG SS'!$A$17:$I$37,9,FALSE))=TRUE,"0",VLOOKUP($C72,'CWG SS'!$A$17:$I$37,9,FALSE))</f>
        <v>0</v>
      </c>
      <c r="T72" s="22" t="str">
        <f>IF(ISNA(VLOOKUP($C72,'CWG BA'!$A$17:$I$37,9,FALSE))=TRUE,"0",VLOOKUP($C72,'CWG BA'!$A$17:$I$37,9,FALSE))</f>
        <v>0</v>
      </c>
      <c r="U72" s="22" t="str">
        <f>IF(ISNA(VLOOKUP($C72,'CWG HP'!$A$17:$I$37,9,FALSE))=TRUE,"0",VLOOKUP($C72,'CWG HP'!$A$17:$I$37,9,FALSE))</f>
        <v>0</v>
      </c>
      <c r="V72" s="22" t="str">
        <f>IF(ISNA(VLOOKUP($C72,'Camp Fortune Provincials'!$A$17:$I$37,9,FALSE))=TRUE,"0",VLOOKUP($C72,'Camp Fortune Provincials'!$A$17:$I$37,9,FALSE))</f>
        <v>0</v>
      </c>
      <c r="W72" s="22" t="str">
        <f>IF(ISNA(VLOOKUP($C72,'Jr Nats SS'!$A$17:$I$37,9,FALSE))=TRUE,"0",VLOOKUP($C72,'Jr Nats SS'!$A$17:$I$37,9,FALSE))</f>
        <v>0</v>
      </c>
      <c r="X72" s="22" t="str">
        <f>IF(ISNA(VLOOKUP($C72,'Jr Nats HP'!$A$17:$I$37,9,FALSE))=TRUE,"0",VLOOKUP($C72,'Jr Nats HP'!$A$17:$I$37,9,FALSE))</f>
        <v>0</v>
      </c>
      <c r="Y72" s="22" t="str">
        <f>IF(ISNA(VLOOKUP($C72,'Jr Nats BA'!$A$17:$I$37,9,FALSE))=TRUE,"0",VLOOKUP($C72,'Jr Nats BA'!$A$17:$I$37,9,FALSE))</f>
        <v>0</v>
      </c>
      <c r="Z72" s="22" t="str">
        <f>IF(ISNA(VLOOKUP($C72,'Mammoth World Cup'!$A$17:$I$37,9,FALSE))=TRUE,"0",VLOOKUP($C72,'Mammoth World Cup'!$A$17:$I$37,9,FALSE))</f>
        <v>0</v>
      </c>
      <c r="AA72" s="22" t="str">
        <f>IF(ISNA(VLOOKUP($C72,'MSLM CC SS'!$A$17:$I$37,9,FALSE))=TRUE,"0",VLOOKUP($C72,'MSLM CC SS'!$A$17:$I$37,9,FALSE))</f>
        <v>0</v>
      </c>
      <c r="AB72" s="22" t="str">
        <f>IF(ISNA(VLOOKUP($C72,'MSLM CC HP'!$A$17:$I$33,9,FALSE))=TRUE,"0",VLOOKUP($C72,'MSLM CC HP'!$A$17:$I$33,9,FALSE))</f>
        <v>0</v>
      </c>
      <c r="AC72" s="22" t="str">
        <f>IF(ISNA(VLOOKUP($C72,'Mammoth NorAM SS'!$A$17:$I$37,9,FALSE))=TRUE,"0",VLOOKUP($C72,'Mammoth NorAM SS'!$A$17:$I$37,9,FALSE))</f>
        <v>0</v>
      </c>
      <c r="AD72" s="22" t="str">
        <f>IF(ISNA(VLOOKUP($C72,'Le Relais NorAM SS'!$A$17:$I$37,9,FALSE))=TRUE,"0",VLOOKUP($C72,'Le Relais NorAM SS'!$A$17:$I$37,9,FALSE))</f>
        <v>0</v>
      </c>
      <c r="AE72" s="22" t="str">
        <f>IF(ISNA(VLOOKUP($C72,'Step Up Tour Pro SS'!$A$17:$I$37,9,FALSE))=TRUE,"0",VLOOKUP($C72,'Step Up Tour Pro SS'!$A$17:$I$37,9,FALSE))</f>
        <v>0</v>
      </c>
    </row>
    <row r="73" spans="1:31" ht="15" customHeight="1">
      <c r="A73" s="81" t="s">
        <v>94</v>
      </c>
      <c r="B73" s="81" t="s">
        <v>151</v>
      </c>
      <c r="C73" s="86" t="s">
        <v>160</v>
      </c>
      <c r="D73" s="85">
        <f>IF(ISNA(VLOOKUP($C73,'RPA Caclulations'!$C$6:$K$199,3,FALSE))=TRUE,"0",VLOOKUP($C73,'RPA Caclulations'!$C$6:$K$199,3,FALSE))</f>
        <v>66</v>
      </c>
      <c r="E73" s="22" t="str">
        <f>IF(ISNA(VLOOKUP($C73,'Mt. Sima Canada Cup SS'!$A$17:$I$37,9,FALSE))=TRUE,"0",VLOOKUP($C73,'Mt. Sima Canada Cup SS'!$A$17:$I$37,9,FALSE))</f>
        <v>0</v>
      </c>
      <c r="F73" s="22" t="str">
        <f>IF(ISNA(VLOOKUP($C73,'Mt. Sima Canada Cup BA'!$A$17:$I$37,9,FALSE))=TRUE,"0",VLOOKUP($C73,'Mt. Sima Canada Cup BA'!$A$17:$I$37,9,FALSE))</f>
        <v>0</v>
      </c>
      <c r="G73" s="22" t="str">
        <f>IF(ISNA(VLOOKUP($C73,'Waterville Rev Tour NorAm Day 1'!$A$17:$I$37,9,FALSE))=TRUE,"0",VLOOKUP($C73,'Waterville Rev Tour NorAm Day 1'!$A$17:$I$37,9,FALSE))</f>
        <v>0</v>
      </c>
      <c r="H73" s="22" t="str">
        <f>IF(ISNA(VLOOKUP($C73,'Waterville Rev Tour NorAm Day 2'!$A$17:$I$37,9,FALSE))=TRUE,"0",VLOOKUP($C73,'Waterville Rev Tour NorAm Day 2'!$A$17:$I$37,9,FALSE))</f>
        <v>0</v>
      </c>
      <c r="I73" s="22" t="str">
        <f>IF(ISNA(VLOOKUP($C73,'MSLM TT DAY 1'!$A$17:$I$37,9,FALSE))=TRUE,"0",VLOOKUP($C73,'MSLM TT DAY 1'!$A$17:$I$37,9,FALSE))</f>
        <v>0</v>
      </c>
      <c r="J73" s="22" t="str">
        <f>IF(ISNA(VLOOKUP($C73,'MSLM TT DAY 2'!$A$17:$I$37,9,FALSE))=TRUE,"0",VLOOKUP($C73,'MSLM TT DAY 2'!$A$17:$I$37,9,FALSE))</f>
        <v>0</v>
      </c>
      <c r="K73" s="22" t="str">
        <f>IF(ISNA(VLOOKUP($C73,'Craigleith Groms'!$A$17:$I$37,9,FALSE))=TRUE,"0",VLOOKUP($C73,'Craigleith Groms'!$A$17:$I$37,9,FALSE))</f>
        <v>0</v>
      </c>
      <c r="L73" s="22" t="str">
        <f>IF(ISNA(VLOOKUP($C73,'Silverstar Canada Cup'!$A$17:$I$37,9,FALSE))=TRUE,"0",VLOOKUP($C73,'Silverstar Canada Cup'!$A$17:$I$37,9,FALSE))</f>
        <v>0</v>
      </c>
      <c r="M73" s="22" t="str">
        <f>IF(ISNA(VLOOKUP($C73,'Beaver Valley TT'!$A$17:$I$37,9,FALSE))=TRUE,"0",VLOOKUP($C73,'Beaver Valley TT'!$A$17:$I$37,9,FALSE))</f>
        <v>0</v>
      </c>
      <c r="N73" s="22" t="str">
        <f>IF(ISNA(VLOOKUP($C73,'Calgary Nor AM SS'!$A$17:$I$37,9,FALSE))=TRUE,"0",VLOOKUP($C73,'Calgary Nor AM SS'!$A$17:$I$37,9,FALSE))</f>
        <v>0</v>
      </c>
      <c r="O73" s="22" t="str">
        <f>IF(ISNA(VLOOKUP($C73,'Fortune Fz'!$A$17:$I$37,9,FALSE))=TRUE,"0",VLOOKUP($C73,'Fortune Fz'!$A$17:$I$37,9,FALSE))</f>
        <v>0</v>
      </c>
      <c r="P73" s="22" t="str">
        <f>IF(ISNA(VLOOKUP($C73,'GEORGIAN PEAKS Groms'!$A$17:$I$37,9,FALSE))=TRUE,"0",VLOOKUP($C73,'GEORGIAN PEAKS Groms'!$A$17:$I$37,9,FALSE))</f>
        <v>N/A</v>
      </c>
      <c r="Q73" s="22" t="str">
        <f>IF(ISNA(VLOOKUP($C73,'Aspen Open SS'!$A$17:$I$37,9,FALSE))=TRUE,"0",VLOOKUP($C73,'Aspen Open SS'!$A$17:$I$37,9,FALSE))</f>
        <v>0</v>
      </c>
      <c r="R73" s="22" t="str">
        <f>IF(ISNA(VLOOKUP($C73,'Aspen Open BA'!$A$17:$I$37,9,FALSE))=TRUE,"0",VLOOKUP($C73,'Aspen Open BA'!$A$17:$I$37,9,FALSE))</f>
        <v>0</v>
      </c>
      <c r="S73" s="22" t="str">
        <f>IF(ISNA(VLOOKUP($C73,'CWG SS'!$A$17:$I$37,9,FALSE))=TRUE,"0",VLOOKUP($C73,'CWG SS'!$A$17:$I$37,9,FALSE))</f>
        <v>0</v>
      </c>
      <c r="T73" s="22" t="str">
        <f>IF(ISNA(VLOOKUP($C73,'CWG BA'!$A$17:$I$37,9,FALSE))=TRUE,"0",VLOOKUP($C73,'CWG BA'!$A$17:$I$37,9,FALSE))</f>
        <v>0</v>
      </c>
      <c r="U73" s="22" t="str">
        <f>IF(ISNA(VLOOKUP($C73,'CWG HP'!$A$17:$I$37,9,FALSE))=TRUE,"0",VLOOKUP($C73,'CWG HP'!$A$17:$I$37,9,FALSE))</f>
        <v>0</v>
      </c>
      <c r="V73" s="22" t="str">
        <f>IF(ISNA(VLOOKUP($C73,'Camp Fortune Provincials'!$A$17:$I$37,9,FALSE))=TRUE,"0",VLOOKUP($C73,'Camp Fortune Provincials'!$A$17:$I$37,9,FALSE))</f>
        <v>0</v>
      </c>
      <c r="W73" s="22" t="str">
        <f>IF(ISNA(VLOOKUP($C73,'Jr Nats SS'!$A$17:$I$37,9,FALSE))=TRUE,"0",VLOOKUP($C73,'Jr Nats SS'!$A$17:$I$37,9,FALSE))</f>
        <v>0</v>
      </c>
      <c r="X73" s="22" t="str">
        <f>IF(ISNA(VLOOKUP($C73,'Jr Nats HP'!$A$17:$I$37,9,FALSE))=TRUE,"0",VLOOKUP($C73,'Jr Nats HP'!$A$17:$I$37,9,FALSE))</f>
        <v>0</v>
      </c>
      <c r="Y73" s="22" t="str">
        <f>IF(ISNA(VLOOKUP($C73,'Jr Nats BA'!$A$17:$I$37,9,FALSE))=TRUE,"0",VLOOKUP($C73,'Jr Nats BA'!$A$17:$I$37,9,FALSE))</f>
        <v>0</v>
      </c>
      <c r="Z73" s="22" t="str">
        <f>IF(ISNA(VLOOKUP($C73,'Mammoth World Cup'!$A$17:$I$37,9,FALSE))=TRUE,"0",VLOOKUP($C73,'Mammoth World Cup'!$A$17:$I$37,9,FALSE))</f>
        <v>0</v>
      </c>
      <c r="AA73" s="22" t="str">
        <f>IF(ISNA(VLOOKUP($C73,'MSLM CC SS'!$A$17:$I$37,9,FALSE))=TRUE,"0",VLOOKUP($C73,'MSLM CC SS'!$A$17:$I$37,9,FALSE))</f>
        <v>0</v>
      </c>
      <c r="AB73" s="22" t="str">
        <f>IF(ISNA(VLOOKUP($C73,'MSLM CC HP'!$A$17:$I$33,9,FALSE))=TRUE,"0",VLOOKUP($C73,'MSLM CC HP'!$A$17:$I$33,9,FALSE))</f>
        <v>0</v>
      </c>
      <c r="AC73" s="22" t="str">
        <f>IF(ISNA(VLOOKUP($C73,'Mammoth NorAM SS'!$A$17:$I$37,9,FALSE))=TRUE,"0",VLOOKUP($C73,'Mammoth NorAM SS'!$A$17:$I$37,9,FALSE))</f>
        <v>0</v>
      </c>
      <c r="AD73" s="22" t="str">
        <f>IF(ISNA(VLOOKUP($C73,'Le Relais NorAM SS'!$A$17:$I$37,9,FALSE))=TRUE,"0",VLOOKUP($C73,'Le Relais NorAM SS'!$A$17:$I$37,9,FALSE))</f>
        <v>0</v>
      </c>
      <c r="AE73" s="22" t="str">
        <f>IF(ISNA(VLOOKUP($C73,'Step Up Tour Pro SS'!$A$17:$I$37,9,FALSE))=TRUE,"0",VLOOKUP($C73,'Step Up Tour Pro SS'!$A$17:$I$37,9,FALSE))</f>
        <v>0</v>
      </c>
    </row>
    <row r="74" spans="1:31" ht="15" customHeight="1">
      <c r="A74" s="81" t="s">
        <v>142</v>
      </c>
      <c r="B74" s="81" t="s">
        <v>74</v>
      </c>
      <c r="C74" s="86" t="s">
        <v>167</v>
      </c>
      <c r="D74" s="85">
        <f>IF(ISNA(VLOOKUP($C74,'RPA Caclulations'!$C$6:$K$199,3,FALSE))=TRUE,"0",VLOOKUP($C74,'RPA Caclulations'!$C$6:$K$199,3,FALSE))</f>
        <v>67</v>
      </c>
      <c r="E74" s="22" t="str">
        <f>IF(ISNA(VLOOKUP($C74,'Mt. Sima Canada Cup SS'!$A$17:$I$37,9,FALSE))=TRUE,"0",VLOOKUP($C74,'Mt. Sima Canada Cup SS'!$A$17:$I$37,9,FALSE))</f>
        <v>0</v>
      </c>
      <c r="F74" s="22" t="str">
        <f>IF(ISNA(VLOOKUP($C74,'Mt. Sima Canada Cup BA'!$A$17:$I$37,9,FALSE))=TRUE,"0",VLOOKUP($C74,'Mt. Sima Canada Cup BA'!$A$17:$I$37,9,FALSE))</f>
        <v>0</v>
      </c>
      <c r="G74" s="22" t="str">
        <f>IF(ISNA(VLOOKUP($C74,'Waterville Rev Tour NorAm Day 1'!$A$17:$I$37,9,FALSE))=TRUE,"0",VLOOKUP($C74,'Waterville Rev Tour NorAm Day 1'!$A$17:$I$37,9,FALSE))</f>
        <v>0</v>
      </c>
      <c r="H74" s="22" t="str">
        <f>IF(ISNA(VLOOKUP($C74,'Waterville Rev Tour NorAm Day 2'!$A$17:$I$37,9,FALSE))=TRUE,"0",VLOOKUP($C74,'Waterville Rev Tour NorAm Day 2'!$A$17:$I$37,9,FALSE))</f>
        <v>0</v>
      </c>
      <c r="I74" s="22" t="str">
        <f>IF(ISNA(VLOOKUP($C74,'MSLM TT DAY 1'!$A$17:$I$37,9,FALSE))=TRUE,"0",VLOOKUP($C74,'MSLM TT DAY 1'!$A$17:$I$37,9,FALSE))</f>
        <v>0</v>
      </c>
      <c r="J74" s="22" t="str">
        <f>IF(ISNA(VLOOKUP($C74,'MSLM TT DAY 2'!$A$17:$I$37,9,FALSE))=TRUE,"0",VLOOKUP($C74,'MSLM TT DAY 2'!$A$17:$I$37,9,FALSE))</f>
        <v>0</v>
      </c>
      <c r="K74" s="22" t="str">
        <f>IF(ISNA(VLOOKUP($C74,'Craigleith Groms'!$A$17:$I$37,9,FALSE))=TRUE,"0",VLOOKUP($C74,'Craigleith Groms'!$A$17:$I$37,9,FALSE))</f>
        <v>N/A</v>
      </c>
      <c r="L74" s="22" t="str">
        <f>IF(ISNA(VLOOKUP($C74,'Silverstar Canada Cup'!$A$17:$I$37,9,FALSE))=TRUE,"0",VLOOKUP($C74,'Silverstar Canada Cup'!$A$17:$I$37,9,FALSE))</f>
        <v>0</v>
      </c>
      <c r="M74" s="22" t="str">
        <f>IF(ISNA(VLOOKUP($C74,'Beaver Valley TT'!$A$17:$I$37,9,FALSE))=TRUE,"0",VLOOKUP($C74,'Beaver Valley TT'!$A$17:$I$37,9,FALSE))</f>
        <v>0</v>
      </c>
      <c r="N74" s="22" t="str">
        <f>IF(ISNA(VLOOKUP($C74,'Calgary Nor AM SS'!$A$17:$I$37,9,FALSE))=TRUE,"0",VLOOKUP($C74,'Calgary Nor AM SS'!$A$17:$I$37,9,FALSE))</f>
        <v>0</v>
      </c>
      <c r="O74" s="22" t="str">
        <f>IF(ISNA(VLOOKUP($C74,'Fortune Fz'!$A$17:$I$37,9,FALSE))=TRUE,"0",VLOOKUP($C74,'Fortune Fz'!$A$17:$I$37,9,FALSE))</f>
        <v>0</v>
      </c>
      <c r="P74" s="22" t="str">
        <f>IF(ISNA(VLOOKUP($C74,'GEORGIAN PEAKS Groms'!$A$17:$I$37,9,FALSE))=TRUE,"0",VLOOKUP($C74,'GEORGIAN PEAKS Groms'!$A$17:$I$37,9,FALSE))</f>
        <v>N/A</v>
      </c>
      <c r="Q74" s="22" t="str">
        <f>IF(ISNA(VLOOKUP($C74,'Aspen Open SS'!$A$17:$I$37,9,FALSE))=TRUE,"0",VLOOKUP($C74,'Aspen Open SS'!$A$17:$I$37,9,FALSE))</f>
        <v>0</v>
      </c>
      <c r="R74" s="22" t="str">
        <f>IF(ISNA(VLOOKUP($C74,'Aspen Open BA'!$A$17:$I$37,9,FALSE))=TRUE,"0",VLOOKUP($C74,'Aspen Open BA'!$A$17:$I$37,9,FALSE))</f>
        <v>0</v>
      </c>
      <c r="S74" s="22" t="str">
        <f>IF(ISNA(VLOOKUP($C74,'CWG SS'!$A$17:$I$37,9,FALSE))=TRUE,"0",VLOOKUP($C74,'CWG SS'!$A$17:$I$37,9,FALSE))</f>
        <v>0</v>
      </c>
      <c r="T74" s="22" t="str">
        <f>IF(ISNA(VLOOKUP($C74,'CWG BA'!$A$17:$I$37,9,FALSE))=TRUE,"0",VLOOKUP($C74,'CWG BA'!$A$17:$I$37,9,FALSE))</f>
        <v>0</v>
      </c>
      <c r="U74" s="22" t="str">
        <f>IF(ISNA(VLOOKUP($C74,'CWG HP'!$A$17:$I$37,9,FALSE))=TRUE,"0",VLOOKUP($C74,'CWG HP'!$A$17:$I$37,9,FALSE))</f>
        <v>0</v>
      </c>
      <c r="V74" s="22" t="str">
        <f>IF(ISNA(VLOOKUP($C74,'Camp Fortune Provincials'!$A$17:$I$37,9,FALSE))=TRUE,"0",VLOOKUP($C74,'Camp Fortune Provincials'!$A$17:$I$37,9,FALSE))</f>
        <v>0</v>
      </c>
      <c r="W74" s="22" t="str">
        <f>IF(ISNA(VLOOKUP($C74,'Jr Nats SS'!$A$17:$I$37,9,FALSE))=TRUE,"0",VLOOKUP($C74,'Jr Nats SS'!$A$17:$I$37,9,FALSE))</f>
        <v>0</v>
      </c>
      <c r="X74" s="22" t="str">
        <f>IF(ISNA(VLOOKUP($C74,'Jr Nats HP'!$A$17:$I$37,9,FALSE))=TRUE,"0",VLOOKUP($C74,'Jr Nats HP'!$A$17:$I$37,9,FALSE))</f>
        <v>0</v>
      </c>
      <c r="Y74" s="22" t="str">
        <f>IF(ISNA(VLOOKUP($C74,'Jr Nats BA'!$A$17:$I$37,9,FALSE))=TRUE,"0",VLOOKUP($C74,'Jr Nats BA'!$A$17:$I$37,9,FALSE))</f>
        <v>0</v>
      </c>
      <c r="Z74" s="22" t="str">
        <f>IF(ISNA(VLOOKUP($C74,'Mammoth World Cup'!$A$17:$I$37,9,FALSE))=TRUE,"0",VLOOKUP($C74,'Mammoth World Cup'!$A$17:$I$37,9,FALSE))</f>
        <v>0</v>
      </c>
      <c r="AA74" s="22" t="str">
        <f>IF(ISNA(VLOOKUP($C74,'MSLM CC SS'!$A$17:$I$37,9,FALSE))=TRUE,"0",VLOOKUP($C74,'MSLM CC SS'!$A$17:$I$37,9,FALSE))</f>
        <v>0</v>
      </c>
      <c r="AB74" s="22" t="str">
        <f>IF(ISNA(VLOOKUP($C74,'MSLM CC HP'!$A$17:$I$33,9,FALSE))=TRUE,"0",VLOOKUP($C74,'MSLM CC HP'!$A$17:$I$33,9,FALSE))</f>
        <v>0</v>
      </c>
      <c r="AC74" s="22" t="str">
        <f>IF(ISNA(VLOOKUP($C74,'Mammoth NorAM SS'!$A$17:$I$37,9,FALSE))=TRUE,"0",VLOOKUP($C74,'Mammoth NorAM SS'!$A$17:$I$37,9,FALSE))</f>
        <v>0</v>
      </c>
      <c r="AD74" s="22" t="str">
        <f>IF(ISNA(VLOOKUP($C74,'Le Relais NorAM SS'!$A$17:$I$37,9,FALSE))=TRUE,"0",VLOOKUP($C74,'Le Relais NorAM SS'!$A$17:$I$37,9,FALSE))</f>
        <v>0</v>
      </c>
      <c r="AE74" s="22" t="str">
        <f>IF(ISNA(VLOOKUP($C74,'Step Up Tour Pro SS'!$A$17:$I$37,9,FALSE))=TRUE,"0",VLOOKUP($C74,'Step Up Tour Pro SS'!$A$17:$I$37,9,FALSE))</f>
        <v>0</v>
      </c>
    </row>
    <row r="75" spans="1:31" ht="15" customHeight="1">
      <c r="A75" s="81" t="s">
        <v>48</v>
      </c>
      <c r="B75" s="81" t="s">
        <v>47</v>
      </c>
      <c r="C75" s="86" t="s">
        <v>100</v>
      </c>
      <c r="D75" s="85">
        <f>IF(ISNA(VLOOKUP($C75,'RPA Caclulations'!$C$6:$K$199,3,FALSE))=TRUE,"0",VLOOKUP($C75,'RPA Caclulations'!$C$6:$K$199,3,FALSE))</f>
        <v>68</v>
      </c>
      <c r="E75" s="22" t="str">
        <f>IF(ISNA(VLOOKUP($C75,'Mt. Sima Canada Cup SS'!$A$17:$I$37,9,FALSE))=TRUE,"0",VLOOKUP($C75,'Mt. Sima Canada Cup SS'!$A$17:$I$37,9,FALSE))</f>
        <v>0</v>
      </c>
      <c r="F75" s="22" t="str">
        <f>IF(ISNA(VLOOKUP($C75,'Mt. Sima Canada Cup BA'!$A$17:$I$37,9,FALSE))=TRUE,"0",VLOOKUP($C75,'Mt. Sima Canada Cup BA'!$A$17:$I$37,9,FALSE))</f>
        <v>0</v>
      </c>
      <c r="G75" s="22" t="str">
        <f>IF(ISNA(VLOOKUP($C75,'Waterville Rev Tour NorAm Day 1'!$A$17:$I$37,9,FALSE))=TRUE,"0",VLOOKUP($C75,'Waterville Rev Tour NorAm Day 1'!$A$17:$I$37,9,FALSE))</f>
        <v>0</v>
      </c>
      <c r="H75" s="22" t="str">
        <f>IF(ISNA(VLOOKUP($C75,'Waterville Rev Tour NorAm Day 2'!$A$17:$I$37,9,FALSE))=TRUE,"0",VLOOKUP($C75,'Waterville Rev Tour NorAm Day 2'!$A$17:$I$37,9,FALSE))</f>
        <v>0</v>
      </c>
      <c r="I75" s="22" t="str">
        <f>IF(ISNA(VLOOKUP($C75,'MSLM TT DAY 1'!$A$17:$I$37,9,FALSE))=TRUE,"0",VLOOKUP($C75,'MSLM TT DAY 1'!$A$17:$I$37,9,FALSE))</f>
        <v>0</v>
      </c>
      <c r="J75" s="22" t="str">
        <f>IF(ISNA(VLOOKUP($C75,'MSLM TT DAY 2'!$A$17:$I$37,9,FALSE))=TRUE,"0",VLOOKUP($C75,'MSLM TT DAY 2'!$A$17:$I$37,9,FALSE))</f>
        <v>0</v>
      </c>
      <c r="K75" s="22" t="str">
        <f>IF(ISNA(VLOOKUP($C75,'Craigleith Groms'!$A$17:$I$37,9,FALSE))=TRUE,"0",VLOOKUP($C75,'Craigleith Groms'!$A$17:$I$37,9,FALSE))</f>
        <v>0</v>
      </c>
      <c r="L75" s="22" t="str">
        <f>IF(ISNA(VLOOKUP($C75,'Silverstar Canada Cup'!$A$17:$I$37,9,FALSE))=TRUE,"0",VLOOKUP($C75,'Silverstar Canada Cup'!$A$17:$I$37,9,FALSE))</f>
        <v>0</v>
      </c>
      <c r="M75" s="22" t="str">
        <f>IF(ISNA(VLOOKUP($C75,'Beaver Valley TT'!$A$17:$I$37,9,FALSE))=TRUE,"0",VLOOKUP($C75,'Beaver Valley TT'!$A$17:$I$37,9,FALSE))</f>
        <v>0</v>
      </c>
      <c r="N75" s="22" t="str">
        <f>IF(ISNA(VLOOKUP($C75,'Calgary Nor AM SS'!$A$17:$I$37,9,FALSE))=TRUE,"0",VLOOKUP($C75,'Calgary Nor AM SS'!$A$17:$I$37,9,FALSE))</f>
        <v>0</v>
      </c>
      <c r="O75" s="22" t="str">
        <f>IF(ISNA(VLOOKUP($C75,'Fortune Fz'!$A$17:$I$37,9,FALSE))=TRUE,"0",VLOOKUP($C75,'Fortune Fz'!$A$17:$I$37,9,FALSE))</f>
        <v>0</v>
      </c>
      <c r="P75" s="22" t="str">
        <f>IF(ISNA(VLOOKUP($C75,'GEORGIAN PEAKS Groms'!$A$17:$I$37,9,FALSE))=TRUE,"0",VLOOKUP($C75,'GEORGIAN PEAKS Groms'!$A$17:$I$37,9,FALSE))</f>
        <v>0</v>
      </c>
      <c r="Q75" s="22" t="str">
        <f>IF(ISNA(VLOOKUP($C75,'Aspen Open SS'!$A$17:$I$37,9,FALSE))=TRUE,"0",VLOOKUP($C75,'Aspen Open SS'!$A$17:$I$37,9,FALSE))</f>
        <v>0</v>
      </c>
      <c r="R75" s="22" t="str">
        <f>IF(ISNA(VLOOKUP($C75,'Aspen Open BA'!$A$17:$I$37,9,FALSE))=TRUE,"0",VLOOKUP($C75,'Aspen Open BA'!$A$17:$I$37,9,FALSE))</f>
        <v>0</v>
      </c>
      <c r="S75" s="22" t="str">
        <f>IF(ISNA(VLOOKUP($C75,'CWG SS'!$A$17:$I$37,9,FALSE))=TRUE,"0",VLOOKUP($C75,'CWG SS'!$A$17:$I$37,9,FALSE))</f>
        <v>0</v>
      </c>
      <c r="T75" s="22" t="str">
        <f>IF(ISNA(VLOOKUP($C75,'CWG BA'!$A$17:$I$37,9,FALSE))=TRUE,"0",VLOOKUP($C75,'CWG BA'!$A$17:$I$37,9,FALSE))</f>
        <v>0</v>
      </c>
      <c r="U75" s="22" t="str">
        <f>IF(ISNA(VLOOKUP($C75,'CWG HP'!$A$17:$I$37,9,FALSE))=TRUE,"0",VLOOKUP($C75,'CWG HP'!$A$17:$I$37,9,FALSE))</f>
        <v>0</v>
      </c>
      <c r="V75" s="22" t="str">
        <f>IF(ISNA(VLOOKUP($C75,'Camp Fortune Provincials'!$A$17:$I$37,9,FALSE))=TRUE,"0",VLOOKUP($C75,'Camp Fortune Provincials'!$A$17:$I$37,9,FALSE))</f>
        <v>0</v>
      </c>
      <c r="W75" s="22" t="str">
        <f>IF(ISNA(VLOOKUP($C75,'Jr Nats SS'!$A$17:$I$37,9,FALSE))=TRUE,"0",VLOOKUP($C75,'Jr Nats SS'!$A$17:$I$37,9,FALSE))</f>
        <v>0</v>
      </c>
      <c r="X75" s="22" t="str">
        <f>IF(ISNA(VLOOKUP($C75,'Jr Nats HP'!$A$17:$I$37,9,FALSE))=TRUE,"0",VLOOKUP($C75,'Jr Nats HP'!$A$17:$I$37,9,FALSE))</f>
        <v>0</v>
      </c>
      <c r="Y75" s="22" t="str">
        <f>IF(ISNA(VLOOKUP($C75,'Jr Nats BA'!$A$17:$I$37,9,FALSE))=TRUE,"0",VLOOKUP($C75,'Jr Nats BA'!$A$17:$I$37,9,FALSE))</f>
        <v>0</v>
      </c>
      <c r="Z75" s="22" t="str">
        <f>IF(ISNA(VLOOKUP($C75,'Mammoth World Cup'!$A$17:$I$37,9,FALSE))=TRUE,"0",VLOOKUP($C75,'Mammoth World Cup'!$A$17:$I$37,9,FALSE))</f>
        <v>0</v>
      </c>
      <c r="AA75" s="22" t="str">
        <f>IF(ISNA(VLOOKUP($C75,'MSLM CC SS'!$A$17:$I$37,9,FALSE))=TRUE,"0",VLOOKUP($C75,'MSLM CC SS'!$A$17:$I$37,9,FALSE))</f>
        <v>0</v>
      </c>
      <c r="AB75" s="22" t="str">
        <f>IF(ISNA(VLOOKUP($C75,'MSLM CC HP'!$A$17:$I$33,9,FALSE))=TRUE,"0",VLOOKUP($C75,'MSLM CC HP'!$A$17:$I$33,9,FALSE))</f>
        <v>0</v>
      </c>
      <c r="AC75" s="22" t="str">
        <f>IF(ISNA(VLOOKUP($C75,'Mammoth NorAM SS'!$A$17:$I$37,9,FALSE))=TRUE,"0",VLOOKUP($C75,'Mammoth NorAM SS'!$A$17:$I$37,9,FALSE))</f>
        <v>0</v>
      </c>
      <c r="AD75" s="22" t="str">
        <f>IF(ISNA(VLOOKUP($C75,'Le Relais NorAM SS'!$A$17:$I$37,9,FALSE))=TRUE,"0",VLOOKUP($C75,'Le Relais NorAM SS'!$A$17:$I$37,9,FALSE))</f>
        <v>0</v>
      </c>
      <c r="AE75" s="22" t="str">
        <f>IF(ISNA(VLOOKUP($C75,'Step Up Tour Pro SS'!$A$17:$I$37,9,FALSE))=TRUE,"0",VLOOKUP($C75,'Step Up Tour Pro SS'!$A$17:$I$37,9,FALSE))</f>
        <v>0</v>
      </c>
    </row>
    <row r="76" spans="1:31" ht="15" customHeight="1">
      <c r="A76" s="81" t="s">
        <v>261</v>
      </c>
      <c r="B76" s="81" t="s">
        <v>61</v>
      </c>
      <c r="C76" s="132" t="s">
        <v>260</v>
      </c>
      <c r="D76" s="85">
        <f>IF(ISNA(VLOOKUP($C76,'RPA Caclulations'!$C$6:$K$199,3,FALSE))=TRUE,"0",VLOOKUP($C76,'RPA Caclulations'!$C$6:$K$199,3,FALSE))</f>
        <v>69</v>
      </c>
      <c r="E76" s="22" t="str">
        <f>IF(ISNA(VLOOKUP($C76,'Mt. Sima Canada Cup SS'!$A$17:$I$37,9,FALSE))=TRUE,"0",VLOOKUP($C76,'Mt. Sima Canada Cup SS'!$A$17:$I$37,9,FALSE))</f>
        <v>0</v>
      </c>
      <c r="F76" s="22" t="str">
        <f>IF(ISNA(VLOOKUP($C76,'Mt. Sima Canada Cup BA'!$A$17:$I$37,9,FALSE))=TRUE,"0",VLOOKUP($C76,'Mt. Sima Canada Cup BA'!$A$17:$I$37,9,FALSE))</f>
        <v>0</v>
      </c>
      <c r="G76" s="22" t="str">
        <f>IF(ISNA(VLOOKUP($C76,'Waterville Rev Tour NorAm Day 1'!$A$17:$I$37,9,FALSE))=TRUE,"0",VLOOKUP($C76,'Waterville Rev Tour NorAm Day 1'!$A$17:$I$37,9,FALSE))</f>
        <v>0</v>
      </c>
      <c r="H76" s="22" t="str">
        <f>IF(ISNA(VLOOKUP($C76,'Waterville Rev Tour NorAm Day 2'!$A$17:$I$37,9,FALSE))=TRUE,"0",VLOOKUP($C76,'Waterville Rev Tour NorAm Day 2'!$A$17:$I$37,9,FALSE))</f>
        <v>0</v>
      </c>
      <c r="I76" s="22" t="str">
        <f>IF(ISNA(VLOOKUP($C76,'MSLM TT DAY 1'!$A$17:$I$37,9,FALSE))=TRUE,"0",VLOOKUP($C76,'MSLM TT DAY 1'!$A$17:$I$37,9,FALSE))</f>
        <v>0</v>
      </c>
      <c r="J76" s="22" t="str">
        <f>IF(ISNA(VLOOKUP($C76,'MSLM TT DAY 2'!$A$17:$I$37,9,FALSE))=TRUE,"0",VLOOKUP($C76,'MSLM TT DAY 2'!$A$17:$I$37,9,FALSE))</f>
        <v>0</v>
      </c>
      <c r="K76" s="22" t="str">
        <f>IF(ISNA(VLOOKUP($C76,'Craigleith Groms'!$A$17:$I$37,9,FALSE))=TRUE,"0",VLOOKUP($C76,'Craigleith Groms'!$A$17:$I$37,9,FALSE))</f>
        <v>0</v>
      </c>
      <c r="L76" s="22" t="str">
        <f>IF(ISNA(VLOOKUP($C76,'Silverstar Canada Cup'!$A$17:$I$37,9,FALSE))=TRUE,"0",VLOOKUP($C76,'Silverstar Canada Cup'!$A$17:$I$37,9,FALSE))</f>
        <v>0</v>
      </c>
      <c r="M76" s="22" t="str">
        <f>IF(ISNA(VLOOKUP($C76,'Beaver Valley TT'!$A$17:$I$37,9,FALSE))=TRUE,"0",VLOOKUP($C76,'Beaver Valley TT'!$A$17:$I$37,9,FALSE))</f>
        <v>0</v>
      </c>
      <c r="N76" s="22" t="str">
        <f>IF(ISNA(VLOOKUP($C76,'Calgary Nor AM SS'!$A$17:$I$37,9,FALSE))=TRUE,"0",VLOOKUP($C76,'Calgary Nor AM SS'!$A$17:$I$37,9,FALSE))</f>
        <v>0</v>
      </c>
      <c r="O76" s="22" t="str">
        <f>IF(ISNA(VLOOKUP($C76,'Fortune Fz'!$A$17:$I$37,9,FALSE))=TRUE,"0",VLOOKUP($C76,'Fortune Fz'!$A$17:$I$37,9,FALSE))</f>
        <v>0</v>
      </c>
      <c r="P76" s="22" t="str">
        <f>IF(ISNA(VLOOKUP($C76,'GEORGIAN PEAKS Groms'!$A$17:$I$37,9,FALSE))=TRUE,"0",VLOOKUP($C76,'GEORGIAN PEAKS Groms'!$A$17:$I$37,9,FALSE))</f>
        <v>0</v>
      </c>
      <c r="Q76" s="22" t="str">
        <f>IF(ISNA(VLOOKUP($C76,'Aspen Open SS'!$A$17:$I$37,9,FALSE))=TRUE,"0",VLOOKUP($C76,'Aspen Open SS'!$A$17:$I$37,9,FALSE))</f>
        <v>0</v>
      </c>
      <c r="R76" s="22" t="str">
        <f>IF(ISNA(VLOOKUP($C76,'Aspen Open BA'!$A$17:$I$37,9,FALSE))=TRUE,"0",VLOOKUP($C76,'Aspen Open BA'!$A$17:$I$37,9,FALSE))</f>
        <v>0</v>
      </c>
      <c r="S76" s="22" t="str">
        <f>IF(ISNA(VLOOKUP($C76,'CWG SS'!$A$17:$I$37,9,FALSE))=TRUE,"0",VLOOKUP($C76,'CWG SS'!$A$17:$I$37,9,FALSE))</f>
        <v>0</v>
      </c>
      <c r="T76" s="22" t="str">
        <f>IF(ISNA(VLOOKUP($C76,'CWG BA'!$A$17:$I$37,9,FALSE))=TRUE,"0",VLOOKUP($C76,'CWG BA'!$A$17:$I$37,9,FALSE))</f>
        <v>0</v>
      </c>
      <c r="U76" s="22" t="str">
        <f>IF(ISNA(VLOOKUP($C76,'CWG HP'!$A$17:$I$37,9,FALSE))=TRUE,"0",VLOOKUP($C76,'CWG HP'!$A$17:$I$37,9,FALSE))</f>
        <v>0</v>
      </c>
      <c r="V76" s="22" t="str">
        <f>IF(ISNA(VLOOKUP($C76,'Camp Fortune Provincials'!$A$17:$I$37,9,FALSE))=TRUE,"0",VLOOKUP($C76,'Camp Fortune Provincials'!$A$17:$I$37,9,FALSE))</f>
        <v>0</v>
      </c>
      <c r="W76" s="22" t="str">
        <f>IF(ISNA(VLOOKUP($C76,'Jr Nats SS'!$A$17:$I$37,9,FALSE))=TRUE,"0",VLOOKUP($C76,'Jr Nats SS'!$A$17:$I$37,9,FALSE))</f>
        <v>0</v>
      </c>
      <c r="X76" s="22" t="str">
        <f>IF(ISNA(VLOOKUP($C76,'Jr Nats HP'!$A$17:$I$37,9,FALSE))=TRUE,"0",VLOOKUP($C76,'Jr Nats HP'!$A$17:$I$37,9,FALSE))</f>
        <v>0</v>
      </c>
      <c r="Y76" s="22" t="str">
        <f>IF(ISNA(VLOOKUP($C76,'Jr Nats BA'!$A$17:$I$37,9,FALSE))=TRUE,"0",VLOOKUP($C76,'Jr Nats BA'!$A$17:$I$37,9,FALSE))</f>
        <v>0</v>
      </c>
      <c r="Z76" s="22" t="str">
        <f>IF(ISNA(VLOOKUP($C76,'Jr Nats BA'!$A$17:$I$37,9,FALSE))=TRUE,"0",VLOOKUP($C76,'Jr Nats BA'!$A$17:$I$37,9,FALSE))</f>
        <v>0</v>
      </c>
      <c r="AA76" s="22">
        <f>IF(ISNA(VLOOKUP($C76,'MSLM CC SS'!$A$17:$I$37,9,FALSE))=TRUE,"0",VLOOKUP($C76,'MSLM CC SS'!$A$17:$I$37,9,FALSE))</f>
        <v>32</v>
      </c>
      <c r="AB76" s="22" t="str">
        <f>IF(ISNA(VLOOKUP($C76,'MSLM CC HP'!$A$17:$I$33,9,FALSE))=TRUE,"0",VLOOKUP($C76,'MSLM CC HP'!$A$17:$I$33,9,FALSE))</f>
        <v>0</v>
      </c>
      <c r="AC76" s="22" t="str">
        <f>IF(ISNA(VLOOKUP($C76,'Mammoth NorAM SS'!$A$17:$I$37,9,FALSE))=TRUE,"0",VLOOKUP($C76,'Mammoth NorAM SS'!$A$17:$I$37,9,FALSE))</f>
        <v>0</v>
      </c>
      <c r="AD76" s="22">
        <f>IF(ISNA(VLOOKUP($C76,'Le Relais NorAM SS'!$A$17:$I$37,9,FALSE))=TRUE,"0",VLOOKUP($C76,'Le Relais NorAM SS'!$A$17:$I$37,9,FALSE))</f>
        <v>65</v>
      </c>
      <c r="AE76" s="22" t="str">
        <f>IF(ISNA(VLOOKUP($C76,'Step Up Tour Pro SS'!$A$17:$I$37,9,FALSE))=TRUE,"0",VLOOKUP($C76,'Step Up Tour Pro SS'!$A$17:$I$37,9,FALSE))</f>
        <v>0</v>
      </c>
    </row>
    <row r="77" spans="1:31" ht="15" customHeight="1">
      <c r="A77" s="81" t="s">
        <v>222</v>
      </c>
      <c r="B77" s="81" t="s">
        <v>65</v>
      </c>
      <c r="C77" s="86" t="s">
        <v>176</v>
      </c>
      <c r="D77" s="85">
        <f>IF(ISNA(VLOOKUP($C77,'RPA Caclulations'!$C$6:$K$199,3,FALSE))=TRUE,"0",VLOOKUP($C77,'RPA Caclulations'!$C$6:$K$199,3,FALSE))</f>
        <v>70</v>
      </c>
      <c r="E77" s="22" t="str">
        <f>IF(ISNA(VLOOKUP($C77,'Mt. Sima Canada Cup SS'!$A$17:$I$37,9,FALSE))=TRUE,"0",VLOOKUP($C77,'Mt. Sima Canada Cup SS'!$A$17:$I$37,9,FALSE))</f>
        <v>0</v>
      </c>
      <c r="F77" s="22" t="str">
        <f>IF(ISNA(VLOOKUP($C77,'Mt. Sima Canada Cup BA'!$A$17:$I$37,9,FALSE))=TRUE,"0",VLOOKUP($C77,'Mt. Sima Canada Cup BA'!$A$17:$I$37,9,FALSE))</f>
        <v>0</v>
      </c>
      <c r="G77" s="22" t="str">
        <f>IF(ISNA(VLOOKUP($C77,'Waterville Rev Tour NorAm Day 1'!$A$17:$I$37,9,FALSE))=TRUE,"0",VLOOKUP($C77,'Waterville Rev Tour NorAm Day 1'!$A$17:$I$37,9,FALSE))</f>
        <v>0</v>
      </c>
      <c r="H77" s="22" t="str">
        <f>IF(ISNA(VLOOKUP($C77,'Waterville Rev Tour NorAm Day 2'!$A$17:$I$37,9,FALSE))=TRUE,"0",VLOOKUP($C77,'Waterville Rev Tour NorAm Day 2'!$A$17:$I$37,9,FALSE))</f>
        <v>0</v>
      </c>
      <c r="I77" s="22" t="str">
        <f>IF(ISNA(VLOOKUP($C77,'MSLM TT DAY 1'!$A$17:$I$37,9,FALSE))=TRUE,"0",VLOOKUP($C77,'MSLM TT DAY 1'!$A$17:$I$37,9,FALSE))</f>
        <v>0</v>
      </c>
      <c r="J77" s="22" t="str">
        <f>IF(ISNA(VLOOKUP($C77,'MSLM TT DAY 2'!$A$17:$I$37,9,FALSE))=TRUE,"0",VLOOKUP($C77,'MSLM TT DAY 2'!$A$17:$I$37,9,FALSE))</f>
        <v>0</v>
      </c>
      <c r="K77" s="22" t="str">
        <f>IF(ISNA(VLOOKUP($C77,'Craigleith Groms'!$A$17:$I$37,9,FALSE))=TRUE,"0",VLOOKUP($C77,'Craigleith Groms'!$A$17:$I$37,9,FALSE))</f>
        <v>0</v>
      </c>
      <c r="L77" s="22" t="str">
        <f>IF(ISNA(VLOOKUP($C77,'Silverstar Canada Cup'!$A$17:$I$37,9,FALSE))=TRUE,"0",VLOOKUP($C77,'Silverstar Canada Cup'!$A$17:$I$37,9,FALSE))</f>
        <v>0</v>
      </c>
      <c r="M77" s="22" t="str">
        <f>IF(ISNA(VLOOKUP($C77,'Beaver Valley TT'!$A$17:$I$37,9,FALSE))=TRUE,"0",VLOOKUP($C77,'Beaver Valley TT'!$A$17:$I$37,9,FALSE))</f>
        <v>0</v>
      </c>
      <c r="N77" s="22" t="str">
        <f>IF(ISNA(VLOOKUP($C77,'Calgary Nor AM SS'!$A$17:$I$37,9,FALSE))=TRUE,"0",VLOOKUP($C77,'Calgary Nor AM SS'!$A$17:$I$37,9,FALSE))</f>
        <v>0</v>
      </c>
      <c r="O77" s="22">
        <f>IF(ISNA(VLOOKUP($C77,'Fortune Fz'!$A$17:$I$37,9,FALSE))=TRUE,"0",VLOOKUP($C77,'Fortune Fz'!$A$17:$I$37,9,FALSE))</f>
        <v>1</v>
      </c>
      <c r="P77" s="22" t="str">
        <f>IF(ISNA(VLOOKUP($C77,'GEORGIAN PEAKS Groms'!$A$17:$I$37,9,FALSE))=TRUE,"0",VLOOKUP($C77,'GEORGIAN PEAKS Groms'!$A$17:$I$37,9,FALSE))</f>
        <v>0</v>
      </c>
      <c r="Q77" s="22" t="str">
        <f>IF(ISNA(VLOOKUP($C77,'Aspen Open SS'!$A$17:$I$37,9,FALSE))=TRUE,"0",VLOOKUP($C77,'Aspen Open SS'!$A$17:$I$37,9,FALSE))</f>
        <v>0</v>
      </c>
      <c r="R77" s="22" t="str">
        <f>IF(ISNA(VLOOKUP($C77,'Aspen Open BA'!$A$17:$I$37,9,FALSE))=TRUE,"0",VLOOKUP($C77,'Aspen Open BA'!$A$17:$I$37,9,FALSE))</f>
        <v>0</v>
      </c>
      <c r="S77" s="22" t="str">
        <f>IF(ISNA(VLOOKUP($C77,'CWG SS'!$A$17:$I$37,9,FALSE))=TRUE,"0",VLOOKUP($C77,'CWG SS'!$A$17:$I$37,9,FALSE))</f>
        <v>0</v>
      </c>
      <c r="T77" s="22" t="str">
        <f>IF(ISNA(VLOOKUP($C77,'CWG BA'!$A$17:$I$37,9,FALSE))=TRUE,"0",VLOOKUP($C77,'CWG BA'!$A$17:$I$37,9,FALSE))</f>
        <v>0</v>
      </c>
      <c r="U77" s="22" t="str">
        <f>IF(ISNA(VLOOKUP($C77,'CWG HP'!$A$17:$I$37,9,FALSE))=TRUE,"0",VLOOKUP($C77,'CWG HP'!$A$17:$I$37,9,FALSE))</f>
        <v>0</v>
      </c>
      <c r="V77" s="22" t="str">
        <f>IF(ISNA(VLOOKUP($C77,'Camp Fortune Provincials'!$A$17:$I$37,9,FALSE))=TRUE,"0",VLOOKUP($C77,'Camp Fortune Provincials'!$A$17:$I$37,9,FALSE))</f>
        <v>0</v>
      </c>
      <c r="W77" s="22" t="str">
        <f>IF(ISNA(VLOOKUP($C77,'Jr Nats SS'!$A$17:$I$37,9,FALSE))=TRUE,"0",VLOOKUP($C77,'Jr Nats SS'!$A$17:$I$37,9,FALSE))</f>
        <v>0</v>
      </c>
      <c r="X77" s="22" t="str">
        <f>IF(ISNA(VLOOKUP($C77,'Jr Nats HP'!$A$17:$I$37,9,FALSE))=TRUE,"0",VLOOKUP($C77,'Jr Nats HP'!$A$17:$I$37,9,FALSE))</f>
        <v>0</v>
      </c>
      <c r="Y77" s="22" t="str">
        <f>IF(ISNA(VLOOKUP($C77,'Jr Nats BA'!$A$17:$I$37,9,FALSE))=TRUE,"0",VLOOKUP($C77,'Jr Nats BA'!$A$17:$I$37,9,FALSE))</f>
        <v>0</v>
      </c>
      <c r="Z77" s="22" t="str">
        <f>IF(ISNA(VLOOKUP($C77,'Mammoth World Cup'!$A$17:$I$37,9,FALSE))=TRUE,"0",VLOOKUP($C77,'Mammoth World Cup'!$A$17:$I$37,9,FALSE))</f>
        <v>0</v>
      </c>
      <c r="AA77" s="22" t="str">
        <f>IF(ISNA(VLOOKUP($C77,'MSLM CC SS'!$A$17:$I$37,9,FALSE))=TRUE,"0",VLOOKUP($C77,'MSLM CC SS'!$A$17:$I$37,9,FALSE))</f>
        <v>0</v>
      </c>
      <c r="AB77" s="22" t="str">
        <f>IF(ISNA(VLOOKUP($C77,'MSLM CC HP'!$A$17:$I$33,9,FALSE))=TRUE,"0",VLOOKUP($C77,'MSLM CC HP'!$A$17:$I$33,9,FALSE))</f>
        <v>0</v>
      </c>
      <c r="AC77" s="22" t="str">
        <f>IF(ISNA(VLOOKUP($C77,'Mammoth NorAM SS'!$A$17:$I$37,9,FALSE))=TRUE,"0",VLOOKUP($C77,'Mammoth NorAM SS'!$A$17:$I$37,9,FALSE))</f>
        <v>0</v>
      </c>
      <c r="AD77" s="22" t="str">
        <f>IF(ISNA(VLOOKUP($C77,'Le Relais NorAM SS'!$A$17:$I$37,9,FALSE))=TRUE,"0",VLOOKUP($C77,'Le Relais NorAM SS'!$A$17:$I$37,9,FALSE))</f>
        <v>0</v>
      </c>
      <c r="AE77" s="22" t="str">
        <f>IF(ISNA(VLOOKUP($C77,'Step Up Tour Pro SS'!$A$17:$I$37,9,FALSE))=TRUE,"0",VLOOKUP($C77,'Step Up Tour Pro SS'!$A$17:$I$37,9,FALSE))</f>
        <v>0</v>
      </c>
    </row>
    <row r="78" spans="1:31" ht="15" customHeight="1">
      <c r="A78" s="81" t="s">
        <v>222</v>
      </c>
      <c r="B78" s="81"/>
      <c r="C78" s="107" t="s">
        <v>244</v>
      </c>
      <c r="D78" s="85">
        <f>IF(ISNA(VLOOKUP($C78,'RPA Caclulations'!$C$6:$K$199,3,FALSE))=TRUE,"0",VLOOKUP($C78,'RPA Caclulations'!$C$6:$K$199,3,FALSE))</f>
        <v>71</v>
      </c>
      <c r="E78" s="22" t="str">
        <f>IF(ISNA(VLOOKUP($C78,'Mt. Sima Canada Cup SS'!$A$17:$I$37,9,FALSE))=TRUE,"0",VLOOKUP($C78,'Mt. Sima Canada Cup SS'!$A$17:$I$37,9,FALSE))</f>
        <v>0</v>
      </c>
      <c r="F78" s="22" t="str">
        <f>IF(ISNA(VLOOKUP($C78,'Mt. Sima Canada Cup BA'!$A$17:$I$37,9,FALSE))=TRUE,"0",VLOOKUP($C78,'Mt. Sima Canada Cup BA'!$A$17:$I$37,9,FALSE))</f>
        <v>0</v>
      </c>
      <c r="G78" s="22" t="str">
        <f>IF(ISNA(VLOOKUP($C78,'Waterville Rev Tour NorAm Day 1'!$A$17:$I$37,9,FALSE))=TRUE,"0",VLOOKUP($C78,'Waterville Rev Tour NorAm Day 1'!$A$17:$I$37,9,FALSE))</f>
        <v>0</v>
      </c>
      <c r="H78" s="22" t="str">
        <f>IF(ISNA(VLOOKUP($C78,'Waterville Rev Tour NorAm Day 2'!$A$17:$I$37,9,FALSE))=TRUE,"0",VLOOKUP($C78,'Waterville Rev Tour NorAm Day 2'!$A$17:$I$37,9,FALSE))</f>
        <v>0</v>
      </c>
      <c r="I78" s="22" t="str">
        <f>IF(ISNA(VLOOKUP($C78,'MSLM TT DAY 1'!$A$17:$I$37,9,FALSE))=TRUE,"0",VLOOKUP($C78,'MSLM TT DAY 1'!$A$17:$I$37,9,FALSE))</f>
        <v>0</v>
      </c>
      <c r="J78" s="22" t="str">
        <f>IF(ISNA(VLOOKUP($C78,'MSLM TT DAY 2'!$A$17:$I$37,9,FALSE))=TRUE,"0",VLOOKUP($C78,'MSLM TT DAY 2'!$A$17:$I$37,9,FALSE))</f>
        <v>0</v>
      </c>
      <c r="K78" s="22" t="str">
        <f>IF(ISNA(VLOOKUP($C78,'Craigleith Groms'!$A$17:$I$37,9,FALSE))=TRUE,"0",VLOOKUP($C78,'Craigleith Groms'!$A$17:$I$37,9,FALSE))</f>
        <v>0</v>
      </c>
      <c r="L78" s="22" t="str">
        <f>IF(ISNA(VLOOKUP($C78,'Silverstar Canada Cup'!$A$17:$I$37,9,FALSE))=TRUE,"0",VLOOKUP($C78,'Silverstar Canada Cup'!$A$17:$I$37,9,FALSE))</f>
        <v>0</v>
      </c>
      <c r="M78" s="22" t="str">
        <f>IF(ISNA(VLOOKUP($C78,'Beaver Valley TT'!$A$17:$I$37,9,FALSE))=TRUE,"0",VLOOKUP($C78,'Beaver Valley TT'!$A$17:$I$37,9,FALSE))</f>
        <v>0</v>
      </c>
      <c r="N78" s="22" t="str">
        <f>IF(ISNA(VLOOKUP($C78,'Calgary Nor AM SS'!$A$17:$I$37,9,FALSE))=TRUE,"0",VLOOKUP($C78,'Calgary Nor AM SS'!$A$17:$I$37,9,FALSE))</f>
        <v>0</v>
      </c>
      <c r="O78" s="22" t="str">
        <f>IF(ISNA(VLOOKUP($C78,'Fortune Fz'!$A$17:$I$37,9,FALSE))=TRUE,"0",VLOOKUP($C78,'Fortune Fz'!$A$17:$I$37,9,FALSE))</f>
        <v>0</v>
      </c>
      <c r="P78" s="22" t="str">
        <f>IF(ISNA(VLOOKUP($C78,'GEORGIAN PEAKS Groms'!$A$17:$I$37,9,FALSE))=TRUE,"0",VLOOKUP($C78,'GEORGIAN PEAKS Groms'!$A$17:$I$37,9,FALSE))</f>
        <v>0</v>
      </c>
      <c r="Q78" s="22" t="str">
        <f>IF(ISNA(VLOOKUP($C78,'Aspen Open SS'!$A$17:$I$37,9,FALSE))=TRUE,"0",VLOOKUP($C78,'Aspen Open SS'!$A$17:$I$37,9,FALSE))</f>
        <v>0</v>
      </c>
      <c r="R78" s="22" t="str">
        <f>IF(ISNA(VLOOKUP($C78,'Aspen Open BA'!$A$17:$I$37,9,FALSE))=TRUE,"0",VLOOKUP($C78,'Aspen Open BA'!$A$17:$I$37,9,FALSE))</f>
        <v>0</v>
      </c>
      <c r="S78" s="22" t="str">
        <f>IF(ISNA(VLOOKUP($C78,'CWG SS'!$A$17:$I$37,9,FALSE))=TRUE,"0",VLOOKUP($C78,'CWG SS'!$A$17:$I$37,9,FALSE))</f>
        <v>0</v>
      </c>
      <c r="T78" s="22" t="str">
        <f>IF(ISNA(VLOOKUP($C78,'CWG BA'!$A$17:$I$37,9,FALSE))=TRUE,"0",VLOOKUP($C78,'CWG BA'!$A$17:$I$37,9,FALSE))</f>
        <v>0</v>
      </c>
      <c r="U78" s="22" t="str">
        <f>IF(ISNA(VLOOKUP($C78,'CWG HP'!$A$17:$I$37,9,FALSE))=TRUE,"0",VLOOKUP($C78,'CWG HP'!$A$17:$I$37,9,FALSE))</f>
        <v>0</v>
      </c>
      <c r="V78" s="22" t="str">
        <f>IF(ISNA(VLOOKUP($C78,'Camp Fortune Provincials'!$A$17:$I$37,9,FALSE))=TRUE,"0",VLOOKUP($C78,'Camp Fortune Provincials'!$A$17:$I$37,9,FALSE))</f>
        <v>0</v>
      </c>
      <c r="W78" s="22" t="str">
        <f>IF(ISNA(VLOOKUP($C78,'Jr Nats SS'!$A$17:$I$37,9,FALSE))=TRUE,"0",VLOOKUP($C78,'Jr Nats SS'!$A$17:$I$37,9,FALSE))</f>
        <v>0</v>
      </c>
      <c r="X78" s="22" t="str">
        <f>IF(ISNA(VLOOKUP($C78,'Jr Nats HP'!$A$17:$I$37,9,FALSE))=TRUE,"0",VLOOKUP($C78,'Jr Nats HP'!$A$17:$I$37,9,FALSE))</f>
        <v>0</v>
      </c>
      <c r="Y78" s="22" t="str">
        <f>IF(ISNA(VLOOKUP($C78,'Jr Nats BA'!$A$17:$I$37,9,FALSE))=TRUE,"0",VLOOKUP($C78,'Jr Nats BA'!$A$17:$I$37,9,FALSE))</f>
        <v>0</v>
      </c>
      <c r="Z78" s="22" t="str">
        <f>IF(ISNA(VLOOKUP($C78,'Mammoth World Cup'!$A$17:$I$37,9,FALSE))=TRUE,"0",VLOOKUP($C78,'Mammoth World Cup'!$A$17:$I$37,9,FALSE))</f>
        <v>0</v>
      </c>
      <c r="AA78" s="22" t="str">
        <f>IF(ISNA(VLOOKUP($C78,'MSLM CC SS'!$A$17:$I$37,9,FALSE))=TRUE,"0",VLOOKUP($C78,'MSLM CC SS'!$A$17:$I$37,9,FALSE))</f>
        <v>0</v>
      </c>
      <c r="AB78" s="22" t="str">
        <f>IF(ISNA(VLOOKUP($C78,'MSLM CC HP'!$A$17:$I$33,9,FALSE))=TRUE,"0",VLOOKUP($C78,'MSLM CC HP'!$A$17:$I$33,9,FALSE))</f>
        <v>0</v>
      </c>
      <c r="AC78" s="22" t="str">
        <f>IF(ISNA(VLOOKUP($C78,'Mammoth NorAM SS'!$A$17:$I$37,9,FALSE))=TRUE,"0",VLOOKUP($C78,'Mammoth NorAM SS'!$A$17:$I$37,9,FALSE))</f>
        <v>0</v>
      </c>
      <c r="AD78" s="22" t="str">
        <f>IF(ISNA(VLOOKUP($C78,'Le Relais NorAM SS'!$A$17:$I$37,9,FALSE))=TRUE,"0",VLOOKUP($C78,'Le Relais NorAM SS'!$A$17:$I$37,9,FALSE))</f>
        <v>0</v>
      </c>
      <c r="AE78" s="22" t="str">
        <f>IF(ISNA(VLOOKUP($C78,'Step Up Tour Pro SS'!$A$17:$I$37,9,FALSE))=TRUE,"0",VLOOKUP($C78,'Step Up Tour Pro SS'!$A$17:$I$37,9,FALSE))</f>
        <v>0</v>
      </c>
    </row>
    <row r="79" spans="1:31" ht="15" customHeight="1">
      <c r="A79" s="81" t="s">
        <v>46</v>
      </c>
      <c r="B79" s="81" t="s">
        <v>64</v>
      </c>
      <c r="C79" s="86" t="s">
        <v>159</v>
      </c>
      <c r="D79" s="85">
        <f>IF(ISNA(VLOOKUP($C79,'RPA Caclulations'!$C$6:$K$199,3,FALSE))=TRUE,"0",VLOOKUP($C79,'RPA Caclulations'!$C$6:$K$199,3,FALSE))</f>
        <v>72</v>
      </c>
      <c r="E79" s="22" t="str">
        <f>IF(ISNA(VLOOKUP($C79,'Mt. Sima Canada Cup SS'!$A$17:$I$37,9,FALSE))=TRUE,"0",VLOOKUP($C79,'Mt. Sima Canada Cup SS'!$A$17:$I$37,9,FALSE))</f>
        <v>0</v>
      </c>
      <c r="F79" s="22" t="str">
        <f>IF(ISNA(VLOOKUP($C79,'Mt. Sima Canada Cup BA'!$A$17:$I$37,9,FALSE))=TRUE,"0",VLOOKUP($C79,'Mt. Sima Canada Cup BA'!$A$17:$I$37,9,FALSE))</f>
        <v>0</v>
      </c>
      <c r="G79" s="22" t="str">
        <f>IF(ISNA(VLOOKUP($C79,'Waterville Rev Tour NorAm Day 1'!$A$17:$I$37,9,FALSE))=TRUE,"0",VLOOKUP($C79,'Waterville Rev Tour NorAm Day 1'!$A$17:$I$37,9,FALSE))</f>
        <v>0</v>
      </c>
      <c r="H79" s="22" t="str">
        <f>IF(ISNA(VLOOKUP($C79,'Waterville Rev Tour NorAm Day 2'!$A$17:$I$37,9,FALSE))=TRUE,"0",VLOOKUP($C79,'Waterville Rev Tour NorAm Day 2'!$A$17:$I$37,9,FALSE))</f>
        <v>0</v>
      </c>
      <c r="I79" s="22" t="str">
        <f>IF(ISNA(VLOOKUP($C79,'MSLM TT DAY 1'!$A$17:$I$37,9,FALSE))=TRUE,"0",VLOOKUP($C79,'MSLM TT DAY 1'!$A$17:$I$37,9,FALSE))</f>
        <v>0</v>
      </c>
      <c r="J79" s="22" t="str">
        <f>IF(ISNA(VLOOKUP($C79,'MSLM TT DAY 2'!$A$17:$I$37,9,FALSE))=TRUE,"0",VLOOKUP($C79,'MSLM TT DAY 2'!$A$17:$I$37,9,FALSE))</f>
        <v>0</v>
      </c>
      <c r="K79" s="22" t="str">
        <f>IF(ISNA(VLOOKUP($C79,'Craigleith Groms'!$A$17:$I$37,9,FALSE))=TRUE,"0",VLOOKUP($C79,'Craigleith Groms'!$A$17:$I$37,9,FALSE))</f>
        <v>0</v>
      </c>
      <c r="L79" s="22" t="str">
        <f>IF(ISNA(VLOOKUP($C79,'Silverstar Canada Cup'!$A$17:$I$37,9,FALSE))=TRUE,"0",VLOOKUP($C79,'Silverstar Canada Cup'!$A$17:$I$37,9,FALSE))</f>
        <v>0</v>
      </c>
      <c r="M79" s="22" t="str">
        <f>IF(ISNA(VLOOKUP($C79,'Beaver Valley TT'!$A$17:$I$37,9,FALSE))=TRUE,"0",VLOOKUP($C79,'Beaver Valley TT'!$A$17:$I$37,9,FALSE))</f>
        <v>0</v>
      </c>
      <c r="N79" s="22" t="str">
        <f>IF(ISNA(VLOOKUP($C79,'Calgary Nor AM SS'!$A$17:$I$37,9,FALSE))=TRUE,"0",VLOOKUP($C79,'Calgary Nor AM SS'!$A$17:$I$37,9,FALSE))</f>
        <v>0</v>
      </c>
      <c r="O79" s="22" t="str">
        <f>IF(ISNA(VLOOKUP($C79,'Fortune Fz'!$A$17:$I$37,9,FALSE))=TRUE,"0",VLOOKUP($C79,'Fortune Fz'!$A$17:$I$37,9,FALSE))</f>
        <v>0</v>
      </c>
      <c r="P79" s="22" t="str">
        <f>IF(ISNA(VLOOKUP($C79,'GEORGIAN PEAKS Groms'!$A$17:$I$37,9,FALSE))=TRUE,"0",VLOOKUP($C79,'GEORGIAN PEAKS Groms'!$A$17:$I$37,9,FALSE))</f>
        <v>0</v>
      </c>
      <c r="Q79" s="22" t="str">
        <f>IF(ISNA(VLOOKUP($C79,'Aspen Open SS'!$A$17:$I$37,9,FALSE))=TRUE,"0",VLOOKUP($C79,'Aspen Open SS'!$A$17:$I$37,9,FALSE))</f>
        <v>0</v>
      </c>
      <c r="R79" s="22" t="str">
        <f>IF(ISNA(VLOOKUP($C79,'Aspen Open BA'!$A$17:$I$37,9,FALSE))=TRUE,"0",VLOOKUP($C79,'Aspen Open BA'!$A$17:$I$37,9,FALSE))</f>
        <v>0</v>
      </c>
      <c r="S79" s="22" t="str">
        <f>IF(ISNA(VLOOKUP($C79,'CWG SS'!$A$17:$I$37,9,FALSE))=TRUE,"0",VLOOKUP($C79,'CWG SS'!$A$17:$I$37,9,FALSE))</f>
        <v>0</v>
      </c>
      <c r="T79" s="22" t="str">
        <f>IF(ISNA(VLOOKUP($C79,'CWG BA'!$A$17:$I$37,9,FALSE))=TRUE,"0",VLOOKUP($C79,'CWG BA'!$A$17:$I$37,9,FALSE))</f>
        <v>0</v>
      </c>
      <c r="U79" s="22" t="str">
        <f>IF(ISNA(VLOOKUP($C79,'CWG HP'!$A$17:$I$37,9,FALSE))=TRUE,"0",VLOOKUP($C79,'CWG HP'!$A$17:$I$37,9,FALSE))</f>
        <v>0</v>
      </c>
      <c r="V79" s="22" t="str">
        <f>IF(ISNA(VLOOKUP($C79,'Camp Fortune Provincials'!$A$17:$I$37,9,FALSE))=TRUE,"0",VLOOKUP($C79,'Camp Fortune Provincials'!$A$17:$I$37,9,FALSE))</f>
        <v>0</v>
      </c>
      <c r="W79" s="22" t="str">
        <f>IF(ISNA(VLOOKUP($C79,'Jr Nats SS'!$A$17:$I$37,9,FALSE))=TRUE,"0",VLOOKUP($C79,'Jr Nats SS'!$A$17:$I$37,9,FALSE))</f>
        <v>0</v>
      </c>
      <c r="X79" s="22" t="str">
        <f>IF(ISNA(VLOOKUP($C79,'Jr Nats HP'!$A$17:$I$37,9,FALSE))=TRUE,"0",VLOOKUP($C79,'Jr Nats HP'!$A$17:$I$37,9,FALSE))</f>
        <v>0</v>
      </c>
      <c r="Y79" s="22" t="str">
        <f>IF(ISNA(VLOOKUP($C79,'Jr Nats BA'!$A$17:$I$37,9,FALSE))=TRUE,"0",VLOOKUP($C79,'Jr Nats BA'!$A$17:$I$37,9,FALSE))</f>
        <v>0</v>
      </c>
      <c r="Z79" s="22" t="str">
        <f>IF(ISNA(VLOOKUP($C79,'Mammoth World Cup'!$A$17:$I$37,9,FALSE))=TRUE,"0",VLOOKUP($C79,'Mammoth World Cup'!$A$17:$I$37,9,FALSE))</f>
        <v>0</v>
      </c>
      <c r="AA79" s="22" t="str">
        <f>IF(ISNA(VLOOKUP($C79,'MSLM CC SS'!$A$17:$I$37,9,FALSE))=TRUE,"0",VLOOKUP($C79,'MSLM CC SS'!$A$17:$I$37,9,FALSE))</f>
        <v>0</v>
      </c>
      <c r="AB79" s="22" t="str">
        <f>IF(ISNA(VLOOKUP($C79,'MSLM CC HP'!$A$17:$I$33,9,FALSE))=TRUE,"0",VLOOKUP($C79,'MSLM CC HP'!$A$17:$I$33,9,FALSE))</f>
        <v>0</v>
      </c>
      <c r="AC79" s="22" t="str">
        <f>IF(ISNA(VLOOKUP($C79,'Mammoth NorAM SS'!$A$17:$I$37,9,FALSE))=TRUE,"0",VLOOKUP($C79,'Mammoth NorAM SS'!$A$17:$I$37,9,FALSE))</f>
        <v>0</v>
      </c>
      <c r="AD79" s="22" t="str">
        <f>IF(ISNA(VLOOKUP($C79,'Le Relais NorAM SS'!$A$17:$I$37,9,FALSE))=TRUE,"0",VLOOKUP($C79,'Le Relais NorAM SS'!$A$17:$I$37,9,FALSE))</f>
        <v>0</v>
      </c>
      <c r="AE79" s="22" t="str">
        <f>IF(ISNA(VLOOKUP($C79,'Step Up Tour Pro SS'!$A$17:$I$37,9,FALSE))=TRUE,"0",VLOOKUP($C79,'Step Up Tour Pro SS'!$A$17:$I$37,9,FALSE))</f>
        <v>0</v>
      </c>
    </row>
    <row r="80" spans="1:31" ht="15" customHeight="1">
      <c r="A80" s="81" t="s">
        <v>147</v>
      </c>
      <c r="B80" s="81" t="s">
        <v>75</v>
      </c>
      <c r="C80" s="86" t="s">
        <v>146</v>
      </c>
      <c r="D80" s="85">
        <f>IF(ISNA(VLOOKUP($C80,'RPA Caclulations'!$C$6:$K$199,3,FALSE))=TRUE,"0",VLOOKUP($C80,'RPA Caclulations'!$C$6:$K$199,3,FALSE))</f>
        <v>73</v>
      </c>
      <c r="E80" s="22" t="str">
        <f>IF(ISNA(VLOOKUP($C80,'Mt. Sima Canada Cup SS'!$A$17:$I$37,9,FALSE))=TRUE,"0",VLOOKUP($C80,'Mt. Sima Canada Cup SS'!$A$17:$I$37,9,FALSE))</f>
        <v>0</v>
      </c>
      <c r="F80" s="22" t="str">
        <f>IF(ISNA(VLOOKUP($C80,'Mt. Sima Canada Cup BA'!$A$17:$I$37,9,FALSE))=TRUE,"0",VLOOKUP($C80,'Mt. Sima Canada Cup BA'!$A$17:$I$37,9,FALSE))</f>
        <v>0</v>
      </c>
      <c r="G80" s="22" t="str">
        <f>IF(ISNA(VLOOKUP($C80,'Waterville Rev Tour NorAm Day 1'!$A$17:$I$37,9,FALSE))=TRUE,"0",VLOOKUP($C80,'Waterville Rev Tour NorAm Day 1'!$A$17:$I$37,9,FALSE))</f>
        <v>0</v>
      </c>
      <c r="H80" s="22" t="str">
        <f>IF(ISNA(VLOOKUP($C80,'Waterville Rev Tour NorAm Day 2'!$A$17:$I$37,9,FALSE))=TRUE,"0",VLOOKUP($C80,'Waterville Rev Tour NorAm Day 2'!$A$17:$I$37,9,FALSE))</f>
        <v>0</v>
      </c>
      <c r="I80" s="22" t="str">
        <f>IF(ISNA(VLOOKUP($C80,'MSLM TT DAY 1'!$A$17:$I$37,9,FALSE))=TRUE,"0",VLOOKUP($C80,'MSLM TT DAY 1'!$A$17:$I$37,9,FALSE))</f>
        <v>0</v>
      </c>
      <c r="J80" s="22" t="str">
        <f>IF(ISNA(VLOOKUP($C80,'MSLM TT DAY 2'!$A$17:$I$37,9,FALSE))=TRUE,"0",VLOOKUP($C80,'MSLM TT DAY 2'!$A$17:$I$37,9,FALSE))</f>
        <v>0</v>
      </c>
      <c r="K80" s="22" t="str">
        <f>IF(ISNA(VLOOKUP($C80,'Craigleith Groms'!$A$17:$I$37,9,FALSE))=TRUE,"0",VLOOKUP($C80,'Craigleith Groms'!$A$17:$I$37,9,FALSE))</f>
        <v>N/A</v>
      </c>
      <c r="L80" s="22" t="str">
        <f>IF(ISNA(VLOOKUP($C80,'Silverstar Canada Cup'!$A$17:$I$37,9,FALSE))=TRUE,"0",VLOOKUP($C80,'Silverstar Canada Cup'!$A$17:$I$37,9,FALSE))</f>
        <v>0</v>
      </c>
      <c r="M80" s="22" t="str">
        <f>IF(ISNA(VLOOKUP($C80,'Beaver Valley TT'!$A$17:$I$37,9,FALSE))=TRUE,"0",VLOOKUP($C80,'Beaver Valley TT'!$A$17:$I$37,9,FALSE))</f>
        <v>0</v>
      </c>
      <c r="N80" s="22" t="str">
        <f>IF(ISNA(VLOOKUP($C80,'Calgary Nor AM SS'!$A$17:$I$37,9,FALSE))=TRUE,"0",VLOOKUP($C80,'Calgary Nor AM SS'!$A$17:$I$37,9,FALSE))</f>
        <v>0</v>
      </c>
      <c r="O80" s="22" t="str">
        <f>IF(ISNA(VLOOKUP($C80,'Fortune Fz'!$A$17:$I$37,9,FALSE))=TRUE,"0",VLOOKUP($C80,'Fortune Fz'!$A$17:$I$37,9,FALSE))</f>
        <v>0</v>
      </c>
      <c r="P80" s="22" t="str">
        <f>IF(ISNA(VLOOKUP($C80,'GEORGIAN PEAKS Groms'!$A$17:$I$37,9,FALSE))=TRUE,"0",VLOOKUP($C80,'GEORGIAN PEAKS Groms'!$A$17:$I$37,9,FALSE))</f>
        <v>0</v>
      </c>
      <c r="Q80" s="22" t="str">
        <f>IF(ISNA(VLOOKUP($C80,'Aspen Open SS'!$A$17:$I$37,9,FALSE))=TRUE,"0",VLOOKUP($C80,'Aspen Open SS'!$A$17:$I$37,9,FALSE))</f>
        <v>0</v>
      </c>
      <c r="R80" s="22" t="str">
        <f>IF(ISNA(VLOOKUP($C80,'Aspen Open BA'!$A$17:$I$37,9,FALSE))=TRUE,"0",VLOOKUP($C80,'Aspen Open BA'!$A$17:$I$37,9,FALSE))</f>
        <v>0</v>
      </c>
      <c r="S80" s="22" t="str">
        <f>IF(ISNA(VLOOKUP($C80,'CWG SS'!$A$17:$I$37,9,FALSE))=TRUE,"0",VLOOKUP($C80,'CWG SS'!$A$17:$I$37,9,FALSE))</f>
        <v>0</v>
      </c>
      <c r="T80" s="22" t="str">
        <f>IF(ISNA(VLOOKUP($C80,'CWG BA'!$A$17:$I$37,9,FALSE))=TRUE,"0",VLOOKUP($C80,'CWG BA'!$A$17:$I$37,9,FALSE))</f>
        <v>0</v>
      </c>
      <c r="U80" s="22" t="str">
        <f>IF(ISNA(VLOOKUP($C80,'CWG HP'!$A$17:$I$37,9,FALSE))=TRUE,"0",VLOOKUP($C80,'CWG HP'!$A$17:$I$37,9,FALSE))</f>
        <v>0</v>
      </c>
      <c r="V80" s="22" t="str">
        <f>IF(ISNA(VLOOKUP($C80,'Camp Fortune Provincials'!$A$17:$I$37,9,FALSE))=TRUE,"0",VLOOKUP($C80,'Camp Fortune Provincials'!$A$17:$I$37,9,FALSE))</f>
        <v>0</v>
      </c>
      <c r="W80" s="22" t="str">
        <f>IF(ISNA(VLOOKUP($C80,'Jr Nats SS'!$A$17:$I$37,9,FALSE))=TRUE,"0",VLOOKUP($C80,'Jr Nats SS'!$A$17:$I$37,9,FALSE))</f>
        <v>0</v>
      </c>
      <c r="X80" s="22" t="str">
        <f>IF(ISNA(VLOOKUP($C80,'Jr Nats HP'!$A$17:$I$37,9,FALSE))=TRUE,"0",VLOOKUP($C80,'Jr Nats HP'!$A$17:$I$37,9,FALSE))</f>
        <v>0</v>
      </c>
      <c r="Y80" s="22" t="str">
        <f>IF(ISNA(VLOOKUP($C80,'Jr Nats BA'!$A$17:$I$37,9,FALSE))=TRUE,"0",VLOOKUP($C80,'Jr Nats BA'!$A$17:$I$37,9,FALSE))</f>
        <v>0</v>
      </c>
      <c r="Z80" s="22" t="str">
        <f>IF(ISNA(VLOOKUP($C80,'Mammoth World Cup'!$A$17:$I$37,9,FALSE))=TRUE,"0",VLOOKUP($C80,'Mammoth World Cup'!$A$17:$I$37,9,FALSE))</f>
        <v>0</v>
      </c>
      <c r="AA80" s="22" t="str">
        <f>IF(ISNA(VLOOKUP($C80,'MSLM CC SS'!$A$17:$I$37,9,FALSE))=TRUE,"0",VLOOKUP($C80,'MSLM CC SS'!$A$17:$I$37,9,FALSE))</f>
        <v>0</v>
      </c>
      <c r="AB80" s="22" t="str">
        <f>IF(ISNA(VLOOKUP($C80,'MSLM CC HP'!$A$17:$I$33,9,FALSE))=TRUE,"0",VLOOKUP($C80,'MSLM CC HP'!$A$17:$I$33,9,FALSE))</f>
        <v>0</v>
      </c>
      <c r="AC80" s="22" t="str">
        <f>IF(ISNA(VLOOKUP($C80,'Mammoth NorAM SS'!$A$17:$I$37,9,FALSE))=TRUE,"0",VLOOKUP($C80,'Mammoth NorAM SS'!$A$17:$I$37,9,FALSE))</f>
        <v>0</v>
      </c>
      <c r="AD80" s="22" t="str">
        <f>IF(ISNA(VLOOKUP($C80,'Le Relais NorAM SS'!$A$17:$I$37,9,FALSE))=TRUE,"0",VLOOKUP($C80,'Le Relais NorAM SS'!$A$17:$I$37,9,FALSE))</f>
        <v>0</v>
      </c>
      <c r="AE80" s="22" t="str">
        <f>IF(ISNA(VLOOKUP($C80,'Step Up Tour Pro SS'!$A$17:$I$37,9,FALSE))=TRUE,"0",VLOOKUP($C80,'Step Up Tour Pro SS'!$A$17:$I$37,9,FALSE))</f>
        <v>0</v>
      </c>
    </row>
    <row r="81" spans="1:31" ht="15" customHeight="1">
      <c r="A81" s="81" t="s">
        <v>138</v>
      </c>
      <c r="B81" s="81" t="s">
        <v>137</v>
      </c>
      <c r="C81" s="86" t="s">
        <v>136</v>
      </c>
      <c r="D81" s="85">
        <f>IF(ISNA(VLOOKUP($C81,'RPA Caclulations'!$C$6:$K$199,3,FALSE))=TRUE,"0",VLOOKUP($C81,'RPA Caclulations'!$C$6:$K$199,3,FALSE))</f>
        <v>74</v>
      </c>
      <c r="E81" s="22" t="str">
        <f>IF(ISNA(VLOOKUP($C81,'Mt. Sima Canada Cup SS'!$A$17:$I$37,9,FALSE))=TRUE,"0",VLOOKUP($C81,'Mt. Sima Canada Cup SS'!$A$17:$I$37,9,FALSE))</f>
        <v>0</v>
      </c>
      <c r="F81" s="22" t="str">
        <f>IF(ISNA(VLOOKUP($C81,'Mt. Sima Canada Cup BA'!$A$17:$I$37,9,FALSE))=TRUE,"0",VLOOKUP($C81,'Mt. Sima Canada Cup BA'!$A$17:$I$37,9,FALSE))</f>
        <v>0</v>
      </c>
      <c r="G81" s="22" t="str">
        <f>IF(ISNA(VLOOKUP($C81,'Waterville Rev Tour NorAm Day 1'!$A$17:$I$37,9,FALSE))=TRUE,"0",VLOOKUP($C81,'Waterville Rev Tour NorAm Day 1'!$A$17:$I$37,9,FALSE))</f>
        <v>0</v>
      </c>
      <c r="H81" s="22" t="str">
        <f>IF(ISNA(VLOOKUP($C81,'Waterville Rev Tour NorAm Day 2'!$A$17:$I$37,9,FALSE))=TRUE,"0",VLOOKUP($C81,'Waterville Rev Tour NorAm Day 2'!$A$17:$I$37,9,FALSE))</f>
        <v>0</v>
      </c>
      <c r="I81" s="22" t="str">
        <f>IF(ISNA(VLOOKUP($C81,'MSLM TT DAY 1'!$A$17:$I$37,9,FALSE))=TRUE,"0",VLOOKUP($C81,'MSLM TT DAY 1'!$A$17:$I$37,9,FALSE))</f>
        <v>0</v>
      </c>
      <c r="J81" s="22" t="str">
        <f>IF(ISNA(VLOOKUP($C81,'MSLM TT DAY 2'!$A$17:$I$37,9,FALSE))=TRUE,"0",VLOOKUP($C81,'MSLM TT DAY 2'!$A$17:$I$37,9,FALSE))</f>
        <v>0</v>
      </c>
      <c r="K81" s="22" t="str">
        <f>IF(ISNA(VLOOKUP($C81,'Craigleith Groms'!$A$17:$I$37,9,FALSE))=TRUE,"0",VLOOKUP($C81,'Craigleith Groms'!$A$17:$I$37,9,FALSE))</f>
        <v>N/A</v>
      </c>
      <c r="L81" s="22" t="str">
        <f>IF(ISNA(VLOOKUP($C81,'Silverstar Canada Cup'!$A$17:$I$37,9,FALSE))=TRUE,"0",VLOOKUP($C81,'Silverstar Canada Cup'!$A$17:$I$37,9,FALSE))</f>
        <v>0</v>
      </c>
      <c r="M81" s="22" t="str">
        <f>IF(ISNA(VLOOKUP($C81,'Beaver Valley TT'!$A$17:$I$37,9,FALSE))=TRUE,"0",VLOOKUP($C81,'Beaver Valley TT'!$A$17:$I$37,9,FALSE))</f>
        <v>0</v>
      </c>
      <c r="N81" s="22" t="str">
        <f>IF(ISNA(VLOOKUP($C81,'Calgary Nor AM SS'!$A$17:$I$37,9,FALSE))=TRUE,"0",VLOOKUP($C81,'Calgary Nor AM SS'!$A$17:$I$37,9,FALSE))</f>
        <v>0</v>
      </c>
      <c r="O81" s="22" t="str">
        <f>IF(ISNA(VLOOKUP($C81,'Fortune Fz'!$A$17:$I$37,9,FALSE))=TRUE,"0",VLOOKUP($C81,'Fortune Fz'!$A$17:$I$37,9,FALSE))</f>
        <v>0</v>
      </c>
      <c r="P81" s="22" t="str">
        <f>IF(ISNA(VLOOKUP($C81,'GEORGIAN PEAKS Groms'!$A$17:$I$37,9,FALSE))=TRUE,"0",VLOOKUP($C81,'GEORGIAN PEAKS Groms'!$A$17:$I$37,9,FALSE))</f>
        <v>N/A</v>
      </c>
      <c r="Q81" s="22" t="str">
        <f>IF(ISNA(VLOOKUP($C81,'Aspen Open SS'!$A$17:$I$37,9,FALSE))=TRUE,"0",VLOOKUP($C81,'Aspen Open SS'!$A$17:$I$37,9,FALSE))</f>
        <v>0</v>
      </c>
      <c r="R81" s="22" t="str">
        <f>IF(ISNA(VLOOKUP($C81,'Aspen Open BA'!$A$17:$I$37,9,FALSE))=TRUE,"0",VLOOKUP($C81,'Aspen Open BA'!$A$17:$I$37,9,FALSE))</f>
        <v>0</v>
      </c>
      <c r="S81" s="22" t="str">
        <f>IF(ISNA(VLOOKUP($C81,'CWG SS'!$A$17:$I$37,9,FALSE))=TRUE,"0",VLOOKUP($C81,'CWG SS'!$A$17:$I$37,9,FALSE))</f>
        <v>0</v>
      </c>
      <c r="T81" s="22" t="str">
        <f>IF(ISNA(VLOOKUP($C81,'CWG BA'!$A$17:$I$37,9,FALSE))=TRUE,"0",VLOOKUP($C81,'CWG BA'!$A$17:$I$37,9,FALSE))</f>
        <v>0</v>
      </c>
      <c r="U81" s="22" t="str">
        <f>IF(ISNA(VLOOKUP($C81,'CWG HP'!$A$17:$I$37,9,FALSE))=TRUE,"0",VLOOKUP($C81,'CWG HP'!$A$17:$I$37,9,FALSE))</f>
        <v>0</v>
      </c>
      <c r="V81" s="22" t="str">
        <f>IF(ISNA(VLOOKUP($C81,'Camp Fortune Provincials'!$A$17:$I$37,9,FALSE))=TRUE,"0",VLOOKUP($C81,'Camp Fortune Provincials'!$A$17:$I$37,9,FALSE))</f>
        <v>0</v>
      </c>
      <c r="W81" s="22" t="str">
        <f>IF(ISNA(VLOOKUP($C81,'Jr Nats SS'!$A$17:$I$37,9,FALSE))=TRUE,"0",VLOOKUP($C81,'Jr Nats SS'!$A$17:$I$37,9,FALSE))</f>
        <v>0</v>
      </c>
      <c r="X81" s="22" t="str">
        <f>IF(ISNA(VLOOKUP($C81,'Jr Nats HP'!$A$17:$I$37,9,FALSE))=TRUE,"0",VLOOKUP($C81,'Jr Nats HP'!$A$17:$I$37,9,FALSE))</f>
        <v>0</v>
      </c>
      <c r="Y81" s="22" t="str">
        <f>IF(ISNA(VLOOKUP($C81,'Jr Nats BA'!$A$17:$I$37,9,FALSE))=TRUE,"0",VLOOKUP($C81,'Jr Nats BA'!$A$17:$I$37,9,FALSE))</f>
        <v>0</v>
      </c>
      <c r="Z81" s="22" t="str">
        <f>IF(ISNA(VLOOKUP($C81,'Mammoth World Cup'!$A$17:$I$37,9,FALSE))=TRUE,"0",VLOOKUP($C81,'Mammoth World Cup'!$A$17:$I$37,9,FALSE))</f>
        <v>0</v>
      </c>
      <c r="AA81" s="22" t="str">
        <f>IF(ISNA(VLOOKUP($C81,'MSLM CC SS'!$A$17:$I$37,9,FALSE))=TRUE,"0",VLOOKUP($C81,'MSLM CC SS'!$A$17:$I$37,9,FALSE))</f>
        <v>0</v>
      </c>
      <c r="AB81" s="22" t="str">
        <f>IF(ISNA(VLOOKUP($C81,'MSLM CC HP'!$A$17:$I$33,9,FALSE))=TRUE,"0",VLOOKUP($C81,'MSLM CC HP'!$A$17:$I$33,9,FALSE))</f>
        <v>0</v>
      </c>
      <c r="AC81" s="22" t="str">
        <f>IF(ISNA(VLOOKUP($C81,'Mammoth NorAM SS'!$A$17:$I$37,9,FALSE))=TRUE,"0",VLOOKUP($C81,'Mammoth NorAM SS'!$A$17:$I$37,9,FALSE))</f>
        <v>0</v>
      </c>
      <c r="AD81" s="22" t="str">
        <f>IF(ISNA(VLOOKUP($C81,'Le Relais NorAM SS'!$A$17:$I$37,9,FALSE))=TRUE,"0",VLOOKUP($C81,'Le Relais NorAM SS'!$A$17:$I$37,9,FALSE))</f>
        <v>0</v>
      </c>
      <c r="AE81" s="22" t="str">
        <f>IF(ISNA(VLOOKUP($C81,'Step Up Tour Pro SS'!$A$17:$I$37,9,FALSE))=TRUE,"0",VLOOKUP($C81,'Step Up Tour Pro SS'!$A$17:$I$37,9,FALSE))</f>
        <v>0</v>
      </c>
    </row>
    <row r="82" spans="1:31" ht="15" customHeight="1">
      <c r="A82" s="81" t="s">
        <v>138</v>
      </c>
      <c r="B82" s="81" t="s">
        <v>74</v>
      </c>
      <c r="C82" s="86" t="s">
        <v>139</v>
      </c>
      <c r="D82" s="85">
        <f>IF(ISNA(VLOOKUP($C82,'RPA Caclulations'!$C$6:$K$199,3,FALSE))=TRUE,"0",VLOOKUP($C82,'RPA Caclulations'!$C$6:$K$199,3,FALSE))</f>
        <v>74</v>
      </c>
      <c r="E82" s="22" t="str">
        <f>IF(ISNA(VLOOKUP($C82,'Mt. Sima Canada Cup SS'!$A$17:$I$37,9,FALSE))=TRUE,"0",VLOOKUP($C82,'Mt. Sima Canada Cup SS'!$A$17:$I$37,9,FALSE))</f>
        <v>0</v>
      </c>
      <c r="F82" s="22" t="str">
        <f>IF(ISNA(VLOOKUP($C82,'Mt. Sima Canada Cup BA'!$A$17:$I$37,9,FALSE))=TRUE,"0",VLOOKUP($C82,'Mt. Sima Canada Cup BA'!$A$17:$I$37,9,FALSE))</f>
        <v>0</v>
      </c>
      <c r="G82" s="22" t="str">
        <f>IF(ISNA(VLOOKUP($C82,'Waterville Rev Tour NorAm Day 1'!$A$17:$I$37,9,FALSE))=TRUE,"0",VLOOKUP($C82,'Waterville Rev Tour NorAm Day 1'!$A$17:$I$37,9,FALSE))</f>
        <v>0</v>
      </c>
      <c r="H82" s="22" t="str">
        <f>IF(ISNA(VLOOKUP($C82,'Waterville Rev Tour NorAm Day 2'!$A$17:$I$37,9,FALSE))=TRUE,"0",VLOOKUP($C82,'Waterville Rev Tour NorAm Day 2'!$A$17:$I$37,9,FALSE))</f>
        <v>0</v>
      </c>
      <c r="I82" s="22" t="str">
        <f>IF(ISNA(VLOOKUP($C82,'MSLM TT DAY 1'!$A$17:$I$37,9,FALSE))=TRUE,"0",VLOOKUP($C82,'MSLM TT DAY 1'!$A$17:$I$37,9,FALSE))</f>
        <v>0</v>
      </c>
      <c r="J82" s="22" t="str">
        <f>IF(ISNA(VLOOKUP($C82,'MSLM TT DAY 2'!$A$17:$I$37,9,FALSE))=TRUE,"0",VLOOKUP($C82,'MSLM TT DAY 2'!$A$17:$I$37,9,FALSE))</f>
        <v>0</v>
      </c>
      <c r="K82" s="22" t="str">
        <f>IF(ISNA(VLOOKUP($C82,'Craigleith Groms'!$A$17:$I$37,9,FALSE))=TRUE,"0",VLOOKUP($C82,'Craigleith Groms'!$A$17:$I$37,9,FALSE))</f>
        <v>N/A</v>
      </c>
      <c r="L82" s="22" t="str">
        <f>IF(ISNA(VLOOKUP($C82,'Silverstar Canada Cup'!$A$17:$I$37,9,FALSE))=TRUE,"0",VLOOKUP($C82,'Silverstar Canada Cup'!$A$17:$I$37,9,FALSE))</f>
        <v>0</v>
      </c>
      <c r="M82" s="22" t="str">
        <f>IF(ISNA(VLOOKUP($C82,'Beaver Valley TT'!$A$17:$I$37,9,FALSE))=TRUE,"0",VLOOKUP($C82,'Beaver Valley TT'!$A$17:$I$37,9,FALSE))</f>
        <v>0</v>
      </c>
      <c r="N82" s="22" t="str">
        <f>IF(ISNA(VLOOKUP($C82,'Calgary Nor AM SS'!$A$17:$I$37,9,FALSE))=TRUE,"0",VLOOKUP($C82,'Calgary Nor AM SS'!$A$17:$I$37,9,FALSE))</f>
        <v>0</v>
      </c>
      <c r="O82" s="22" t="str">
        <f>IF(ISNA(VLOOKUP($C82,'Fortune Fz'!$A$17:$I$37,9,FALSE))=TRUE,"0",VLOOKUP($C82,'Fortune Fz'!$A$17:$I$37,9,FALSE))</f>
        <v>0</v>
      </c>
      <c r="P82" s="22" t="str">
        <f>IF(ISNA(VLOOKUP($C82,'GEORGIAN PEAKS Groms'!$A$17:$I$37,9,FALSE))=TRUE,"0",VLOOKUP($C82,'GEORGIAN PEAKS Groms'!$A$17:$I$37,9,FALSE))</f>
        <v>N/A</v>
      </c>
      <c r="Q82" s="22" t="str">
        <f>IF(ISNA(VLOOKUP($C82,'Aspen Open SS'!$A$17:$I$37,9,FALSE))=TRUE,"0",VLOOKUP($C82,'Aspen Open SS'!$A$17:$I$37,9,FALSE))</f>
        <v>0</v>
      </c>
      <c r="R82" s="22" t="str">
        <f>IF(ISNA(VLOOKUP($C82,'Aspen Open BA'!$A$17:$I$37,9,FALSE))=TRUE,"0",VLOOKUP($C82,'Aspen Open BA'!$A$17:$I$37,9,FALSE))</f>
        <v>0</v>
      </c>
      <c r="S82" s="22" t="str">
        <f>IF(ISNA(VLOOKUP($C82,'CWG SS'!$A$17:$I$37,9,FALSE))=TRUE,"0",VLOOKUP($C82,'CWG SS'!$A$17:$I$37,9,FALSE))</f>
        <v>0</v>
      </c>
      <c r="T82" s="22" t="str">
        <f>IF(ISNA(VLOOKUP($C82,'CWG BA'!$A$17:$I$37,9,FALSE))=TRUE,"0",VLOOKUP($C82,'CWG BA'!$A$17:$I$37,9,FALSE))</f>
        <v>0</v>
      </c>
      <c r="U82" s="22" t="str">
        <f>IF(ISNA(VLOOKUP($C82,'CWG HP'!$A$17:$I$37,9,FALSE))=TRUE,"0",VLOOKUP($C82,'CWG HP'!$A$17:$I$37,9,FALSE))</f>
        <v>0</v>
      </c>
      <c r="V82" s="22" t="str">
        <f>IF(ISNA(VLOOKUP($C82,'Camp Fortune Provincials'!$A$17:$I$37,9,FALSE))=TRUE,"0",VLOOKUP($C82,'Camp Fortune Provincials'!$A$17:$I$37,9,FALSE))</f>
        <v>0</v>
      </c>
      <c r="W82" s="22" t="str">
        <f>IF(ISNA(VLOOKUP($C82,'Jr Nats SS'!$A$17:$I$37,9,FALSE))=TRUE,"0",VLOOKUP($C82,'Jr Nats SS'!$A$17:$I$37,9,FALSE))</f>
        <v>0</v>
      </c>
      <c r="X82" s="22" t="str">
        <f>IF(ISNA(VLOOKUP($C82,'Jr Nats HP'!$A$17:$I$37,9,FALSE))=TRUE,"0",VLOOKUP($C82,'Jr Nats HP'!$A$17:$I$37,9,FALSE))</f>
        <v>0</v>
      </c>
      <c r="Y82" s="22" t="str">
        <f>IF(ISNA(VLOOKUP($C82,'Jr Nats BA'!$A$17:$I$37,9,FALSE))=TRUE,"0",VLOOKUP($C82,'Jr Nats BA'!$A$17:$I$37,9,FALSE))</f>
        <v>0</v>
      </c>
      <c r="Z82" s="22" t="str">
        <f>IF(ISNA(VLOOKUP($C82,'Mammoth World Cup'!$A$17:$I$37,9,FALSE))=TRUE,"0",VLOOKUP($C82,'Mammoth World Cup'!$A$17:$I$37,9,FALSE))</f>
        <v>0</v>
      </c>
      <c r="AA82" s="22" t="str">
        <f>IF(ISNA(VLOOKUP($C82,'MSLM CC SS'!$A$17:$I$37,9,FALSE))=TRUE,"0",VLOOKUP($C82,'MSLM CC SS'!$A$17:$I$37,9,FALSE))</f>
        <v>0</v>
      </c>
      <c r="AB82" s="22" t="str">
        <f>IF(ISNA(VLOOKUP($C82,'MSLM CC HP'!$A$17:$I$33,9,FALSE))=TRUE,"0",VLOOKUP($C82,'MSLM CC HP'!$A$17:$I$33,9,FALSE))</f>
        <v>0</v>
      </c>
      <c r="AC82" s="22" t="str">
        <f>IF(ISNA(VLOOKUP($C82,'Mammoth NorAM SS'!$A$17:$I$37,9,FALSE))=TRUE,"0",VLOOKUP($C82,'Mammoth NorAM SS'!$A$17:$I$37,9,FALSE))</f>
        <v>0</v>
      </c>
      <c r="AD82" s="22" t="str">
        <f>IF(ISNA(VLOOKUP($C82,'Le Relais NorAM SS'!$A$17:$I$37,9,FALSE))=TRUE,"0",VLOOKUP($C82,'Le Relais NorAM SS'!$A$17:$I$37,9,FALSE))</f>
        <v>0</v>
      </c>
      <c r="AE82" s="22" t="str">
        <f>IF(ISNA(VLOOKUP($C82,'Step Up Tour Pro SS'!$A$17:$I$37,9,FALSE))=TRUE,"0",VLOOKUP($C82,'Step Up Tour Pro SS'!$A$17:$I$37,9,FALSE))</f>
        <v>0</v>
      </c>
    </row>
    <row r="83" spans="1:31" ht="15" customHeight="1">
      <c r="A83" s="81" t="s">
        <v>145</v>
      </c>
      <c r="B83" s="81" t="s">
        <v>75</v>
      </c>
      <c r="C83" s="86" t="s">
        <v>144</v>
      </c>
      <c r="D83" s="85">
        <f>IF(ISNA(VLOOKUP($C83,'RPA Caclulations'!$C$6:$K$199,3,FALSE))=TRUE,"0",VLOOKUP($C83,'RPA Caclulations'!$C$6:$K$199,3,FALSE))</f>
        <v>74</v>
      </c>
      <c r="E83" s="22" t="str">
        <f>IF(ISNA(VLOOKUP($C83,'Mt. Sima Canada Cup SS'!$A$17:$I$37,9,FALSE))=TRUE,"0",VLOOKUP($C83,'Mt. Sima Canada Cup SS'!$A$17:$I$37,9,FALSE))</f>
        <v>0</v>
      </c>
      <c r="F83" s="22" t="str">
        <f>IF(ISNA(VLOOKUP($C83,'Mt. Sima Canada Cup BA'!$A$17:$I$37,9,FALSE))=TRUE,"0",VLOOKUP($C83,'Mt. Sima Canada Cup BA'!$A$17:$I$37,9,FALSE))</f>
        <v>0</v>
      </c>
      <c r="G83" s="22" t="str">
        <f>IF(ISNA(VLOOKUP($C83,'Waterville Rev Tour NorAm Day 1'!$A$17:$I$37,9,FALSE))=TRUE,"0",VLOOKUP($C83,'Waterville Rev Tour NorAm Day 1'!$A$17:$I$37,9,FALSE))</f>
        <v>0</v>
      </c>
      <c r="H83" s="22" t="str">
        <f>IF(ISNA(VLOOKUP($C83,'Waterville Rev Tour NorAm Day 2'!$A$17:$I$37,9,FALSE))=TRUE,"0",VLOOKUP($C83,'Waterville Rev Tour NorAm Day 2'!$A$17:$I$37,9,FALSE))</f>
        <v>0</v>
      </c>
      <c r="I83" s="22" t="str">
        <f>IF(ISNA(VLOOKUP($C83,'MSLM TT DAY 1'!$A$17:$I$37,9,FALSE))=TRUE,"0",VLOOKUP($C83,'MSLM TT DAY 1'!$A$17:$I$37,9,FALSE))</f>
        <v>0</v>
      </c>
      <c r="J83" s="22" t="str">
        <f>IF(ISNA(VLOOKUP($C83,'MSLM TT DAY 2'!$A$17:$I$37,9,FALSE))=TRUE,"0",VLOOKUP($C83,'MSLM TT DAY 2'!$A$17:$I$37,9,FALSE))</f>
        <v>0</v>
      </c>
      <c r="K83" s="22" t="str">
        <f>IF(ISNA(VLOOKUP($C83,'Craigleith Groms'!$A$17:$I$37,9,FALSE))=TRUE,"0",VLOOKUP($C83,'Craigleith Groms'!$A$17:$I$37,9,FALSE))</f>
        <v>N/A</v>
      </c>
      <c r="L83" s="22" t="str">
        <f>IF(ISNA(VLOOKUP($C83,'Silverstar Canada Cup'!$A$17:$I$37,9,FALSE))=TRUE,"0",VLOOKUP($C83,'Silverstar Canada Cup'!$A$17:$I$37,9,FALSE))</f>
        <v>0</v>
      </c>
      <c r="M83" s="22" t="str">
        <f>IF(ISNA(VLOOKUP($C83,'Beaver Valley TT'!$A$17:$I$37,9,FALSE))=TRUE,"0",VLOOKUP($C83,'Beaver Valley TT'!$A$17:$I$37,9,FALSE))</f>
        <v>0</v>
      </c>
      <c r="N83" s="22" t="str">
        <f>IF(ISNA(VLOOKUP($C83,'Calgary Nor AM SS'!$A$17:$I$37,9,FALSE))=TRUE,"0",VLOOKUP($C83,'Calgary Nor AM SS'!$A$17:$I$37,9,FALSE))</f>
        <v>0</v>
      </c>
      <c r="O83" s="22" t="str">
        <f>IF(ISNA(VLOOKUP($C83,'Fortune Fz'!$A$17:$I$37,9,FALSE))=TRUE,"0",VLOOKUP($C83,'Fortune Fz'!$A$17:$I$37,9,FALSE))</f>
        <v>0</v>
      </c>
      <c r="P83" s="22" t="str">
        <f>IF(ISNA(VLOOKUP($C83,'GEORGIAN PEAKS Groms'!$A$17:$I$37,9,FALSE))=TRUE,"0",VLOOKUP($C83,'GEORGIAN PEAKS Groms'!$A$17:$I$37,9,FALSE))</f>
        <v>N/A</v>
      </c>
      <c r="Q83" s="22" t="str">
        <f>IF(ISNA(VLOOKUP($C83,'Aspen Open SS'!$A$17:$I$37,9,FALSE))=TRUE,"0",VLOOKUP($C83,'Aspen Open SS'!$A$17:$I$37,9,FALSE))</f>
        <v>0</v>
      </c>
      <c r="R83" s="22" t="str">
        <f>IF(ISNA(VLOOKUP($C83,'Aspen Open BA'!$A$17:$I$37,9,FALSE))=TRUE,"0",VLOOKUP($C83,'Aspen Open BA'!$A$17:$I$37,9,FALSE))</f>
        <v>0</v>
      </c>
      <c r="S83" s="22" t="str">
        <f>IF(ISNA(VLOOKUP($C83,'CWG SS'!$A$17:$I$37,9,FALSE))=TRUE,"0",VLOOKUP($C83,'CWG SS'!$A$17:$I$37,9,FALSE))</f>
        <v>0</v>
      </c>
      <c r="T83" s="22" t="str">
        <f>IF(ISNA(VLOOKUP($C83,'CWG BA'!$A$17:$I$37,9,FALSE))=TRUE,"0",VLOOKUP($C83,'CWG BA'!$A$17:$I$37,9,FALSE))</f>
        <v>0</v>
      </c>
      <c r="U83" s="22" t="str">
        <f>IF(ISNA(VLOOKUP($C83,'CWG HP'!$A$17:$I$37,9,FALSE))=TRUE,"0",VLOOKUP($C83,'CWG HP'!$A$17:$I$37,9,FALSE))</f>
        <v>0</v>
      </c>
      <c r="V83" s="22" t="str">
        <f>IF(ISNA(VLOOKUP($C83,'Camp Fortune Provincials'!$A$17:$I$37,9,FALSE))=TRUE,"0",VLOOKUP($C83,'Camp Fortune Provincials'!$A$17:$I$37,9,FALSE))</f>
        <v>0</v>
      </c>
      <c r="W83" s="22" t="str">
        <f>IF(ISNA(VLOOKUP($C83,'Jr Nats SS'!$A$17:$I$37,9,FALSE))=TRUE,"0",VLOOKUP($C83,'Jr Nats SS'!$A$17:$I$37,9,FALSE))</f>
        <v>0</v>
      </c>
      <c r="X83" s="22" t="str">
        <f>IF(ISNA(VLOOKUP($C83,'Jr Nats HP'!$A$17:$I$37,9,FALSE))=TRUE,"0",VLOOKUP($C83,'Jr Nats HP'!$A$17:$I$37,9,FALSE))</f>
        <v>0</v>
      </c>
      <c r="Y83" s="22" t="str">
        <f>IF(ISNA(VLOOKUP($C83,'Jr Nats BA'!$A$17:$I$37,9,FALSE))=TRUE,"0",VLOOKUP($C83,'Jr Nats BA'!$A$17:$I$37,9,FALSE))</f>
        <v>0</v>
      </c>
      <c r="Z83" s="22" t="str">
        <f>IF(ISNA(VLOOKUP($C83,'Mammoth World Cup'!$A$17:$I$37,9,FALSE))=TRUE,"0",VLOOKUP($C83,'Mammoth World Cup'!$A$17:$I$37,9,FALSE))</f>
        <v>0</v>
      </c>
      <c r="AA83" s="22" t="str">
        <f>IF(ISNA(VLOOKUP($C83,'MSLM CC SS'!$A$17:$I$37,9,FALSE))=TRUE,"0",VLOOKUP($C83,'MSLM CC SS'!$A$17:$I$37,9,FALSE))</f>
        <v>0</v>
      </c>
      <c r="AB83" s="22" t="str">
        <f>IF(ISNA(VLOOKUP($C83,'MSLM CC HP'!$A$17:$I$33,9,FALSE))=TRUE,"0",VLOOKUP($C83,'MSLM CC HP'!$A$17:$I$33,9,FALSE))</f>
        <v>0</v>
      </c>
      <c r="AC83" s="22" t="str">
        <f>IF(ISNA(VLOOKUP($C83,'Mammoth NorAM SS'!$A$17:$I$37,9,FALSE))=TRUE,"0",VLOOKUP($C83,'Mammoth NorAM SS'!$A$17:$I$37,9,FALSE))</f>
        <v>0</v>
      </c>
      <c r="AD83" s="22" t="str">
        <f>IF(ISNA(VLOOKUP($C83,'Le Relais NorAM SS'!$A$17:$I$37,9,FALSE))=TRUE,"0",VLOOKUP($C83,'Le Relais NorAM SS'!$A$17:$I$37,9,FALSE))</f>
        <v>0</v>
      </c>
      <c r="AE83" s="22" t="str">
        <f>IF(ISNA(VLOOKUP($C83,'Step Up Tour Pro SS'!$A$17:$I$37,9,FALSE))=TRUE,"0",VLOOKUP($C83,'Step Up Tour Pro SS'!$A$17:$I$37,9,FALSE))</f>
        <v>0</v>
      </c>
    </row>
    <row r="84" spans="1:31" ht="15" customHeight="1">
      <c r="A84" s="81" t="s">
        <v>138</v>
      </c>
      <c r="B84" s="81" t="s">
        <v>65</v>
      </c>
      <c r="C84" s="86" t="s">
        <v>148</v>
      </c>
      <c r="D84" s="85">
        <f>IF(ISNA(VLOOKUP($C84,'RPA Caclulations'!$C$6:$K$199,3,FALSE))=TRUE,"0",VLOOKUP($C84,'RPA Caclulations'!$C$6:$K$199,3,FALSE))</f>
        <v>74</v>
      </c>
      <c r="E84" s="22" t="str">
        <f>IF(ISNA(VLOOKUP($C84,'Mt. Sima Canada Cup SS'!$A$17:$I$37,9,FALSE))=TRUE,"0",VLOOKUP($C84,'Mt. Sima Canada Cup SS'!$A$17:$I$37,9,FALSE))</f>
        <v>0</v>
      </c>
      <c r="F84" s="22" t="str">
        <f>IF(ISNA(VLOOKUP($C84,'Mt. Sima Canada Cup BA'!$A$17:$I$37,9,FALSE))=TRUE,"0",VLOOKUP($C84,'Mt. Sima Canada Cup BA'!$A$17:$I$37,9,FALSE))</f>
        <v>0</v>
      </c>
      <c r="G84" s="22" t="str">
        <f>IF(ISNA(VLOOKUP($C84,'Waterville Rev Tour NorAm Day 1'!$A$17:$I$37,9,FALSE))=TRUE,"0",VLOOKUP($C84,'Waterville Rev Tour NorAm Day 1'!$A$17:$I$37,9,FALSE))</f>
        <v>0</v>
      </c>
      <c r="H84" s="22" t="str">
        <f>IF(ISNA(VLOOKUP($C84,'Waterville Rev Tour NorAm Day 2'!$A$17:$I$37,9,FALSE))=TRUE,"0",VLOOKUP($C84,'Waterville Rev Tour NorAm Day 2'!$A$17:$I$37,9,FALSE))</f>
        <v>0</v>
      </c>
      <c r="I84" s="22" t="str">
        <f>IF(ISNA(VLOOKUP($C84,'MSLM TT DAY 1'!$A$17:$I$37,9,FALSE))=TRUE,"0",VLOOKUP($C84,'MSLM TT DAY 1'!$A$17:$I$37,9,FALSE))</f>
        <v>0</v>
      </c>
      <c r="J84" s="22" t="str">
        <f>IF(ISNA(VLOOKUP($C84,'MSLM TT DAY 2'!$A$17:$I$37,9,FALSE))=TRUE,"0",VLOOKUP($C84,'MSLM TT DAY 2'!$A$17:$I$37,9,FALSE))</f>
        <v>0</v>
      </c>
      <c r="K84" s="22" t="str">
        <f>IF(ISNA(VLOOKUP($C84,'Craigleith Groms'!$A$17:$I$37,9,FALSE))=TRUE,"0",VLOOKUP($C84,'Craigleith Groms'!$A$17:$I$37,9,FALSE))</f>
        <v>N/A</v>
      </c>
      <c r="L84" s="22" t="str">
        <f>IF(ISNA(VLOOKUP($C84,'Silverstar Canada Cup'!$A$17:$I$37,9,FALSE))=TRUE,"0",VLOOKUP($C84,'Silverstar Canada Cup'!$A$17:$I$37,9,FALSE))</f>
        <v>0</v>
      </c>
      <c r="M84" s="22" t="str">
        <f>IF(ISNA(VLOOKUP($C84,'Beaver Valley TT'!$A$17:$I$37,9,FALSE))=TRUE,"0",VLOOKUP($C84,'Beaver Valley TT'!$A$17:$I$37,9,FALSE))</f>
        <v>0</v>
      </c>
      <c r="N84" s="22" t="str">
        <f>IF(ISNA(VLOOKUP($C84,'Calgary Nor AM SS'!$A$17:$I$37,9,FALSE))=TRUE,"0",VLOOKUP($C84,'Calgary Nor AM SS'!$A$17:$I$37,9,FALSE))</f>
        <v>0</v>
      </c>
      <c r="O84" s="22" t="str">
        <f>IF(ISNA(VLOOKUP($C84,'Fortune Fz'!$A$17:$I$37,9,FALSE))=TRUE,"0",VLOOKUP($C84,'Fortune Fz'!$A$17:$I$37,9,FALSE))</f>
        <v>0</v>
      </c>
      <c r="P84" s="22" t="str">
        <f>IF(ISNA(VLOOKUP($C84,'GEORGIAN PEAKS Groms'!$A$17:$I$37,9,FALSE))=TRUE,"0",VLOOKUP($C84,'GEORGIAN PEAKS Groms'!$A$17:$I$37,9,FALSE))</f>
        <v>N/A</v>
      </c>
      <c r="Q84" s="22" t="str">
        <f>IF(ISNA(VLOOKUP($C84,'Aspen Open SS'!$A$17:$I$37,9,FALSE))=TRUE,"0",VLOOKUP($C84,'Aspen Open SS'!$A$17:$I$37,9,FALSE))</f>
        <v>0</v>
      </c>
      <c r="R84" s="22" t="str">
        <f>IF(ISNA(VLOOKUP($C84,'Aspen Open BA'!$A$17:$I$37,9,FALSE))=TRUE,"0",VLOOKUP($C84,'Aspen Open BA'!$A$17:$I$37,9,FALSE))</f>
        <v>0</v>
      </c>
      <c r="S84" s="22" t="str">
        <f>IF(ISNA(VLOOKUP($C84,'CWG SS'!$A$17:$I$37,9,FALSE))=TRUE,"0",VLOOKUP($C84,'CWG SS'!$A$17:$I$37,9,FALSE))</f>
        <v>0</v>
      </c>
      <c r="T84" s="22" t="str">
        <f>IF(ISNA(VLOOKUP($C84,'CWG BA'!$A$17:$I$37,9,FALSE))=TRUE,"0",VLOOKUP($C84,'CWG BA'!$A$17:$I$37,9,FALSE))</f>
        <v>0</v>
      </c>
      <c r="U84" s="22" t="str">
        <f>IF(ISNA(VLOOKUP($C84,'CWG HP'!$A$17:$I$37,9,FALSE))=TRUE,"0",VLOOKUP($C84,'CWG HP'!$A$17:$I$37,9,FALSE))</f>
        <v>0</v>
      </c>
      <c r="V84" s="22" t="str">
        <f>IF(ISNA(VLOOKUP($C84,'Camp Fortune Provincials'!$A$17:$I$37,9,FALSE))=TRUE,"0",VLOOKUP($C84,'Camp Fortune Provincials'!$A$17:$I$37,9,FALSE))</f>
        <v>0</v>
      </c>
      <c r="W84" s="22" t="str">
        <f>IF(ISNA(VLOOKUP($C84,'Jr Nats SS'!$A$17:$I$37,9,FALSE))=TRUE,"0",VLOOKUP($C84,'Jr Nats SS'!$A$17:$I$37,9,FALSE))</f>
        <v>0</v>
      </c>
      <c r="X84" s="22" t="str">
        <f>IF(ISNA(VLOOKUP($C84,'Jr Nats HP'!$A$17:$I$37,9,FALSE))=TRUE,"0",VLOOKUP($C84,'Jr Nats HP'!$A$17:$I$37,9,FALSE))</f>
        <v>0</v>
      </c>
      <c r="Y84" s="22" t="str">
        <f>IF(ISNA(VLOOKUP($C84,'Jr Nats BA'!$A$17:$I$37,9,FALSE))=TRUE,"0",VLOOKUP($C84,'Jr Nats BA'!$A$17:$I$37,9,FALSE))</f>
        <v>0</v>
      </c>
      <c r="Z84" s="22" t="str">
        <f>IF(ISNA(VLOOKUP($C84,'Mammoth World Cup'!$A$17:$I$37,9,FALSE))=TRUE,"0",VLOOKUP($C84,'Mammoth World Cup'!$A$17:$I$37,9,FALSE))</f>
        <v>0</v>
      </c>
      <c r="AA84" s="22" t="str">
        <f>IF(ISNA(VLOOKUP($C84,'MSLM CC SS'!$A$17:$I$37,9,FALSE))=TRUE,"0",VLOOKUP($C84,'MSLM CC SS'!$A$17:$I$37,9,FALSE))</f>
        <v>0</v>
      </c>
      <c r="AB84" s="22" t="str">
        <f>IF(ISNA(VLOOKUP($C84,'MSLM CC HP'!$A$17:$I$33,9,FALSE))=TRUE,"0",VLOOKUP($C84,'MSLM CC HP'!$A$17:$I$33,9,FALSE))</f>
        <v>0</v>
      </c>
      <c r="AC84" s="22" t="str">
        <f>IF(ISNA(VLOOKUP($C84,'Mammoth NorAM SS'!$A$17:$I$37,9,FALSE))=TRUE,"0",VLOOKUP($C84,'Mammoth NorAM SS'!$A$17:$I$37,9,FALSE))</f>
        <v>0</v>
      </c>
      <c r="AD84" s="22" t="str">
        <f>IF(ISNA(VLOOKUP($C84,'Le Relais NorAM SS'!$A$17:$I$37,9,FALSE))=TRUE,"0",VLOOKUP($C84,'Le Relais NorAM SS'!$A$17:$I$37,9,FALSE))</f>
        <v>0</v>
      </c>
      <c r="AE84" s="22" t="str">
        <f>IF(ISNA(VLOOKUP($C84,'Step Up Tour Pro SS'!$A$17:$I$37,9,FALSE))=TRUE,"0",VLOOKUP($C84,'Step Up Tour Pro SS'!$A$17:$I$37,9,FALSE))</f>
        <v>0</v>
      </c>
    </row>
    <row r="85" spans="1:31" ht="15" customHeight="1">
      <c r="A85" s="81" t="s">
        <v>138</v>
      </c>
      <c r="B85" s="81" t="s">
        <v>65</v>
      </c>
      <c r="C85" s="86" t="s">
        <v>149</v>
      </c>
      <c r="D85" s="85">
        <f>IF(ISNA(VLOOKUP($C85,'RPA Caclulations'!$C$6:$K$199,3,FALSE))=TRUE,"0",VLOOKUP($C85,'RPA Caclulations'!$C$6:$K$199,3,FALSE))</f>
        <v>74</v>
      </c>
      <c r="E85" s="22" t="str">
        <f>IF(ISNA(VLOOKUP($C85,'Mt. Sima Canada Cup SS'!$A$17:$I$37,9,FALSE))=TRUE,"0",VLOOKUP($C85,'Mt. Sima Canada Cup SS'!$A$17:$I$37,9,FALSE))</f>
        <v>0</v>
      </c>
      <c r="F85" s="22" t="str">
        <f>IF(ISNA(VLOOKUP($C85,'Mt. Sima Canada Cup BA'!$A$17:$I$37,9,FALSE))=TRUE,"0",VLOOKUP($C85,'Mt. Sima Canada Cup BA'!$A$17:$I$37,9,FALSE))</f>
        <v>0</v>
      </c>
      <c r="G85" s="22" t="str">
        <f>IF(ISNA(VLOOKUP($C85,'Waterville Rev Tour NorAm Day 1'!$A$17:$I$37,9,FALSE))=TRUE,"0",VLOOKUP($C85,'Waterville Rev Tour NorAm Day 1'!$A$17:$I$37,9,FALSE))</f>
        <v>0</v>
      </c>
      <c r="H85" s="22" t="str">
        <f>IF(ISNA(VLOOKUP($C85,'Waterville Rev Tour NorAm Day 2'!$A$17:$I$37,9,FALSE))=TRUE,"0",VLOOKUP($C85,'Waterville Rev Tour NorAm Day 2'!$A$17:$I$37,9,FALSE))</f>
        <v>0</v>
      </c>
      <c r="I85" s="22" t="str">
        <f>IF(ISNA(VLOOKUP($C85,'MSLM TT DAY 1'!$A$17:$I$37,9,FALSE))=TRUE,"0",VLOOKUP($C85,'MSLM TT DAY 1'!$A$17:$I$37,9,FALSE))</f>
        <v>0</v>
      </c>
      <c r="J85" s="22" t="str">
        <f>IF(ISNA(VLOOKUP($C85,'MSLM TT DAY 2'!$A$17:$I$37,9,FALSE))=TRUE,"0",VLOOKUP($C85,'MSLM TT DAY 2'!$A$17:$I$37,9,FALSE))</f>
        <v>0</v>
      </c>
      <c r="K85" s="22" t="str">
        <f>IF(ISNA(VLOOKUP($C85,'Craigleith Groms'!$A$17:$I$37,9,FALSE))=TRUE,"0",VLOOKUP($C85,'Craigleith Groms'!$A$17:$I$37,9,FALSE))</f>
        <v>N/A</v>
      </c>
      <c r="L85" s="22" t="str">
        <f>IF(ISNA(VLOOKUP($C85,'Silverstar Canada Cup'!$A$17:$I$37,9,FALSE))=TRUE,"0",VLOOKUP($C85,'Silverstar Canada Cup'!$A$17:$I$37,9,FALSE))</f>
        <v>0</v>
      </c>
      <c r="M85" s="22" t="str">
        <f>IF(ISNA(VLOOKUP($C85,'Beaver Valley TT'!$A$17:$I$37,9,FALSE))=TRUE,"0",VLOOKUP($C85,'Beaver Valley TT'!$A$17:$I$37,9,FALSE))</f>
        <v>0</v>
      </c>
      <c r="N85" s="22" t="str">
        <f>IF(ISNA(VLOOKUP($C85,'Calgary Nor AM SS'!$A$17:$I$37,9,FALSE))=TRUE,"0",VLOOKUP($C85,'Calgary Nor AM SS'!$A$17:$I$37,9,FALSE))</f>
        <v>0</v>
      </c>
      <c r="O85" s="22" t="str">
        <f>IF(ISNA(VLOOKUP($C85,'Fortune Fz'!$A$17:$I$37,9,FALSE))=TRUE,"0",VLOOKUP($C85,'Fortune Fz'!$A$17:$I$37,9,FALSE))</f>
        <v>0</v>
      </c>
      <c r="P85" s="22" t="str">
        <f>IF(ISNA(VLOOKUP($C85,'GEORGIAN PEAKS Groms'!$A$17:$I$37,9,FALSE))=TRUE,"0",VLOOKUP($C85,'GEORGIAN PEAKS Groms'!$A$17:$I$37,9,FALSE))</f>
        <v>N/A</v>
      </c>
      <c r="Q85" s="22" t="str">
        <f>IF(ISNA(VLOOKUP($C85,'Aspen Open SS'!$A$17:$I$37,9,FALSE))=TRUE,"0",VLOOKUP($C85,'Aspen Open SS'!$A$17:$I$37,9,FALSE))</f>
        <v>0</v>
      </c>
      <c r="R85" s="22" t="str">
        <f>IF(ISNA(VLOOKUP($C85,'Aspen Open BA'!$A$17:$I$37,9,FALSE))=TRUE,"0",VLOOKUP($C85,'Aspen Open BA'!$A$17:$I$37,9,FALSE))</f>
        <v>0</v>
      </c>
      <c r="S85" s="22" t="str">
        <f>IF(ISNA(VLOOKUP($C85,'CWG SS'!$A$17:$I$37,9,FALSE))=TRUE,"0",VLOOKUP($C85,'CWG SS'!$A$17:$I$37,9,FALSE))</f>
        <v>0</v>
      </c>
      <c r="T85" s="22" t="str">
        <f>IF(ISNA(VLOOKUP($C85,'CWG BA'!$A$17:$I$37,9,FALSE))=TRUE,"0",VLOOKUP($C85,'CWG BA'!$A$17:$I$37,9,FALSE))</f>
        <v>0</v>
      </c>
      <c r="U85" s="22" t="str">
        <f>IF(ISNA(VLOOKUP($C85,'CWG HP'!$A$17:$I$37,9,FALSE))=TRUE,"0",VLOOKUP($C85,'CWG HP'!$A$17:$I$37,9,FALSE))</f>
        <v>0</v>
      </c>
      <c r="V85" s="22" t="str">
        <f>IF(ISNA(VLOOKUP($C85,'Camp Fortune Provincials'!$A$17:$I$37,9,FALSE))=TRUE,"0",VLOOKUP($C85,'Camp Fortune Provincials'!$A$17:$I$37,9,FALSE))</f>
        <v>0</v>
      </c>
      <c r="W85" s="22" t="str">
        <f>IF(ISNA(VLOOKUP($C85,'Jr Nats SS'!$A$17:$I$37,9,FALSE))=TRUE,"0",VLOOKUP($C85,'Jr Nats SS'!$A$17:$I$37,9,FALSE))</f>
        <v>0</v>
      </c>
      <c r="X85" s="22" t="str">
        <f>IF(ISNA(VLOOKUP($C85,'Jr Nats HP'!$A$17:$I$37,9,FALSE))=TRUE,"0",VLOOKUP($C85,'Jr Nats HP'!$A$17:$I$37,9,FALSE))</f>
        <v>0</v>
      </c>
      <c r="Y85" s="22" t="str">
        <f>IF(ISNA(VLOOKUP($C85,'Jr Nats BA'!$A$17:$I$37,9,FALSE))=TRUE,"0",VLOOKUP($C85,'Jr Nats BA'!$A$17:$I$37,9,FALSE))</f>
        <v>0</v>
      </c>
      <c r="Z85" s="22" t="str">
        <f>IF(ISNA(VLOOKUP($C85,'Mammoth World Cup'!$A$17:$I$37,9,FALSE))=TRUE,"0",VLOOKUP($C85,'Mammoth World Cup'!$A$17:$I$37,9,FALSE))</f>
        <v>0</v>
      </c>
      <c r="AA85" s="22" t="str">
        <f>IF(ISNA(VLOOKUP($C85,'MSLM CC SS'!$A$17:$I$37,9,FALSE))=TRUE,"0",VLOOKUP($C85,'MSLM CC SS'!$A$17:$I$37,9,FALSE))</f>
        <v>0</v>
      </c>
      <c r="AB85" s="22" t="str">
        <f>IF(ISNA(VLOOKUP($C85,'MSLM CC HP'!$A$17:$I$33,9,FALSE))=TRUE,"0",VLOOKUP($C85,'MSLM CC HP'!$A$17:$I$33,9,FALSE))</f>
        <v>0</v>
      </c>
      <c r="AC85" s="22" t="str">
        <f>IF(ISNA(VLOOKUP($C85,'Mammoth NorAM SS'!$A$17:$I$37,9,FALSE))=TRUE,"0",VLOOKUP($C85,'Mammoth NorAM SS'!$A$17:$I$37,9,FALSE))</f>
        <v>0</v>
      </c>
      <c r="AD85" s="22" t="str">
        <f>IF(ISNA(VLOOKUP($C85,'Le Relais NorAM SS'!$A$17:$I$37,9,FALSE))=TRUE,"0",VLOOKUP($C85,'Le Relais NorAM SS'!$A$17:$I$37,9,FALSE))</f>
        <v>0</v>
      </c>
      <c r="AE85" s="22" t="str">
        <f>IF(ISNA(VLOOKUP($C85,'Step Up Tour Pro SS'!$A$17:$I$37,9,FALSE))=TRUE,"0",VLOOKUP($C85,'Step Up Tour Pro SS'!$A$17:$I$37,9,FALSE))</f>
        <v>0</v>
      </c>
    </row>
    <row r="86" spans="1:31" ht="15" customHeight="1">
      <c r="A86" s="81" t="s">
        <v>138</v>
      </c>
      <c r="B86" s="81" t="s">
        <v>151</v>
      </c>
      <c r="C86" s="86" t="s">
        <v>150</v>
      </c>
      <c r="D86" s="85">
        <f>IF(ISNA(VLOOKUP($C86,'RPA Caclulations'!$C$6:$K$199,3,FALSE))=TRUE,"0",VLOOKUP($C86,'RPA Caclulations'!$C$6:$K$199,3,FALSE))</f>
        <v>74</v>
      </c>
      <c r="E86" s="22" t="str">
        <f>IF(ISNA(VLOOKUP($C86,'Mt. Sima Canada Cup SS'!$A$17:$I$37,9,FALSE))=TRUE,"0",VLOOKUP($C86,'Mt. Sima Canada Cup SS'!$A$17:$I$37,9,FALSE))</f>
        <v>0</v>
      </c>
      <c r="F86" s="22" t="str">
        <f>IF(ISNA(VLOOKUP($C86,'Mt. Sima Canada Cup BA'!$A$17:$I$37,9,FALSE))=TRUE,"0",VLOOKUP($C86,'Mt. Sima Canada Cup BA'!$A$17:$I$37,9,FALSE))</f>
        <v>0</v>
      </c>
      <c r="G86" s="22" t="str">
        <f>IF(ISNA(VLOOKUP($C86,'Waterville Rev Tour NorAm Day 1'!$A$17:$I$37,9,FALSE))=TRUE,"0",VLOOKUP($C86,'Waterville Rev Tour NorAm Day 1'!$A$17:$I$37,9,FALSE))</f>
        <v>0</v>
      </c>
      <c r="H86" s="22" t="str">
        <f>IF(ISNA(VLOOKUP($C86,'Waterville Rev Tour NorAm Day 2'!$A$17:$I$37,9,FALSE))=TRUE,"0",VLOOKUP($C86,'Waterville Rev Tour NorAm Day 2'!$A$17:$I$37,9,FALSE))</f>
        <v>0</v>
      </c>
      <c r="I86" s="22" t="str">
        <f>IF(ISNA(VLOOKUP($C86,'MSLM TT DAY 1'!$A$17:$I$37,9,FALSE))=TRUE,"0",VLOOKUP($C86,'MSLM TT DAY 1'!$A$17:$I$37,9,FALSE))</f>
        <v>0</v>
      </c>
      <c r="J86" s="22" t="str">
        <f>IF(ISNA(VLOOKUP($C86,'MSLM TT DAY 2'!$A$17:$I$37,9,FALSE))=TRUE,"0",VLOOKUP($C86,'MSLM TT DAY 2'!$A$17:$I$37,9,FALSE))</f>
        <v>0</v>
      </c>
      <c r="K86" s="22" t="str">
        <f>IF(ISNA(VLOOKUP($C86,'Craigleith Groms'!$A$17:$I$37,9,FALSE))=TRUE,"0",VLOOKUP($C86,'Craigleith Groms'!$A$17:$I$37,9,FALSE))</f>
        <v>N/A</v>
      </c>
      <c r="L86" s="22" t="str">
        <f>IF(ISNA(VLOOKUP($C86,'Silverstar Canada Cup'!$A$17:$I$37,9,FALSE))=TRUE,"0",VLOOKUP($C86,'Silverstar Canada Cup'!$A$17:$I$37,9,FALSE))</f>
        <v>0</v>
      </c>
      <c r="M86" s="22" t="str">
        <f>IF(ISNA(VLOOKUP($C86,'Beaver Valley TT'!$A$17:$I$37,9,FALSE))=TRUE,"0",VLOOKUP($C86,'Beaver Valley TT'!$A$17:$I$37,9,FALSE))</f>
        <v>0</v>
      </c>
      <c r="N86" s="22" t="str">
        <f>IF(ISNA(VLOOKUP($C86,'Calgary Nor AM SS'!$A$17:$I$37,9,FALSE))=TRUE,"0",VLOOKUP($C86,'Calgary Nor AM SS'!$A$17:$I$37,9,FALSE))</f>
        <v>0</v>
      </c>
      <c r="O86" s="22" t="str">
        <f>IF(ISNA(VLOOKUP($C86,'Fortune Fz'!$A$17:$I$37,9,FALSE))=TRUE,"0",VLOOKUP($C86,'Fortune Fz'!$A$17:$I$37,9,FALSE))</f>
        <v>0</v>
      </c>
      <c r="P86" s="22" t="str">
        <f>IF(ISNA(VLOOKUP($C86,'GEORGIAN PEAKS Groms'!$A$17:$I$37,9,FALSE))=TRUE,"0",VLOOKUP($C86,'GEORGIAN PEAKS Groms'!$A$17:$I$37,9,FALSE))</f>
        <v>N/A</v>
      </c>
      <c r="Q86" s="22" t="str">
        <f>IF(ISNA(VLOOKUP($C86,'Aspen Open SS'!$A$17:$I$37,9,FALSE))=TRUE,"0",VLOOKUP($C86,'Aspen Open SS'!$A$17:$I$37,9,FALSE))</f>
        <v>0</v>
      </c>
      <c r="R86" s="22" t="str">
        <f>IF(ISNA(VLOOKUP($C86,'Aspen Open BA'!$A$17:$I$37,9,FALSE))=TRUE,"0",VLOOKUP($C86,'Aspen Open BA'!$A$17:$I$37,9,FALSE))</f>
        <v>0</v>
      </c>
      <c r="S86" s="22" t="str">
        <f>IF(ISNA(VLOOKUP($C86,'CWG SS'!$A$17:$I$37,9,FALSE))=TRUE,"0",VLOOKUP($C86,'CWG SS'!$A$17:$I$37,9,FALSE))</f>
        <v>0</v>
      </c>
      <c r="T86" s="22" t="str">
        <f>IF(ISNA(VLOOKUP($C86,'CWG BA'!$A$17:$I$37,9,FALSE))=TRUE,"0",VLOOKUP($C86,'CWG BA'!$A$17:$I$37,9,FALSE))</f>
        <v>0</v>
      </c>
      <c r="U86" s="22" t="str">
        <f>IF(ISNA(VLOOKUP($C86,'CWG HP'!$A$17:$I$37,9,FALSE))=TRUE,"0",VLOOKUP($C86,'CWG HP'!$A$17:$I$37,9,FALSE))</f>
        <v>0</v>
      </c>
      <c r="V86" s="22" t="str">
        <f>IF(ISNA(VLOOKUP($C86,'Camp Fortune Provincials'!$A$17:$I$37,9,FALSE))=TRUE,"0",VLOOKUP($C86,'Camp Fortune Provincials'!$A$17:$I$37,9,FALSE))</f>
        <v>0</v>
      </c>
      <c r="W86" s="22" t="str">
        <f>IF(ISNA(VLOOKUP($C86,'Jr Nats SS'!$A$17:$I$37,9,FALSE))=TRUE,"0",VLOOKUP($C86,'Jr Nats SS'!$A$17:$I$37,9,FALSE))</f>
        <v>0</v>
      </c>
      <c r="X86" s="22" t="str">
        <f>IF(ISNA(VLOOKUP($C86,'Jr Nats HP'!$A$17:$I$37,9,FALSE))=TRUE,"0",VLOOKUP($C86,'Jr Nats HP'!$A$17:$I$37,9,FALSE))</f>
        <v>0</v>
      </c>
      <c r="Y86" s="22" t="str">
        <f>IF(ISNA(VLOOKUP($C86,'Jr Nats BA'!$A$17:$I$37,9,FALSE))=TRUE,"0",VLOOKUP($C86,'Jr Nats BA'!$A$17:$I$37,9,FALSE))</f>
        <v>0</v>
      </c>
      <c r="Z86" s="22" t="str">
        <f>IF(ISNA(VLOOKUP($C86,'Mammoth World Cup'!$A$17:$I$37,9,FALSE))=TRUE,"0",VLOOKUP($C86,'Mammoth World Cup'!$A$17:$I$37,9,FALSE))</f>
        <v>0</v>
      </c>
      <c r="AA86" s="22" t="str">
        <f>IF(ISNA(VLOOKUP($C86,'MSLM CC SS'!$A$17:$I$37,9,FALSE))=TRUE,"0",VLOOKUP($C86,'MSLM CC SS'!$A$17:$I$37,9,FALSE))</f>
        <v>0</v>
      </c>
      <c r="AB86" s="22" t="str">
        <f>IF(ISNA(VLOOKUP($C86,'MSLM CC HP'!$A$17:$I$33,9,FALSE))=TRUE,"0",VLOOKUP($C86,'MSLM CC HP'!$A$17:$I$33,9,FALSE))</f>
        <v>0</v>
      </c>
      <c r="AC86" s="22" t="str">
        <f>IF(ISNA(VLOOKUP($C86,'Mammoth NorAM SS'!$A$17:$I$37,9,FALSE))=TRUE,"0",VLOOKUP($C86,'Mammoth NorAM SS'!$A$17:$I$37,9,FALSE))</f>
        <v>0</v>
      </c>
      <c r="AD86" s="22" t="str">
        <f>IF(ISNA(VLOOKUP($C86,'Le Relais NorAM SS'!$A$17:$I$37,9,FALSE))=TRUE,"0",VLOOKUP($C86,'Le Relais NorAM SS'!$A$17:$I$37,9,FALSE))</f>
        <v>0</v>
      </c>
      <c r="AE86" s="22" t="str">
        <f>IF(ISNA(VLOOKUP($C86,'Step Up Tour Pro SS'!$A$17:$I$37,9,FALSE))=TRUE,"0",VLOOKUP($C86,'Step Up Tour Pro SS'!$A$17:$I$37,9,FALSE))</f>
        <v>0</v>
      </c>
    </row>
    <row r="87" spans="1:31" ht="15" customHeight="1">
      <c r="A87" s="81" t="s">
        <v>138</v>
      </c>
      <c r="B87" s="81" t="s">
        <v>65</v>
      </c>
      <c r="C87" s="86" t="s">
        <v>152</v>
      </c>
      <c r="D87" s="85">
        <f>IF(ISNA(VLOOKUP($C87,'RPA Caclulations'!$C$6:$K$199,3,FALSE))=TRUE,"0",VLOOKUP($C87,'RPA Caclulations'!$C$6:$K$199,3,FALSE))</f>
        <v>74</v>
      </c>
      <c r="E87" s="22" t="str">
        <f>IF(ISNA(VLOOKUP($C87,'Mt. Sima Canada Cup SS'!$A$17:$I$37,9,FALSE))=TRUE,"0",VLOOKUP($C87,'Mt. Sima Canada Cup SS'!$A$17:$I$37,9,FALSE))</f>
        <v>0</v>
      </c>
      <c r="F87" s="22" t="str">
        <f>IF(ISNA(VLOOKUP($C87,'Mt. Sima Canada Cup BA'!$A$17:$I$37,9,FALSE))=TRUE,"0",VLOOKUP($C87,'Mt. Sima Canada Cup BA'!$A$17:$I$37,9,FALSE))</f>
        <v>0</v>
      </c>
      <c r="G87" s="22" t="str">
        <f>IF(ISNA(VLOOKUP($C87,'Waterville Rev Tour NorAm Day 1'!$A$17:$I$37,9,FALSE))=TRUE,"0",VLOOKUP($C87,'Waterville Rev Tour NorAm Day 1'!$A$17:$I$37,9,FALSE))</f>
        <v>0</v>
      </c>
      <c r="H87" s="22" t="str">
        <f>IF(ISNA(VLOOKUP($C87,'Waterville Rev Tour NorAm Day 2'!$A$17:$I$37,9,FALSE))=TRUE,"0",VLOOKUP($C87,'Waterville Rev Tour NorAm Day 2'!$A$17:$I$37,9,FALSE))</f>
        <v>0</v>
      </c>
      <c r="I87" s="22" t="str">
        <f>IF(ISNA(VLOOKUP($C87,'MSLM TT DAY 1'!$A$17:$I$37,9,FALSE))=TRUE,"0",VLOOKUP($C87,'MSLM TT DAY 1'!$A$17:$I$37,9,FALSE))</f>
        <v>0</v>
      </c>
      <c r="J87" s="22" t="str">
        <f>IF(ISNA(VLOOKUP($C87,'MSLM TT DAY 2'!$A$17:$I$37,9,FALSE))=TRUE,"0",VLOOKUP($C87,'MSLM TT DAY 2'!$A$17:$I$37,9,FALSE))</f>
        <v>0</v>
      </c>
      <c r="K87" s="22" t="str">
        <f>IF(ISNA(VLOOKUP($C87,'Craigleith Groms'!$A$17:$I$37,9,FALSE))=TRUE,"0",VLOOKUP($C87,'Craigleith Groms'!$A$17:$I$37,9,FALSE))</f>
        <v>N/A</v>
      </c>
      <c r="L87" s="22" t="str">
        <f>IF(ISNA(VLOOKUP($C87,'Silverstar Canada Cup'!$A$17:$I$37,9,FALSE))=TRUE,"0",VLOOKUP($C87,'Silverstar Canada Cup'!$A$17:$I$37,9,FALSE))</f>
        <v>0</v>
      </c>
      <c r="M87" s="22" t="str">
        <f>IF(ISNA(VLOOKUP($C87,'Beaver Valley TT'!$A$17:$I$37,9,FALSE))=TRUE,"0",VLOOKUP($C87,'Beaver Valley TT'!$A$17:$I$37,9,FALSE))</f>
        <v>0</v>
      </c>
      <c r="N87" s="22" t="str">
        <f>IF(ISNA(VLOOKUP($C87,'Calgary Nor AM SS'!$A$17:$I$37,9,FALSE))=TRUE,"0",VLOOKUP($C87,'Calgary Nor AM SS'!$A$17:$I$37,9,FALSE))</f>
        <v>0</v>
      </c>
      <c r="O87" s="22" t="str">
        <f>IF(ISNA(VLOOKUP($C87,'Fortune Fz'!$A$17:$I$37,9,FALSE))=TRUE,"0",VLOOKUP($C87,'Fortune Fz'!$A$17:$I$37,9,FALSE))</f>
        <v>0</v>
      </c>
      <c r="P87" s="22" t="str">
        <f>IF(ISNA(VLOOKUP($C87,'GEORGIAN PEAKS Groms'!$A$17:$I$37,9,FALSE))=TRUE,"0",VLOOKUP($C87,'GEORGIAN PEAKS Groms'!$A$17:$I$37,9,FALSE))</f>
        <v>N/A</v>
      </c>
      <c r="Q87" s="22" t="str">
        <f>IF(ISNA(VLOOKUP($C87,'Aspen Open SS'!$A$17:$I$37,9,FALSE))=TRUE,"0",VLOOKUP($C87,'Aspen Open SS'!$A$17:$I$37,9,FALSE))</f>
        <v>0</v>
      </c>
      <c r="R87" s="22" t="str">
        <f>IF(ISNA(VLOOKUP($C87,'Aspen Open BA'!$A$17:$I$37,9,FALSE))=TRUE,"0",VLOOKUP($C87,'Aspen Open BA'!$A$17:$I$37,9,FALSE))</f>
        <v>0</v>
      </c>
      <c r="S87" s="22" t="str">
        <f>IF(ISNA(VLOOKUP($C87,'CWG SS'!$A$17:$I$37,9,FALSE))=TRUE,"0",VLOOKUP($C87,'CWG SS'!$A$17:$I$37,9,FALSE))</f>
        <v>0</v>
      </c>
      <c r="T87" s="22" t="str">
        <f>IF(ISNA(VLOOKUP($C87,'CWG BA'!$A$17:$I$37,9,FALSE))=TRUE,"0",VLOOKUP($C87,'CWG BA'!$A$17:$I$37,9,FALSE))</f>
        <v>0</v>
      </c>
      <c r="U87" s="22" t="str">
        <f>IF(ISNA(VLOOKUP($C87,'CWG HP'!$A$17:$I$37,9,FALSE))=TRUE,"0",VLOOKUP($C87,'CWG HP'!$A$17:$I$37,9,FALSE))</f>
        <v>0</v>
      </c>
      <c r="V87" s="22" t="str">
        <f>IF(ISNA(VLOOKUP($C87,'Camp Fortune Provincials'!$A$17:$I$37,9,FALSE))=TRUE,"0",VLOOKUP($C87,'Camp Fortune Provincials'!$A$17:$I$37,9,FALSE))</f>
        <v>0</v>
      </c>
      <c r="W87" s="22" t="str">
        <f>IF(ISNA(VLOOKUP($C87,'Jr Nats SS'!$A$17:$I$37,9,FALSE))=TRUE,"0",VLOOKUP($C87,'Jr Nats SS'!$A$17:$I$37,9,FALSE))</f>
        <v>0</v>
      </c>
      <c r="X87" s="22" t="str">
        <f>IF(ISNA(VLOOKUP($C87,'Jr Nats HP'!$A$17:$I$37,9,FALSE))=TRUE,"0",VLOOKUP($C87,'Jr Nats HP'!$A$17:$I$37,9,FALSE))</f>
        <v>0</v>
      </c>
      <c r="Y87" s="22" t="str">
        <f>IF(ISNA(VLOOKUP($C87,'Jr Nats BA'!$A$17:$I$37,9,FALSE))=TRUE,"0",VLOOKUP($C87,'Jr Nats BA'!$A$17:$I$37,9,FALSE))</f>
        <v>0</v>
      </c>
      <c r="Z87" s="22" t="str">
        <f>IF(ISNA(VLOOKUP($C87,'Mammoth World Cup'!$A$17:$I$37,9,FALSE))=TRUE,"0",VLOOKUP($C87,'Mammoth World Cup'!$A$17:$I$37,9,FALSE))</f>
        <v>0</v>
      </c>
      <c r="AA87" s="22" t="str">
        <f>IF(ISNA(VLOOKUP($C87,'MSLM CC SS'!$A$17:$I$37,9,FALSE))=TRUE,"0",VLOOKUP($C87,'MSLM CC SS'!$A$17:$I$37,9,FALSE))</f>
        <v>0</v>
      </c>
      <c r="AB87" s="22" t="str">
        <f>IF(ISNA(VLOOKUP($C87,'MSLM CC HP'!$A$17:$I$33,9,FALSE))=TRUE,"0",VLOOKUP($C87,'MSLM CC HP'!$A$17:$I$33,9,FALSE))</f>
        <v>0</v>
      </c>
      <c r="AC87" s="22" t="str">
        <f>IF(ISNA(VLOOKUP($C87,'Mammoth NorAM SS'!$A$17:$I$37,9,FALSE))=TRUE,"0",VLOOKUP($C87,'Mammoth NorAM SS'!$A$17:$I$37,9,FALSE))</f>
        <v>0</v>
      </c>
      <c r="AD87" s="22" t="str">
        <f>IF(ISNA(VLOOKUP($C87,'Le Relais NorAM SS'!$A$17:$I$37,9,FALSE))=TRUE,"0",VLOOKUP($C87,'Le Relais NorAM SS'!$A$17:$I$37,9,FALSE))</f>
        <v>0</v>
      </c>
      <c r="AE87" s="22" t="str">
        <f>IF(ISNA(VLOOKUP($C87,'Step Up Tour Pro SS'!$A$17:$I$37,9,FALSE))=TRUE,"0",VLOOKUP($C87,'Step Up Tour Pro SS'!$A$17:$I$37,9,FALSE))</f>
        <v>0</v>
      </c>
    </row>
    <row r="88" spans="1:31" ht="15" customHeight="1">
      <c r="A88" s="81" t="s">
        <v>154</v>
      </c>
      <c r="B88" s="81" t="s">
        <v>75</v>
      </c>
      <c r="C88" s="86" t="s">
        <v>153</v>
      </c>
      <c r="D88" s="85">
        <f>IF(ISNA(VLOOKUP($C88,'RPA Caclulations'!$C$6:$K$199,3,FALSE))=TRUE,"0",VLOOKUP($C88,'RPA Caclulations'!$C$6:$K$199,3,FALSE))</f>
        <v>74</v>
      </c>
      <c r="E88" s="22" t="str">
        <f>IF(ISNA(VLOOKUP($C88,'Mt. Sima Canada Cup SS'!$A$17:$I$37,9,FALSE))=TRUE,"0",VLOOKUP($C88,'Mt. Sima Canada Cup SS'!$A$17:$I$37,9,FALSE))</f>
        <v>0</v>
      </c>
      <c r="F88" s="22" t="str">
        <f>IF(ISNA(VLOOKUP($C88,'Mt. Sima Canada Cup BA'!$A$17:$I$37,9,FALSE))=TRUE,"0",VLOOKUP($C88,'Mt. Sima Canada Cup BA'!$A$17:$I$37,9,FALSE))</f>
        <v>0</v>
      </c>
      <c r="G88" s="22" t="str">
        <f>IF(ISNA(VLOOKUP($C88,'Waterville Rev Tour NorAm Day 1'!$A$17:$I$37,9,FALSE))=TRUE,"0",VLOOKUP($C88,'Waterville Rev Tour NorAm Day 1'!$A$17:$I$37,9,FALSE))</f>
        <v>0</v>
      </c>
      <c r="H88" s="22" t="str">
        <f>IF(ISNA(VLOOKUP($C88,'Waterville Rev Tour NorAm Day 2'!$A$17:$I$37,9,FALSE))=TRUE,"0",VLOOKUP($C88,'Waterville Rev Tour NorAm Day 2'!$A$17:$I$37,9,FALSE))</f>
        <v>0</v>
      </c>
      <c r="I88" s="22" t="str">
        <f>IF(ISNA(VLOOKUP($C88,'MSLM TT DAY 1'!$A$17:$I$37,9,FALSE))=TRUE,"0",VLOOKUP($C88,'MSLM TT DAY 1'!$A$17:$I$37,9,FALSE))</f>
        <v>0</v>
      </c>
      <c r="J88" s="22" t="str">
        <f>IF(ISNA(VLOOKUP($C88,'MSLM TT DAY 2'!$A$17:$I$37,9,FALSE))=TRUE,"0",VLOOKUP($C88,'MSLM TT DAY 2'!$A$17:$I$37,9,FALSE))</f>
        <v>0</v>
      </c>
      <c r="K88" s="22" t="str">
        <f>IF(ISNA(VLOOKUP($C88,'Craigleith Groms'!$A$17:$I$37,9,FALSE))=TRUE,"0",VLOOKUP($C88,'Craigleith Groms'!$A$17:$I$37,9,FALSE))</f>
        <v>N/A</v>
      </c>
      <c r="L88" s="22" t="str">
        <f>IF(ISNA(VLOOKUP($C88,'Silverstar Canada Cup'!$A$17:$I$37,9,FALSE))=TRUE,"0",VLOOKUP($C88,'Silverstar Canada Cup'!$A$17:$I$37,9,FALSE))</f>
        <v>0</v>
      </c>
      <c r="M88" s="22" t="str">
        <f>IF(ISNA(VLOOKUP($C88,'Beaver Valley TT'!$A$17:$I$37,9,FALSE))=TRUE,"0",VLOOKUP($C88,'Beaver Valley TT'!$A$17:$I$37,9,FALSE))</f>
        <v>0</v>
      </c>
      <c r="N88" s="22" t="str">
        <f>IF(ISNA(VLOOKUP($C88,'Calgary Nor AM SS'!$A$17:$I$37,9,FALSE))=TRUE,"0",VLOOKUP($C88,'Calgary Nor AM SS'!$A$17:$I$37,9,FALSE))</f>
        <v>0</v>
      </c>
      <c r="O88" s="22" t="str">
        <f>IF(ISNA(VLOOKUP($C88,'Fortune Fz'!$A$17:$I$37,9,FALSE))=TRUE,"0",VLOOKUP($C88,'Fortune Fz'!$A$17:$I$37,9,FALSE))</f>
        <v>0</v>
      </c>
      <c r="P88" s="22" t="str">
        <f>IF(ISNA(VLOOKUP($C88,'GEORGIAN PEAKS Groms'!$A$17:$I$37,9,FALSE))=TRUE,"0",VLOOKUP($C88,'GEORGIAN PEAKS Groms'!$A$17:$I$37,9,FALSE))</f>
        <v>N/A</v>
      </c>
      <c r="Q88" s="22" t="str">
        <f>IF(ISNA(VLOOKUP($C88,'Aspen Open SS'!$A$17:$I$37,9,FALSE))=TRUE,"0",VLOOKUP($C88,'Aspen Open SS'!$A$17:$I$37,9,FALSE))</f>
        <v>0</v>
      </c>
      <c r="R88" s="22" t="str">
        <f>IF(ISNA(VLOOKUP($C88,'Aspen Open BA'!$A$17:$I$37,9,FALSE))=TRUE,"0",VLOOKUP($C88,'Aspen Open BA'!$A$17:$I$37,9,FALSE))</f>
        <v>0</v>
      </c>
      <c r="S88" s="22" t="str">
        <f>IF(ISNA(VLOOKUP($C88,'CWG SS'!$A$17:$I$37,9,FALSE))=TRUE,"0",VLOOKUP($C88,'CWG SS'!$A$17:$I$37,9,FALSE))</f>
        <v>0</v>
      </c>
      <c r="T88" s="22" t="str">
        <f>IF(ISNA(VLOOKUP($C88,'CWG BA'!$A$17:$I$37,9,FALSE))=TRUE,"0",VLOOKUP($C88,'CWG BA'!$A$17:$I$37,9,FALSE))</f>
        <v>0</v>
      </c>
      <c r="U88" s="22" t="str">
        <f>IF(ISNA(VLOOKUP($C88,'CWG HP'!$A$17:$I$37,9,FALSE))=TRUE,"0",VLOOKUP($C88,'CWG HP'!$A$17:$I$37,9,FALSE))</f>
        <v>0</v>
      </c>
      <c r="V88" s="22" t="str">
        <f>IF(ISNA(VLOOKUP($C88,'Camp Fortune Provincials'!$A$17:$I$37,9,FALSE))=TRUE,"0",VLOOKUP($C88,'Camp Fortune Provincials'!$A$17:$I$37,9,FALSE))</f>
        <v>0</v>
      </c>
      <c r="W88" s="22" t="str">
        <f>IF(ISNA(VLOOKUP($C88,'Jr Nats SS'!$A$17:$I$37,9,FALSE))=TRUE,"0",VLOOKUP($C88,'Jr Nats SS'!$A$17:$I$37,9,FALSE))</f>
        <v>0</v>
      </c>
      <c r="X88" s="22" t="str">
        <f>IF(ISNA(VLOOKUP($C88,'Jr Nats HP'!$A$17:$I$37,9,FALSE))=TRUE,"0",VLOOKUP($C88,'Jr Nats HP'!$A$17:$I$37,9,FALSE))</f>
        <v>0</v>
      </c>
      <c r="Y88" s="22" t="str">
        <f>IF(ISNA(VLOOKUP($C88,'Jr Nats BA'!$A$17:$I$37,9,FALSE))=TRUE,"0",VLOOKUP($C88,'Jr Nats BA'!$A$17:$I$37,9,FALSE))</f>
        <v>0</v>
      </c>
      <c r="Z88" s="22" t="str">
        <f>IF(ISNA(VLOOKUP($C88,'Mammoth World Cup'!$A$17:$I$37,9,FALSE))=TRUE,"0",VLOOKUP($C88,'Mammoth World Cup'!$A$17:$I$37,9,FALSE))</f>
        <v>0</v>
      </c>
      <c r="AA88" s="22" t="str">
        <f>IF(ISNA(VLOOKUP($C88,'MSLM CC SS'!$A$17:$I$37,9,FALSE))=TRUE,"0",VLOOKUP($C88,'MSLM CC SS'!$A$17:$I$37,9,FALSE))</f>
        <v>0</v>
      </c>
      <c r="AB88" s="22" t="str">
        <f>IF(ISNA(VLOOKUP($C88,'MSLM CC HP'!$A$17:$I$33,9,FALSE))=TRUE,"0",VLOOKUP($C88,'MSLM CC HP'!$A$17:$I$33,9,FALSE))</f>
        <v>0</v>
      </c>
      <c r="AC88" s="22" t="str">
        <f>IF(ISNA(VLOOKUP($C88,'Mammoth NorAM SS'!$A$17:$I$37,9,FALSE))=TRUE,"0",VLOOKUP($C88,'Mammoth NorAM SS'!$A$17:$I$37,9,FALSE))</f>
        <v>0</v>
      </c>
      <c r="AD88" s="22" t="str">
        <f>IF(ISNA(VLOOKUP($C88,'Le Relais NorAM SS'!$A$17:$I$37,9,FALSE))=TRUE,"0",VLOOKUP($C88,'Le Relais NorAM SS'!$A$17:$I$37,9,FALSE))</f>
        <v>0</v>
      </c>
      <c r="AE88" s="22" t="str">
        <f>IF(ISNA(VLOOKUP($C88,'Step Up Tour Pro SS'!$A$17:$I$37,9,FALSE))=TRUE,"0",VLOOKUP($C88,'Step Up Tour Pro SS'!$A$17:$I$37,9,FALSE))</f>
        <v>0</v>
      </c>
    </row>
    <row r="89" spans="1:31" ht="15" customHeight="1">
      <c r="A89" s="81" t="s">
        <v>94</v>
      </c>
      <c r="B89" s="81" t="s">
        <v>162</v>
      </c>
      <c r="C89" s="86" t="s">
        <v>161</v>
      </c>
      <c r="D89" s="85">
        <f>IF(ISNA(VLOOKUP($C89,'RPA Caclulations'!$C$6:$K$199,3,FALSE))=TRUE,"0",VLOOKUP($C89,'RPA Caclulations'!$C$6:$K$199,3,FALSE))</f>
        <v>82</v>
      </c>
      <c r="E89" s="22" t="str">
        <f>IF(ISNA(VLOOKUP($C89,'Mt. Sima Canada Cup SS'!$A$17:$I$37,9,FALSE))=TRUE,"0",VLOOKUP($C89,'Mt. Sima Canada Cup SS'!$A$17:$I$37,9,FALSE))</f>
        <v>0</v>
      </c>
      <c r="F89" s="22" t="str">
        <f>IF(ISNA(VLOOKUP($C89,'Mt. Sima Canada Cup BA'!$A$17:$I$37,9,FALSE))=TRUE,"0",VLOOKUP($C89,'Mt. Sima Canada Cup BA'!$A$17:$I$37,9,FALSE))</f>
        <v>0</v>
      </c>
      <c r="G89" s="22" t="str">
        <f>IF(ISNA(VLOOKUP($C89,'Waterville Rev Tour NorAm Day 1'!$A$17:$I$37,9,FALSE))=TRUE,"0",VLOOKUP($C89,'Waterville Rev Tour NorAm Day 1'!$A$17:$I$37,9,FALSE))</f>
        <v>0</v>
      </c>
      <c r="H89" s="22" t="str">
        <f>IF(ISNA(VLOOKUP($C89,'Waterville Rev Tour NorAm Day 2'!$A$17:$I$37,9,FALSE))=TRUE,"0",VLOOKUP($C89,'Waterville Rev Tour NorAm Day 2'!$A$17:$I$37,9,FALSE))</f>
        <v>0</v>
      </c>
      <c r="I89" s="22" t="str">
        <f>IF(ISNA(VLOOKUP($C89,'MSLM TT DAY 1'!$A$17:$I$37,9,FALSE))=TRUE,"0",VLOOKUP($C89,'MSLM TT DAY 1'!$A$17:$I$37,9,FALSE))</f>
        <v>0</v>
      </c>
      <c r="J89" s="22" t="str">
        <f>IF(ISNA(VLOOKUP($C89,'MSLM TT DAY 2'!$A$17:$I$37,9,FALSE))=TRUE,"0",VLOOKUP($C89,'MSLM TT DAY 2'!$A$17:$I$37,9,FALSE))</f>
        <v>0</v>
      </c>
      <c r="K89" s="22" t="str">
        <f>IF(ISNA(VLOOKUP($C89,'Craigleith Groms'!$A$17:$I$37,9,FALSE))=TRUE,"0",VLOOKUP($C89,'Craigleith Groms'!$A$17:$I$37,9,FALSE))</f>
        <v>0</v>
      </c>
      <c r="L89" s="22" t="str">
        <f>IF(ISNA(VLOOKUP($C89,'Silverstar Canada Cup'!$A$17:$I$37,9,FALSE))=TRUE,"0",VLOOKUP($C89,'Silverstar Canada Cup'!$A$17:$I$37,9,FALSE))</f>
        <v>0</v>
      </c>
      <c r="M89" s="22" t="str">
        <f>IF(ISNA(VLOOKUP($C89,'Beaver Valley TT'!$A$17:$I$37,9,FALSE))=TRUE,"0",VLOOKUP($C89,'Beaver Valley TT'!$A$17:$I$37,9,FALSE))</f>
        <v>0</v>
      </c>
      <c r="N89" s="22" t="str">
        <f>IF(ISNA(VLOOKUP($C89,'Calgary Nor AM SS'!$A$17:$I$37,9,FALSE))=TRUE,"0",VLOOKUP($C89,'Calgary Nor AM SS'!$A$17:$I$37,9,FALSE))</f>
        <v>0</v>
      </c>
      <c r="O89" s="22" t="str">
        <f>IF(ISNA(VLOOKUP($C89,'Fortune Fz'!$A$17:$I$37,9,FALSE))=TRUE,"0",VLOOKUP($C89,'Fortune Fz'!$A$17:$I$37,9,FALSE))</f>
        <v>0</v>
      </c>
      <c r="P89" s="22" t="str">
        <f>IF(ISNA(VLOOKUP($C89,'GEORGIAN PEAKS Groms'!$A$17:$I$37,9,FALSE))=TRUE,"0",VLOOKUP($C89,'GEORGIAN PEAKS Groms'!$A$17:$I$37,9,FALSE))</f>
        <v>0</v>
      </c>
      <c r="Q89" s="22" t="str">
        <f>IF(ISNA(VLOOKUP($C89,'Aspen Open SS'!$A$17:$I$37,9,FALSE))=TRUE,"0",VLOOKUP($C89,'Aspen Open SS'!$A$17:$I$37,9,FALSE))</f>
        <v>0</v>
      </c>
      <c r="R89" s="22" t="str">
        <f>IF(ISNA(VLOOKUP($C89,'Aspen Open BA'!$A$17:$I$37,9,FALSE))=TRUE,"0",VLOOKUP($C89,'Aspen Open BA'!$A$17:$I$37,9,FALSE))</f>
        <v>0</v>
      </c>
      <c r="S89" s="22" t="str">
        <f>IF(ISNA(VLOOKUP($C89,'CWG SS'!$A$17:$I$37,9,FALSE))=TRUE,"0",VLOOKUP($C89,'CWG SS'!$A$17:$I$37,9,FALSE))</f>
        <v>0</v>
      </c>
      <c r="T89" s="22" t="str">
        <f>IF(ISNA(VLOOKUP($C89,'CWG BA'!$A$17:$I$37,9,FALSE))=TRUE,"0",VLOOKUP($C89,'CWG BA'!$A$17:$I$37,9,FALSE))</f>
        <v>0</v>
      </c>
      <c r="U89" s="22" t="str">
        <f>IF(ISNA(VLOOKUP($C89,'CWG HP'!$A$17:$I$37,9,FALSE))=TRUE,"0",VLOOKUP($C89,'CWG HP'!$A$17:$I$37,9,FALSE))</f>
        <v>0</v>
      </c>
      <c r="V89" s="22" t="str">
        <f>IF(ISNA(VLOOKUP($C89,'Camp Fortune Provincials'!$A$17:$I$37,9,FALSE))=TRUE,"0",VLOOKUP($C89,'Camp Fortune Provincials'!$A$17:$I$37,9,FALSE))</f>
        <v>0</v>
      </c>
      <c r="W89" s="22" t="str">
        <f>IF(ISNA(VLOOKUP($C89,'Jr Nats SS'!$A$17:$I$37,9,FALSE))=TRUE,"0",VLOOKUP($C89,'Jr Nats SS'!$A$17:$I$37,9,FALSE))</f>
        <v>0</v>
      </c>
      <c r="X89" s="22" t="str">
        <f>IF(ISNA(VLOOKUP($C89,'Jr Nats HP'!$A$17:$I$37,9,FALSE))=TRUE,"0",VLOOKUP($C89,'Jr Nats HP'!$A$17:$I$37,9,FALSE))</f>
        <v>0</v>
      </c>
      <c r="Y89" s="22" t="str">
        <f>IF(ISNA(VLOOKUP($C89,'Jr Nats BA'!$A$17:$I$37,9,FALSE))=TRUE,"0",VLOOKUP($C89,'Jr Nats BA'!$A$17:$I$37,9,FALSE))</f>
        <v>0</v>
      </c>
      <c r="Z89" s="22" t="str">
        <f>IF(ISNA(VLOOKUP($C89,'Mammoth World Cup'!$A$17:$I$37,9,FALSE))=TRUE,"0",VLOOKUP($C89,'Mammoth World Cup'!$A$17:$I$37,9,FALSE))</f>
        <v>0</v>
      </c>
      <c r="AA89" s="22" t="str">
        <f>IF(ISNA(VLOOKUP($C89,'MSLM CC SS'!$A$17:$I$37,9,FALSE))=TRUE,"0",VLOOKUP($C89,'MSLM CC SS'!$A$17:$I$37,9,FALSE))</f>
        <v>0</v>
      </c>
      <c r="AB89" s="22" t="str">
        <f>IF(ISNA(VLOOKUP($C89,'MSLM CC HP'!$A$17:$I$33,9,FALSE))=TRUE,"0",VLOOKUP($C89,'MSLM CC HP'!$A$17:$I$33,9,FALSE))</f>
        <v>0</v>
      </c>
      <c r="AC89" s="22" t="str">
        <f>IF(ISNA(VLOOKUP($C89,'Mammoth NorAM SS'!$A$17:$I$37,9,FALSE))=TRUE,"0",VLOOKUP($C89,'Mammoth NorAM SS'!$A$17:$I$37,9,FALSE))</f>
        <v>0</v>
      </c>
      <c r="AD89" s="22" t="str">
        <f>IF(ISNA(VLOOKUP($C89,'Le Relais NorAM SS'!$A$17:$I$37,9,FALSE))=TRUE,"0",VLOOKUP($C89,'Le Relais NorAM SS'!$A$17:$I$37,9,FALSE))</f>
        <v>0</v>
      </c>
      <c r="AE89" s="22" t="str">
        <f>IF(ISNA(VLOOKUP($C89,'Step Up Tour Pro SS'!$A$17:$I$37,9,FALSE))=TRUE,"0",VLOOKUP($C89,'Step Up Tour Pro SS'!$A$17:$I$37,9,FALSE))</f>
        <v>0</v>
      </c>
    </row>
    <row r="90" spans="1:31" ht="15" customHeight="1">
      <c r="A90" s="81" t="s">
        <v>142</v>
      </c>
      <c r="B90" s="81" t="s">
        <v>162</v>
      </c>
      <c r="C90" s="86" t="s">
        <v>163</v>
      </c>
      <c r="D90" s="85">
        <f>IF(ISNA(VLOOKUP($C90,'RPA Caclulations'!$C$6:$K$199,3,FALSE))=TRUE,"0",VLOOKUP($C90,'RPA Caclulations'!$C$6:$K$199,3,FALSE))</f>
        <v>83</v>
      </c>
      <c r="E90" s="22" t="str">
        <f>IF(ISNA(VLOOKUP($C90,'Mt. Sima Canada Cup SS'!$A$17:$I$37,9,FALSE))=TRUE,"0",VLOOKUP($C90,'Mt. Sima Canada Cup SS'!$A$17:$I$37,9,FALSE))</f>
        <v>0</v>
      </c>
      <c r="F90" s="22" t="str">
        <f>IF(ISNA(VLOOKUP($C90,'Mt. Sima Canada Cup BA'!$A$17:$I$37,9,FALSE))=TRUE,"0",VLOOKUP($C90,'Mt. Sima Canada Cup BA'!$A$17:$I$37,9,FALSE))</f>
        <v>0</v>
      </c>
      <c r="G90" s="22" t="str">
        <f>IF(ISNA(VLOOKUP($C90,'Waterville Rev Tour NorAm Day 1'!$A$17:$I$37,9,FALSE))=TRUE,"0",VLOOKUP($C90,'Waterville Rev Tour NorAm Day 1'!$A$17:$I$37,9,FALSE))</f>
        <v>0</v>
      </c>
      <c r="H90" s="22" t="str">
        <f>IF(ISNA(VLOOKUP($C90,'Waterville Rev Tour NorAm Day 2'!$A$17:$I$37,9,FALSE))=TRUE,"0",VLOOKUP($C90,'Waterville Rev Tour NorAm Day 2'!$A$17:$I$37,9,FALSE))</f>
        <v>0</v>
      </c>
      <c r="I90" s="22" t="str">
        <f>IF(ISNA(VLOOKUP($C90,'MSLM TT DAY 1'!$A$17:$I$37,9,FALSE))=TRUE,"0",VLOOKUP($C90,'MSLM TT DAY 1'!$A$17:$I$37,9,FALSE))</f>
        <v>0</v>
      </c>
      <c r="J90" s="22" t="str">
        <f>IF(ISNA(VLOOKUP($C90,'MSLM TT DAY 2'!$A$17:$I$37,9,FALSE))=TRUE,"0",VLOOKUP($C90,'MSLM TT DAY 2'!$A$17:$I$37,9,FALSE))</f>
        <v>0</v>
      </c>
      <c r="K90" s="22" t="str">
        <f>IF(ISNA(VLOOKUP($C90,'Craigleith Groms'!$A$17:$I$37,9,FALSE))=TRUE,"0",VLOOKUP($C90,'Craigleith Groms'!$A$17:$I$37,9,FALSE))</f>
        <v>0</v>
      </c>
      <c r="L90" s="22" t="str">
        <f>IF(ISNA(VLOOKUP($C90,'Silverstar Canada Cup'!$A$17:$I$37,9,FALSE))=TRUE,"0",VLOOKUP($C90,'Silverstar Canada Cup'!$A$17:$I$37,9,FALSE))</f>
        <v>0</v>
      </c>
      <c r="M90" s="22" t="str">
        <f>IF(ISNA(VLOOKUP($C90,'Beaver Valley TT'!$A$17:$I$37,9,FALSE))=TRUE,"0",VLOOKUP($C90,'Beaver Valley TT'!$A$17:$I$37,9,FALSE))</f>
        <v>0</v>
      </c>
      <c r="N90" s="22" t="str">
        <f>IF(ISNA(VLOOKUP($C90,'Calgary Nor AM SS'!$A$17:$I$37,9,FALSE))=TRUE,"0",VLOOKUP($C90,'Calgary Nor AM SS'!$A$17:$I$37,9,FALSE))</f>
        <v>0</v>
      </c>
      <c r="O90" s="22" t="str">
        <f>IF(ISNA(VLOOKUP($C90,'Fortune Fz'!$A$17:$I$37,9,FALSE))=TRUE,"0",VLOOKUP($C90,'Fortune Fz'!$A$17:$I$37,9,FALSE))</f>
        <v>0</v>
      </c>
      <c r="P90" s="22" t="str">
        <f>IF(ISNA(VLOOKUP($C90,'GEORGIAN PEAKS Groms'!$A$17:$I$37,9,FALSE))=TRUE,"0",VLOOKUP($C90,'GEORGIAN PEAKS Groms'!$A$17:$I$37,9,FALSE))</f>
        <v>0</v>
      </c>
      <c r="Q90" s="22" t="str">
        <f>IF(ISNA(VLOOKUP($C90,'Aspen Open SS'!$A$17:$I$37,9,FALSE))=TRUE,"0",VLOOKUP($C90,'Aspen Open SS'!$A$17:$I$37,9,FALSE))</f>
        <v>0</v>
      </c>
      <c r="R90" s="22" t="str">
        <f>IF(ISNA(VLOOKUP($C90,'Aspen Open BA'!$A$17:$I$37,9,FALSE))=TRUE,"0",VLOOKUP($C90,'Aspen Open BA'!$A$17:$I$37,9,FALSE))</f>
        <v>0</v>
      </c>
      <c r="S90" s="22" t="str">
        <f>IF(ISNA(VLOOKUP($C90,'CWG SS'!$A$17:$I$37,9,FALSE))=TRUE,"0",VLOOKUP($C90,'CWG SS'!$A$17:$I$37,9,FALSE))</f>
        <v>0</v>
      </c>
      <c r="T90" s="22" t="str">
        <f>IF(ISNA(VLOOKUP($C90,'CWG BA'!$A$17:$I$37,9,FALSE))=TRUE,"0",VLOOKUP($C90,'CWG BA'!$A$17:$I$37,9,FALSE))</f>
        <v>0</v>
      </c>
      <c r="U90" s="22" t="str">
        <f>IF(ISNA(VLOOKUP($C90,'CWG HP'!$A$17:$I$37,9,FALSE))=TRUE,"0",VLOOKUP($C90,'CWG HP'!$A$17:$I$37,9,FALSE))</f>
        <v>0</v>
      </c>
      <c r="V90" s="22" t="str">
        <f>IF(ISNA(VLOOKUP($C90,'Camp Fortune Provincials'!$A$17:$I$37,9,FALSE))=TRUE,"0",VLOOKUP($C90,'Camp Fortune Provincials'!$A$17:$I$37,9,FALSE))</f>
        <v>0</v>
      </c>
      <c r="W90" s="22" t="str">
        <f>IF(ISNA(VLOOKUP($C90,'Jr Nats SS'!$A$17:$I$37,9,FALSE))=TRUE,"0",VLOOKUP($C90,'Jr Nats SS'!$A$17:$I$37,9,FALSE))</f>
        <v>0</v>
      </c>
      <c r="X90" s="22" t="str">
        <f>IF(ISNA(VLOOKUP($C90,'Jr Nats HP'!$A$17:$I$37,9,FALSE))=TRUE,"0",VLOOKUP($C90,'Jr Nats HP'!$A$17:$I$37,9,FALSE))</f>
        <v>0</v>
      </c>
      <c r="Y90" s="22" t="str">
        <f>IF(ISNA(VLOOKUP($C90,'Jr Nats BA'!$A$17:$I$37,9,FALSE))=TRUE,"0",VLOOKUP($C90,'Jr Nats BA'!$A$17:$I$37,9,FALSE))</f>
        <v>0</v>
      </c>
      <c r="Z90" s="22" t="str">
        <f>IF(ISNA(VLOOKUP($C90,'Mammoth World Cup'!$A$17:$I$37,9,FALSE))=TRUE,"0",VLOOKUP($C90,'Mammoth World Cup'!$A$17:$I$37,9,FALSE))</f>
        <v>0</v>
      </c>
      <c r="AA90" s="22" t="str">
        <f>IF(ISNA(VLOOKUP($C90,'MSLM CC SS'!$A$17:$I$37,9,FALSE))=TRUE,"0",VLOOKUP($C90,'MSLM CC SS'!$A$17:$I$37,9,FALSE))</f>
        <v>0</v>
      </c>
      <c r="AB90" s="22" t="str">
        <f>IF(ISNA(VLOOKUP($C90,'MSLM CC HP'!$A$17:$I$33,9,FALSE))=TRUE,"0",VLOOKUP($C90,'MSLM CC HP'!$A$17:$I$33,9,FALSE))</f>
        <v>0</v>
      </c>
      <c r="AC90" s="22" t="str">
        <f>IF(ISNA(VLOOKUP($C90,'Mammoth NorAM SS'!$A$17:$I$37,9,FALSE))=TRUE,"0",VLOOKUP($C90,'Mammoth NorAM SS'!$A$17:$I$37,9,FALSE))</f>
        <v>0</v>
      </c>
      <c r="AD90" s="22" t="str">
        <f>IF(ISNA(VLOOKUP($C90,'Le Relais NorAM SS'!$A$17:$I$37,9,FALSE))=TRUE,"0",VLOOKUP($C90,'Le Relais NorAM SS'!$A$17:$I$37,9,FALSE))</f>
        <v>0</v>
      </c>
      <c r="AE90" s="22" t="str">
        <f>IF(ISNA(VLOOKUP($C90,'Step Up Tour Pro SS'!$A$17:$I$37,9,FALSE))=TRUE,"0",VLOOKUP($C90,'Step Up Tour Pro SS'!$A$17:$I$37,9,FALSE))</f>
        <v>0</v>
      </c>
    </row>
    <row r="91" spans="1:31" ht="15" customHeight="1">
      <c r="A91" s="81" t="s">
        <v>80</v>
      </c>
      <c r="B91" s="81" t="s">
        <v>269</v>
      </c>
      <c r="C91" s="86" t="s">
        <v>268</v>
      </c>
      <c r="D91" s="85">
        <f>IF(ISNA(VLOOKUP($C91,'RPA Caclulations'!$C$6:$K$199,3,FALSE))=TRUE,"0",VLOOKUP($C91,'RPA Caclulations'!$C$6:$K$199,3,FALSE))</f>
        <v>84</v>
      </c>
      <c r="E91" s="22" t="str">
        <f>IF(ISNA(VLOOKUP($C91,'Mt. Sima Canada Cup SS'!$A$17:$I$37,9,FALSE))=TRUE,"0",VLOOKUP($C91,'Mt. Sima Canada Cup SS'!$A$17:$I$37,9,FALSE))</f>
        <v>0</v>
      </c>
      <c r="F91" s="22" t="str">
        <f>IF(ISNA(VLOOKUP($C91,'Mt. Sima Canada Cup BA'!$A$17:$I$37,9,FALSE))=TRUE,"0",VLOOKUP($C91,'Mt. Sima Canada Cup BA'!$A$17:$I$37,9,FALSE))</f>
        <v>0</v>
      </c>
      <c r="G91" s="22" t="str">
        <f>IF(ISNA(VLOOKUP($C91,'Waterville Rev Tour NorAm Day 1'!$A$17:$I$37,9,FALSE))=TRUE,"0",VLOOKUP($C91,'Waterville Rev Tour NorAm Day 1'!$A$17:$I$37,9,FALSE))</f>
        <v>0</v>
      </c>
      <c r="H91" s="22" t="str">
        <f>IF(ISNA(VLOOKUP($C91,'Waterville Rev Tour NorAm Day 2'!$A$17:$I$37,9,FALSE))=TRUE,"0",VLOOKUP($C91,'Waterville Rev Tour NorAm Day 2'!$A$17:$I$37,9,FALSE))</f>
        <v>0</v>
      </c>
      <c r="I91" s="22" t="str">
        <f>IF(ISNA(VLOOKUP($C91,'MSLM TT DAY 1'!$A$17:$I$37,9,FALSE))=TRUE,"0",VLOOKUP($C91,'MSLM TT DAY 1'!$A$17:$I$37,9,FALSE))</f>
        <v>0</v>
      </c>
      <c r="J91" s="22" t="str">
        <f>IF(ISNA(VLOOKUP($C91,'MSLM TT DAY 2'!$A$17:$I$37,9,FALSE))=TRUE,"0",VLOOKUP($C91,'MSLM TT DAY 2'!$A$17:$I$37,9,FALSE))</f>
        <v>0</v>
      </c>
      <c r="K91" s="22" t="str">
        <f>IF(ISNA(VLOOKUP($C91,'Craigleith Groms'!$A$17:$I$37,9,FALSE))=TRUE,"0",VLOOKUP($C91,'Craigleith Groms'!$A$17:$I$37,9,FALSE))</f>
        <v>0</v>
      </c>
      <c r="L91" s="22" t="str">
        <f>IF(ISNA(VLOOKUP($C91,'Silverstar Canada Cup'!$A$17:$I$37,9,FALSE))=TRUE,"0",VLOOKUP($C91,'Silverstar Canada Cup'!$A$17:$I$37,9,FALSE))</f>
        <v>0</v>
      </c>
      <c r="M91" s="22" t="str">
        <f>IF(ISNA(VLOOKUP($C91,'Beaver Valley TT'!$A$17:$I$37,9,FALSE))=TRUE,"0",VLOOKUP($C91,'Beaver Valley TT'!$A$17:$I$37,9,FALSE))</f>
        <v>0</v>
      </c>
      <c r="N91" s="22" t="str">
        <f>IF(ISNA(VLOOKUP($C91,'Calgary Nor AM SS'!$A$17:$I$37,9,FALSE))=TRUE,"0",VLOOKUP($C91,'Calgary Nor AM SS'!$A$17:$I$37,9,FALSE))</f>
        <v>0</v>
      </c>
      <c r="O91" s="22" t="str">
        <f>IF(ISNA(VLOOKUP($C91,'Fortune Fz'!$A$17:$I$37,9,FALSE))=TRUE,"0",VLOOKUP($C91,'Fortune Fz'!$A$17:$I$37,9,FALSE))</f>
        <v>0</v>
      </c>
      <c r="P91" s="22" t="str">
        <f>IF(ISNA(VLOOKUP($C91,'GEORGIAN PEAKS Groms'!$A$17:$I$37,9,FALSE))=TRUE,"0",VLOOKUP($C91,'GEORGIAN PEAKS Groms'!$A$17:$I$37,9,FALSE))</f>
        <v>0</v>
      </c>
      <c r="Q91" s="22" t="str">
        <f>IF(ISNA(VLOOKUP($C91,'Aspen Open SS'!$A$17:$I$37,9,FALSE))=TRUE,"0",VLOOKUP($C91,'Aspen Open SS'!$A$17:$I$37,9,FALSE))</f>
        <v>0</v>
      </c>
      <c r="R91" s="22" t="str">
        <f>IF(ISNA(VLOOKUP($C91,'Aspen Open BA'!$A$17:$I$37,9,FALSE))=TRUE,"0",VLOOKUP($C91,'Aspen Open BA'!$A$17:$I$37,9,FALSE))</f>
        <v>0</v>
      </c>
      <c r="S91" s="22" t="str">
        <f>IF(ISNA(VLOOKUP($C91,'CWG SS'!$A$17:$I$37,9,FALSE))=TRUE,"0",VLOOKUP($C91,'CWG SS'!$A$17:$I$37,9,FALSE))</f>
        <v>0</v>
      </c>
      <c r="T91" s="22" t="str">
        <f>IF(ISNA(VLOOKUP($C91,'CWG BA'!$A$17:$I$37,9,FALSE))=TRUE,"0",VLOOKUP($C91,'CWG BA'!$A$17:$I$37,9,FALSE))</f>
        <v>0</v>
      </c>
      <c r="U91" s="22" t="str">
        <f>IF(ISNA(VLOOKUP($C91,'CWG HP'!$A$17:$I$37,9,FALSE))=TRUE,"0",VLOOKUP($C91,'CWG HP'!$A$17:$I$37,9,FALSE))</f>
        <v>0</v>
      </c>
      <c r="V91" s="22" t="str">
        <f>IF(ISNA(VLOOKUP($C91,'Camp Fortune Provincials'!$A$17:$I$37,9,FALSE))=TRUE,"0",VLOOKUP($C91,'Camp Fortune Provincials'!$A$17:$I$37,9,FALSE))</f>
        <v>0</v>
      </c>
      <c r="W91" s="22" t="str">
        <f>IF(ISNA(VLOOKUP($C91,'Jr Nats SS'!$A$17:$I$37,9,FALSE))=TRUE,"0",VLOOKUP($C91,'Jr Nats SS'!$A$17:$I$37,9,FALSE))</f>
        <v>0</v>
      </c>
      <c r="X91" s="22" t="str">
        <f>IF(ISNA(VLOOKUP($C91,'Jr Nats HP'!$A$17:$I$37,9,FALSE))=TRUE,"0",VLOOKUP($C91,'Jr Nats HP'!$A$17:$I$37,9,FALSE))</f>
        <v>0</v>
      </c>
      <c r="Y91" s="22" t="str">
        <f>IF(ISNA(VLOOKUP($C91,'Jr Nats BA'!$A$17:$I$37,9,FALSE))=TRUE,"0",VLOOKUP($C91,'Jr Nats BA'!$A$17:$I$37,9,FALSE))</f>
        <v>0</v>
      </c>
      <c r="Z91" s="22" t="str">
        <f>IF(ISNA(VLOOKUP($C91,'Mammoth World Cup'!$A$17:$I$37,9,FALSE))=TRUE,"0",VLOOKUP($C91,'Mammoth World Cup'!$A$17:$I$37,9,FALSE))</f>
        <v>0</v>
      </c>
      <c r="AA91" s="22" t="str">
        <f>IF(ISNA(VLOOKUP($C91,'MSLM CC SS'!$A$17:$I$37,9,FALSE))=TRUE,"0",VLOOKUP($C91,'MSLM CC SS'!$A$17:$I$37,9,FALSE))</f>
        <v>0</v>
      </c>
      <c r="AB91" s="22" t="str">
        <f>IF(ISNA(VLOOKUP($C91,'MSLM CC HP'!$A$17:$I$33,9,FALSE))=TRUE,"0",VLOOKUP($C91,'MSLM CC HP'!$A$17:$I$33,9,FALSE))</f>
        <v>0</v>
      </c>
      <c r="AC91" s="22" t="str">
        <f>IF(ISNA(VLOOKUP($C91,'Mammoth NorAM SS'!$A$17:$I$37,9,FALSE))=TRUE,"0",VLOOKUP($C91,'Mammoth NorAM SS'!$A$17:$I$37,9,FALSE))</f>
        <v>0</v>
      </c>
      <c r="AD91" s="22" t="str">
        <f>IF(ISNA(VLOOKUP($C91,'Le Relais NorAM SS'!$A$17:$I$37,9,FALSE))=TRUE,"0",VLOOKUP($C91,'Le Relais NorAM SS'!$A$17:$I$37,9,FALSE))</f>
        <v>0</v>
      </c>
      <c r="AE91" s="22">
        <f>IF(ISNA(VLOOKUP($C91,'Step Up Tour Pro SS'!$A$17:$I$37,9,FALSE))=TRUE,"0",VLOOKUP($C91,'Step Up Tour Pro SS'!$A$17:$I$37,9,FALSE))</f>
        <v>0</v>
      </c>
    </row>
    <row r="92" spans="1:31" ht="15" customHeight="1">
      <c r="A92" s="81" t="s">
        <v>165</v>
      </c>
      <c r="B92" s="81" t="s">
        <v>140</v>
      </c>
      <c r="C92" s="86" t="s">
        <v>164</v>
      </c>
      <c r="D92" s="85">
        <f>IF(ISNA(VLOOKUP($C92,'RPA Caclulations'!$C$6:$K$199,3,FALSE))=TRUE,"0",VLOOKUP($C92,'RPA Caclulations'!$C$6:$K$199,3,FALSE))</f>
        <v>85</v>
      </c>
      <c r="E92" s="22" t="str">
        <f>IF(ISNA(VLOOKUP($C92,'Mt. Sima Canada Cup SS'!$A$17:$I$37,9,FALSE))=TRUE,"0",VLOOKUP($C92,'Mt. Sima Canada Cup SS'!$A$17:$I$37,9,FALSE))</f>
        <v>0</v>
      </c>
      <c r="F92" s="22" t="str">
        <f>IF(ISNA(VLOOKUP($C92,'Mt. Sima Canada Cup BA'!$A$17:$I$37,9,FALSE))=TRUE,"0",VLOOKUP($C92,'Mt. Sima Canada Cup BA'!$A$17:$I$37,9,FALSE))</f>
        <v>0</v>
      </c>
      <c r="G92" s="22" t="str">
        <f>IF(ISNA(VLOOKUP($C92,'Waterville Rev Tour NorAm Day 1'!$A$17:$I$37,9,FALSE))=TRUE,"0",VLOOKUP($C92,'Waterville Rev Tour NorAm Day 1'!$A$17:$I$37,9,FALSE))</f>
        <v>0</v>
      </c>
      <c r="H92" s="22" t="str">
        <f>IF(ISNA(VLOOKUP($C92,'Waterville Rev Tour NorAm Day 2'!$A$17:$I$37,9,FALSE))=TRUE,"0",VLOOKUP($C92,'Waterville Rev Tour NorAm Day 2'!$A$17:$I$37,9,FALSE))</f>
        <v>0</v>
      </c>
      <c r="I92" s="22" t="str">
        <f>IF(ISNA(VLOOKUP($C92,'MSLM TT DAY 1'!$A$17:$I$37,9,FALSE))=TRUE,"0",VLOOKUP($C92,'MSLM TT DAY 1'!$A$17:$I$37,9,FALSE))</f>
        <v>0</v>
      </c>
      <c r="J92" s="22" t="str">
        <f>IF(ISNA(VLOOKUP($C92,'MSLM TT DAY 2'!$A$17:$I$37,9,FALSE))=TRUE,"0",VLOOKUP($C92,'MSLM TT DAY 2'!$A$17:$I$37,9,FALSE))</f>
        <v>0</v>
      </c>
      <c r="K92" s="22" t="str">
        <f>IF(ISNA(VLOOKUP($C92,'Craigleith Groms'!$A$17:$I$37,9,FALSE))=TRUE,"0",VLOOKUP($C92,'Craigleith Groms'!$A$17:$I$37,9,FALSE))</f>
        <v>0</v>
      </c>
      <c r="L92" s="22" t="str">
        <f>IF(ISNA(VLOOKUP($C92,'Silverstar Canada Cup'!$A$17:$I$37,9,FALSE))=TRUE,"0",VLOOKUP($C92,'Silverstar Canada Cup'!$A$17:$I$37,9,FALSE))</f>
        <v>0</v>
      </c>
      <c r="M92" s="22" t="str">
        <f>IF(ISNA(VLOOKUP($C92,'Beaver Valley TT'!$A$17:$I$37,9,FALSE))=TRUE,"0",VLOOKUP($C92,'Beaver Valley TT'!$A$17:$I$37,9,FALSE))</f>
        <v>0</v>
      </c>
      <c r="N92" s="22" t="str">
        <f>IF(ISNA(VLOOKUP($C92,'Calgary Nor AM SS'!$A$17:$I$37,9,FALSE))=TRUE,"0",VLOOKUP($C92,'Calgary Nor AM SS'!$A$17:$I$37,9,FALSE))</f>
        <v>0</v>
      </c>
      <c r="O92" s="22" t="str">
        <f>IF(ISNA(VLOOKUP($C92,'Fortune Fz'!$A$17:$I$37,9,FALSE))=TRUE,"0",VLOOKUP($C92,'Fortune Fz'!$A$17:$I$37,9,FALSE))</f>
        <v>0</v>
      </c>
      <c r="P92" s="22" t="str">
        <f>IF(ISNA(VLOOKUP($C92,'GEORGIAN PEAKS Groms'!$A$17:$I$37,9,FALSE))=TRUE,"0",VLOOKUP($C92,'GEORGIAN PEAKS Groms'!$A$17:$I$37,9,FALSE))</f>
        <v>0</v>
      </c>
      <c r="Q92" s="22" t="str">
        <f>IF(ISNA(VLOOKUP($C92,'Aspen Open SS'!$A$17:$I$37,9,FALSE))=TRUE,"0",VLOOKUP($C92,'Aspen Open SS'!$A$17:$I$37,9,FALSE))</f>
        <v>0</v>
      </c>
      <c r="R92" s="22" t="str">
        <f>IF(ISNA(VLOOKUP($C92,'Aspen Open BA'!$A$17:$I$37,9,FALSE))=TRUE,"0",VLOOKUP($C92,'Aspen Open BA'!$A$17:$I$37,9,FALSE))</f>
        <v>0</v>
      </c>
      <c r="S92" s="22" t="str">
        <f>IF(ISNA(VLOOKUP($C92,'CWG SS'!$A$17:$I$37,9,FALSE))=TRUE,"0",VLOOKUP($C92,'CWG SS'!$A$17:$I$37,9,FALSE))</f>
        <v>0</v>
      </c>
      <c r="T92" s="22" t="str">
        <f>IF(ISNA(VLOOKUP($C92,'CWG BA'!$A$17:$I$37,9,FALSE))=TRUE,"0",VLOOKUP($C92,'CWG BA'!$A$17:$I$37,9,FALSE))</f>
        <v>0</v>
      </c>
      <c r="U92" s="22" t="str">
        <f>IF(ISNA(VLOOKUP($C92,'CWG HP'!$A$17:$I$37,9,FALSE))=TRUE,"0",VLOOKUP($C92,'CWG HP'!$A$17:$I$37,9,FALSE))</f>
        <v>0</v>
      </c>
      <c r="V92" s="22" t="str">
        <f>IF(ISNA(VLOOKUP($C92,'Camp Fortune Provincials'!$A$17:$I$37,9,FALSE))=TRUE,"0",VLOOKUP($C92,'Camp Fortune Provincials'!$A$17:$I$37,9,FALSE))</f>
        <v>0</v>
      </c>
      <c r="W92" s="22" t="str">
        <f>IF(ISNA(VLOOKUP($C92,'Jr Nats SS'!$A$17:$I$37,9,FALSE))=TRUE,"0",VLOOKUP($C92,'Jr Nats SS'!$A$17:$I$37,9,FALSE))</f>
        <v>0</v>
      </c>
      <c r="X92" s="22" t="str">
        <f>IF(ISNA(VLOOKUP($C92,'Jr Nats HP'!$A$17:$I$37,9,FALSE))=TRUE,"0",VLOOKUP($C92,'Jr Nats HP'!$A$17:$I$37,9,FALSE))</f>
        <v>0</v>
      </c>
      <c r="Y92" s="22" t="str">
        <f>IF(ISNA(VLOOKUP($C92,'Jr Nats BA'!$A$17:$I$37,9,FALSE))=TRUE,"0",VLOOKUP($C92,'Jr Nats BA'!$A$17:$I$37,9,FALSE))</f>
        <v>0</v>
      </c>
      <c r="Z92" s="22" t="str">
        <f>IF(ISNA(VLOOKUP($C92,'Mammoth World Cup'!$A$17:$I$37,9,FALSE))=TRUE,"0",VLOOKUP($C92,'Mammoth World Cup'!$A$17:$I$37,9,FALSE))</f>
        <v>0</v>
      </c>
      <c r="AA92" s="22" t="str">
        <f>IF(ISNA(VLOOKUP($C92,'MSLM CC SS'!$A$17:$I$37,9,FALSE))=TRUE,"0",VLOOKUP($C92,'MSLM CC SS'!$A$17:$I$37,9,FALSE))</f>
        <v>0</v>
      </c>
      <c r="AB92" s="22" t="str">
        <f>IF(ISNA(VLOOKUP($C92,'MSLM CC HP'!$A$17:$I$33,9,FALSE))=TRUE,"0",VLOOKUP($C92,'MSLM CC HP'!$A$17:$I$33,9,FALSE))</f>
        <v>0</v>
      </c>
      <c r="AC92" s="22" t="str">
        <f>IF(ISNA(VLOOKUP($C92,'Mammoth NorAM SS'!$A$17:$I$37,9,FALSE))=TRUE,"0",VLOOKUP($C92,'Mammoth NorAM SS'!$A$17:$I$37,9,FALSE))</f>
        <v>0</v>
      </c>
      <c r="AD92" s="22" t="str">
        <f>IF(ISNA(VLOOKUP($C92,'Le Relais NorAM SS'!$A$17:$I$37,9,FALSE))=TRUE,"0",VLOOKUP($C92,'Le Relais NorAM SS'!$A$17:$I$37,9,FALSE))</f>
        <v>0</v>
      </c>
      <c r="AE92" s="22" t="str">
        <f>IF(ISNA(VLOOKUP($C92,'Step Up Tour Pro SS'!$A$17:$I$37,9,FALSE))=TRUE,"0",VLOOKUP($C92,'Step Up Tour Pro SS'!$A$17:$I$37,9,FALSE))</f>
        <v>0</v>
      </c>
    </row>
    <row r="93" spans="1:31" ht="15" customHeight="1">
      <c r="A93" s="81" t="s">
        <v>222</v>
      </c>
      <c r="B93" s="81" t="s">
        <v>65</v>
      </c>
      <c r="C93" s="86" t="s">
        <v>181</v>
      </c>
      <c r="D93" s="85">
        <f>IF(ISNA(VLOOKUP($C93,'RPA Caclulations'!$C$6:$K$199,3,FALSE))=TRUE,"0",VLOOKUP($C93,'RPA Caclulations'!$C$6:$K$199,3,FALSE))</f>
        <v>86</v>
      </c>
      <c r="E93" s="22" t="str">
        <f>IF(ISNA(VLOOKUP($C93,'Mt. Sima Canada Cup SS'!$A$17:$I$37,9,FALSE))=TRUE,"0",VLOOKUP($C93,'Mt. Sima Canada Cup SS'!$A$17:$I$37,9,FALSE))</f>
        <v>0</v>
      </c>
      <c r="F93" s="22" t="str">
        <f>IF(ISNA(VLOOKUP($C93,'Mt. Sima Canada Cup BA'!$A$17:$I$37,9,FALSE))=TRUE,"0",VLOOKUP($C93,'Mt. Sima Canada Cup BA'!$A$17:$I$37,9,FALSE))</f>
        <v>0</v>
      </c>
      <c r="G93" s="22" t="str">
        <f>IF(ISNA(VLOOKUP($C93,'Waterville Rev Tour NorAm Day 1'!$A$17:$I$37,9,FALSE))=TRUE,"0",VLOOKUP($C93,'Waterville Rev Tour NorAm Day 1'!$A$17:$I$37,9,FALSE))</f>
        <v>0</v>
      </c>
      <c r="H93" s="22" t="str">
        <f>IF(ISNA(VLOOKUP($C93,'Waterville Rev Tour NorAm Day 2'!$A$17:$I$37,9,FALSE))=TRUE,"0",VLOOKUP($C93,'Waterville Rev Tour NorAm Day 2'!$A$17:$I$37,9,FALSE))</f>
        <v>0</v>
      </c>
      <c r="I93" s="22" t="str">
        <f>IF(ISNA(VLOOKUP($C93,'MSLM TT DAY 1'!$A$17:$I$37,9,FALSE))=TRUE,"0",VLOOKUP($C93,'MSLM TT DAY 1'!$A$17:$I$37,9,FALSE))</f>
        <v>0</v>
      </c>
      <c r="J93" s="22" t="str">
        <f>IF(ISNA(VLOOKUP($C93,'MSLM TT DAY 2'!$A$17:$I$37,9,FALSE))=TRUE,"0",VLOOKUP($C93,'MSLM TT DAY 2'!$A$17:$I$37,9,FALSE))</f>
        <v>0</v>
      </c>
      <c r="K93" s="22" t="str">
        <f>IF(ISNA(VLOOKUP($C93,'Craigleith Groms'!$A$17:$I$37,9,FALSE))=TRUE,"0",VLOOKUP($C93,'Craigleith Groms'!$A$17:$I$37,9,FALSE))</f>
        <v>0</v>
      </c>
      <c r="L93" s="22" t="str">
        <f>IF(ISNA(VLOOKUP($C93,'Silverstar Canada Cup'!$A$17:$I$37,9,FALSE))=TRUE,"0",VLOOKUP($C93,'Silverstar Canada Cup'!$A$17:$I$37,9,FALSE))</f>
        <v>0</v>
      </c>
      <c r="M93" s="22" t="str">
        <f>IF(ISNA(VLOOKUP($C93,'Beaver Valley TT'!$A$17:$I$37,9,FALSE))=TRUE,"0",VLOOKUP($C93,'Beaver Valley TT'!$A$17:$I$37,9,FALSE))</f>
        <v>0</v>
      </c>
      <c r="N93" s="22" t="str">
        <f>IF(ISNA(VLOOKUP($C93,'Calgary Nor AM SS'!$A$17:$I$37,9,FALSE))=TRUE,"0",VLOOKUP($C93,'Calgary Nor AM SS'!$A$17:$I$37,9,FALSE))</f>
        <v>0</v>
      </c>
      <c r="O93" s="22">
        <f>IF(ISNA(VLOOKUP($C93,'Fortune Fz'!$A$17:$I$37,9,FALSE))=TRUE,"0",VLOOKUP($C93,'Fortune Fz'!$A$17:$I$37,9,FALSE))</f>
        <v>1</v>
      </c>
      <c r="P93" s="22" t="str">
        <f>IF(ISNA(VLOOKUP($C93,'GEORGIAN PEAKS Groms'!$A$17:$I$37,9,FALSE))=TRUE,"0",VLOOKUP($C93,'GEORGIAN PEAKS Groms'!$A$17:$I$37,9,FALSE))</f>
        <v>0</v>
      </c>
      <c r="Q93" s="22" t="str">
        <f>IF(ISNA(VLOOKUP($C93,'Aspen Open SS'!$A$17:$I$37,9,FALSE))=TRUE,"0",VLOOKUP($C93,'Aspen Open SS'!$A$17:$I$37,9,FALSE))</f>
        <v>0</v>
      </c>
      <c r="R93" s="22" t="str">
        <f>IF(ISNA(VLOOKUP($C93,'Aspen Open BA'!$A$17:$I$37,9,FALSE))=TRUE,"0",VLOOKUP($C93,'Aspen Open BA'!$A$17:$I$37,9,FALSE))</f>
        <v>0</v>
      </c>
      <c r="S93" s="22" t="str">
        <f>IF(ISNA(VLOOKUP($C93,'CWG SS'!$A$17:$I$37,9,FALSE))=TRUE,"0",VLOOKUP($C93,'CWG SS'!$A$17:$I$37,9,FALSE))</f>
        <v>0</v>
      </c>
      <c r="T93" s="22" t="str">
        <f>IF(ISNA(VLOOKUP($C93,'CWG BA'!$A$17:$I$37,9,FALSE))=TRUE,"0",VLOOKUP($C93,'CWG BA'!$A$17:$I$37,9,FALSE))</f>
        <v>0</v>
      </c>
      <c r="U93" s="22" t="str">
        <f>IF(ISNA(VLOOKUP($C93,'CWG HP'!$A$17:$I$37,9,FALSE))=TRUE,"0",VLOOKUP($C93,'CWG HP'!$A$17:$I$37,9,FALSE))</f>
        <v>0</v>
      </c>
      <c r="V93" s="22" t="str">
        <f>IF(ISNA(VLOOKUP($C93,'Camp Fortune Provincials'!$A$17:$I$37,9,FALSE))=TRUE,"0",VLOOKUP($C93,'Camp Fortune Provincials'!$A$17:$I$37,9,FALSE))</f>
        <v>0</v>
      </c>
      <c r="W93" s="22" t="str">
        <f>IF(ISNA(VLOOKUP($C93,'Jr Nats SS'!$A$17:$I$37,9,FALSE))=TRUE,"0",VLOOKUP($C93,'Jr Nats SS'!$A$17:$I$37,9,FALSE))</f>
        <v>0</v>
      </c>
      <c r="X93" s="22" t="str">
        <f>IF(ISNA(VLOOKUP($C93,'Jr Nats HP'!$A$17:$I$37,9,FALSE))=TRUE,"0",VLOOKUP($C93,'Jr Nats HP'!$A$17:$I$37,9,FALSE))</f>
        <v>0</v>
      </c>
      <c r="Y93" s="22" t="str">
        <f>IF(ISNA(VLOOKUP($C93,'Jr Nats BA'!$A$17:$I$37,9,FALSE))=TRUE,"0",VLOOKUP($C93,'Jr Nats BA'!$A$17:$I$37,9,FALSE))</f>
        <v>0</v>
      </c>
      <c r="Z93" s="22" t="str">
        <f>IF(ISNA(VLOOKUP($C93,'Mammoth World Cup'!$A$17:$I$37,9,FALSE))=TRUE,"0",VLOOKUP($C93,'Mammoth World Cup'!$A$17:$I$37,9,FALSE))</f>
        <v>0</v>
      </c>
      <c r="AA93" s="22" t="str">
        <f>IF(ISNA(VLOOKUP($C93,'MSLM CC SS'!$A$17:$I$37,9,FALSE))=TRUE,"0",VLOOKUP($C93,'MSLM CC SS'!$A$17:$I$37,9,FALSE))</f>
        <v>0</v>
      </c>
      <c r="AB93" s="22" t="str">
        <f>IF(ISNA(VLOOKUP($C93,'MSLM CC HP'!$A$17:$I$33,9,FALSE))=TRUE,"0",VLOOKUP($C93,'MSLM CC HP'!$A$17:$I$33,9,FALSE))</f>
        <v>0</v>
      </c>
      <c r="AC93" s="22" t="str">
        <f>IF(ISNA(VLOOKUP($C93,'Mammoth NorAM SS'!$A$17:$I$37,9,FALSE))=TRUE,"0",VLOOKUP($C93,'Mammoth NorAM SS'!$A$17:$I$37,9,FALSE))</f>
        <v>0</v>
      </c>
      <c r="AD93" s="22" t="str">
        <f>IF(ISNA(VLOOKUP($C93,'Le Relais NorAM SS'!$A$17:$I$37,9,FALSE))=TRUE,"0",VLOOKUP($C93,'Le Relais NorAM SS'!$A$17:$I$37,9,FALSE))</f>
        <v>0</v>
      </c>
      <c r="AE93" s="22" t="str">
        <f>IF(ISNA(VLOOKUP($C93,'Step Up Tour Pro SS'!$A$17:$I$37,9,FALSE))=TRUE,"0",VLOOKUP($C93,'Step Up Tour Pro SS'!$A$17:$I$37,9,FALSE))</f>
        <v>0</v>
      </c>
    </row>
    <row r="94" spans="1:31" ht="15" customHeight="1">
      <c r="A94" s="81" t="s">
        <v>222</v>
      </c>
      <c r="B94" s="81" t="s">
        <v>65</v>
      </c>
      <c r="C94" s="86" t="s">
        <v>218</v>
      </c>
      <c r="D94" s="85">
        <f>IF(ISNA(VLOOKUP($C94,'RPA Caclulations'!$C$6:$K$199,3,FALSE))=TRUE,"0",VLOOKUP($C94,'RPA Caclulations'!$C$6:$K$199,3,FALSE))</f>
        <v>86</v>
      </c>
      <c r="E94" s="22" t="str">
        <f>IF(ISNA(VLOOKUP($C94,'Mt. Sima Canada Cup SS'!$A$17:$I$37,9,FALSE))=TRUE,"0",VLOOKUP($C94,'Mt. Sima Canada Cup SS'!$A$17:$I$37,9,FALSE))</f>
        <v>0</v>
      </c>
      <c r="F94" s="22" t="str">
        <f>IF(ISNA(VLOOKUP($C94,'Mt. Sima Canada Cup BA'!$A$17:$I$37,9,FALSE))=TRUE,"0",VLOOKUP($C94,'Mt. Sima Canada Cup BA'!$A$17:$I$37,9,FALSE))</f>
        <v>0</v>
      </c>
      <c r="G94" s="22" t="str">
        <f>IF(ISNA(VLOOKUP($C94,'Waterville Rev Tour NorAm Day 1'!$A$17:$I$37,9,FALSE))=TRUE,"0",VLOOKUP($C94,'Waterville Rev Tour NorAm Day 1'!$A$17:$I$37,9,FALSE))</f>
        <v>0</v>
      </c>
      <c r="H94" s="22" t="str">
        <f>IF(ISNA(VLOOKUP($C94,'Waterville Rev Tour NorAm Day 2'!$A$17:$I$37,9,FALSE))=TRUE,"0",VLOOKUP($C94,'Waterville Rev Tour NorAm Day 2'!$A$17:$I$37,9,FALSE))</f>
        <v>0</v>
      </c>
      <c r="I94" s="22" t="str">
        <f>IF(ISNA(VLOOKUP($C94,'MSLM TT DAY 1'!$A$17:$I$37,9,FALSE))=TRUE,"0",VLOOKUP($C94,'MSLM TT DAY 1'!$A$17:$I$37,9,FALSE))</f>
        <v>0</v>
      </c>
      <c r="J94" s="22" t="str">
        <f>IF(ISNA(VLOOKUP($C94,'MSLM TT DAY 2'!$A$17:$I$37,9,FALSE))=TRUE,"0",VLOOKUP($C94,'MSLM TT DAY 2'!$A$17:$I$37,9,FALSE))</f>
        <v>0</v>
      </c>
      <c r="K94" s="22" t="str">
        <f>IF(ISNA(VLOOKUP($C94,'Craigleith Groms'!$A$17:$I$37,9,FALSE))=TRUE,"0",VLOOKUP($C94,'Craigleith Groms'!$A$17:$I$37,9,FALSE))</f>
        <v>0</v>
      </c>
      <c r="L94" s="22" t="str">
        <f>IF(ISNA(VLOOKUP($C94,'Silverstar Canada Cup'!$A$17:$I$37,9,FALSE))=TRUE,"0",VLOOKUP($C94,'Silverstar Canada Cup'!$A$17:$I$37,9,FALSE))</f>
        <v>0</v>
      </c>
      <c r="M94" s="22" t="str">
        <f>IF(ISNA(VLOOKUP($C94,'Beaver Valley TT'!$A$17:$I$37,9,FALSE))=TRUE,"0",VLOOKUP($C94,'Beaver Valley TT'!$A$17:$I$37,9,FALSE))</f>
        <v>0</v>
      </c>
      <c r="N94" s="22" t="str">
        <f>IF(ISNA(VLOOKUP($C94,'Calgary Nor AM SS'!$A$17:$I$37,9,FALSE))=TRUE,"0",VLOOKUP($C94,'Calgary Nor AM SS'!$A$17:$I$37,9,FALSE))</f>
        <v>0</v>
      </c>
      <c r="O94" s="22">
        <f>IF(ISNA(VLOOKUP($C94,'Fortune Fz'!$A$17:$I$37,9,FALSE))=TRUE,"0",VLOOKUP($C94,'Fortune Fz'!$A$17:$I$37,9,FALSE))</f>
        <v>1</v>
      </c>
      <c r="P94" s="22" t="str">
        <f>IF(ISNA(VLOOKUP($C94,'GEORGIAN PEAKS Groms'!$A$17:$I$37,9,FALSE))=TRUE,"0",VLOOKUP($C94,'GEORGIAN PEAKS Groms'!$A$17:$I$37,9,FALSE))</f>
        <v>0</v>
      </c>
      <c r="Q94" s="22" t="str">
        <f>IF(ISNA(VLOOKUP($C94,'Aspen Open SS'!$A$17:$I$37,9,FALSE))=TRUE,"0",VLOOKUP($C94,'Aspen Open SS'!$A$17:$I$37,9,FALSE))</f>
        <v>0</v>
      </c>
      <c r="R94" s="22" t="str">
        <f>IF(ISNA(VLOOKUP($C94,'Aspen Open BA'!$A$17:$I$37,9,FALSE))=TRUE,"0",VLOOKUP($C94,'Aspen Open BA'!$A$17:$I$37,9,FALSE))</f>
        <v>0</v>
      </c>
      <c r="S94" s="22" t="str">
        <f>IF(ISNA(VLOOKUP($C94,'CWG SS'!$A$17:$I$37,9,FALSE))=TRUE,"0",VLOOKUP($C94,'CWG SS'!$A$17:$I$37,9,FALSE))</f>
        <v>0</v>
      </c>
      <c r="T94" s="22" t="str">
        <f>IF(ISNA(VLOOKUP($C94,'CWG BA'!$A$17:$I$37,9,FALSE))=TRUE,"0",VLOOKUP($C94,'CWG BA'!$A$17:$I$37,9,FALSE))</f>
        <v>0</v>
      </c>
      <c r="U94" s="22" t="str">
        <f>IF(ISNA(VLOOKUP($C94,'CWG HP'!$A$17:$I$37,9,FALSE))=TRUE,"0",VLOOKUP($C94,'CWG HP'!$A$17:$I$37,9,FALSE))</f>
        <v>0</v>
      </c>
      <c r="V94" s="22" t="str">
        <f>IF(ISNA(VLOOKUP($C94,'Camp Fortune Provincials'!$A$17:$I$37,9,FALSE))=TRUE,"0",VLOOKUP($C94,'Camp Fortune Provincials'!$A$17:$I$37,9,FALSE))</f>
        <v>0</v>
      </c>
      <c r="W94" s="22" t="str">
        <f>IF(ISNA(VLOOKUP($C94,'Jr Nats SS'!$A$17:$I$37,9,FALSE))=TRUE,"0",VLOOKUP($C94,'Jr Nats SS'!$A$17:$I$37,9,FALSE))</f>
        <v>0</v>
      </c>
      <c r="X94" s="22" t="str">
        <f>IF(ISNA(VLOOKUP($C94,'Jr Nats HP'!$A$17:$I$37,9,FALSE))=TRUE,"0",VLOOKUP($C94,'Jr Nats HP'!$A$17:$I$37,9,FALSE))</f>
        <v>0</v>
      </c>
      <c r="Y94" s="22" t="str">
        <f>IF(ISNA(VLOOKUP($C94,'Jr Nats BA'!$A$17:$I$37,9,FALSE))=TRUE,"0",VLOOKUP($C94,'Jr Nats BA'!$A$17:$I$37,9,FALSE))</f>
        <v>0</v>
      </c>
      <c r="Z94" s="22" t="str">
        <f>IF(ISNA(VLOOKUP($C94,'Mammoth World Cup'!$A$17:$I$37,9,FALSE))=TRUE,"0",VLOOKUP($C94,'Mammoth World Cup'!$A$17:$I$37,9,FALSE))</f>
        <v>0</v>
      </c>
      <c r="AA94" s="22" t="str">
        <f>IF(ISNA(VLOOKUP($C94,'MSLM CC SS'!$A$17:$I$37,9,FALSE))=TRUE,"0",VLOOKUP($C94,'MSLM CC SS'!$A$17:$I$37,9,FALSE))</f>
        <v>0</v>
      </c>
      <c r="AB94" s="22" t="str">
        <f>IF(ISNA(VLOOKUP($C94,'MSLM CC HP'!$A$17:$I$33,9,FALSE))=TRUE,"0",VLOOKUP($C94,'MSLM CC HP'!$A$17:$I$33,9,FALSE))</f>
        <v>0</v>
      </c>
      <c r="AC94" s="22" t="str">
        <f>IF(ISNA(VLOOKUP($C94,'Mammoth NorAM SS'!$A$17:$I$37,9,FALSE))=TRUE,"0",VLOOKUP($C94,'Mammoth NorAM SS'!$A$17:$I$37,9,FALSE))</f>
        <v>0</v>
      </c>
      <c r="AD94" s="22" t="str">
        <f>IF(ISNA(VLOOKUP($C94,'Le Relais NorAM SS'!$A$17:$I$37,9,FALSE))=TRUE,"0",VLOOKUP($C94,'Le Relais NorAM SS'!$A$17:$I$37,9,FALSE))</f>
        <v>0</v>
      </c>
      <c r="AE94" s="22" t="str">
        <f>IF(ISNA(VLOOKUP($C94,'Step Up Tour Pro SS'!$A$17:$I$37,9,FALSE))=TRUE,"0",VLOOKUP($C94,'Step Up Tour Pro SS'!$A$17:$I$37,9,FALSE))</f>
        <v>0</v>
      </c>
    </row>
    <row r="95" spans="1:31" ht="15" customHeight="1">
      <c r="A95" s="81" t="s">
        <v>222</v>
      </c>
      <c r="B95" s="81" t="s">
        <v>65</v>
      </c>
      <c r="C95" s="86" t="s">
        <v>219</v>
      </c>
      <c r="D95" s="85">
        <f>IF(ISNA(VLOOKUP($C95,'RPA Caclulations'!$C$6:$K$199,3,FALSE))=TRUE,"0",VLOOKUP($C95,'RPA Caclulations'!$C$6:$K$199,3,FALSE))</f>
        <v>86</v>
      </c>
      <c r="E95" s="22" t="str">
        <f>IF(ISNA(VLOOKUP($C95,'Mt. Sima Canada Cup SS'!$A$17:$I$37,9,FALSE))=TRUE,"0",VLOOKUP($C95,'Mt. Sima Canada Cup SS'!$A$17:$I$37,9,FALSE))</f>
        <v>0</v>
      </c>
      <c r="F95" s="22" t="str">
        <f>IF(ISNA(VLOOKUP($C95,'Mt. Sima Canada Cup BA'!$A$17:$I$37,9,FALSE))=TRUE,"0",VLOOKUP($C95,'Mt. Sima Canada Cup BA'!$A$17:$I$37,9,FALSE))</f>
        <v>0</v>
      </c>
      <c r="G95" s="22" t="str">
        <f>IF(ISNA(VLOOKUP($C95,'Waterville Rev Tour NorAm Day 1'!$A$17:$I$37,9,FALSE))=TRUE,"0",VLOOKUP($C95,'Waterville Rev Tour NorAm Day 1'!$A$17:$I$37,9,FALSE))</f>
        <v>0</v>
      </c>
      <c r="H95" s="22" t="str">
        <f>IF(ISNA(VLOOKUP($C95,'Waterville Rev Tour NorAm Day 2'!$A$17:$I$37,9,FALSE))=TRUE,"0",VLOOKUP($C95,'Waterville Rev Tour NorAm Day 2'!$A$17:$I$37,9,FALSE))</f>
        <v>0</v>
      </c>
      <c r="I95" s="22" t="str">
        <f>IF(ISNA(VLOOKUP($C95,'MSLM TT DAY 1'!$A$17:$I$37,9,FALSE))=TRUE,"0",VLOOKUP($C95,'MSLM TT DAY 1'!$A$17:$I$37,9,FALSE))</f>
        <v>0</v>
      </c>
      <c r="J95" s="22" t="str">
        <f>IF(ISNA(VLOOKUP($C95,'MSLM TT DAY 2'!$A$17:$I$37,9,FALSE))=TRUE,"0",VLOOKUP($C95,'MSLM TT DAY 2'!$A$17:$I$37,9,FALSE))</f>
        <v>0</v>
      </c>
      <c r="K95" s="22" t="str">
        <f>IF(ISNA(VLOOKUP($C95,'Craigleith Groms'!$A$17:$I$37,9,FALSE))=TRUE,"0",VLOOKUP($C95,'Craigleith Groms'!$A$17:$I$37,9,FALSE))</f>
        <v>0</v>
      </c>
      <c r="L95" s="22" t="str">
        <f>IF(ISNA(VLOOKUP($C95,'Silverstar Canada Cup'!$A$17:$I$37,9,FALSE))=TRUE,"0",VLOOKUP($C95,'Silverstar Canada Cup'!$A$17:$I$37,9,FALSE))</f>
        <v>0</v>
      </c>
      <c r="M95" s="22" t="str">
        <f>IF(ISNA(VLOOKUP($C95,'Beaver Valley TT'!$A$17:$I$37,9,FALSE))=TRUE,"0",VLOOKUP($C95,'Beaver Valley TT'!$A$17:$I$37,9,FALSE))</f>
        <v>0</v>
      </c>
      <c r="N95" s="22" t="str">
        <f>IF(ISNA(VLOOKUP($C95,'Calgary Nor AM SS'!$A$17:$I$37,9,FALSE))=TRUE,"0",VLOOKUP($C95,'Calgary Nor AM SS'!$A$17:$I$37,9,FALSE))</f>
        <v>0</v>
      </c>
      <c r="O95" s="22">
        <f>IF(ISNA(VLOOKUP($C95,'Fortune Fz'!$A$17:$I$37,9,FALSE))=TRUE,"0",VLOOKUP($C95,'Fortune Fz'!$A$17:$I$37,9,FALSE))</f>
        <v>1</v>
      </c>
      <c r="P95" s="22" t="str">
        <f>IF(ISNA(VLOOKUP($C95,'GEORGIAN PEAKS Groms'!$A$17:$I$37,9,FALSE))=TRUE,"0",VLOOKUP($C95,'GEORGIAN PEAKS Groms'!$A$17:$I$37,9,FALSE))</f>
        <v>0</v>
      </c>
      <c r="Q95" s="22" t="str">
        <f>IF(ISNA(VLOOKUP($C95,'Aspen Open SS'!$A$17:$I$37,9,FALSE))=TRUE,"0",VLOOKUP($C95,'Aspen Open SS'!$A$17:$I$37,9,FALSE))</f>
        <v>0</v>
      </c>
      <c r="R95" s="22" t="str">
        <f>IF(ISNA(VLOOKUP($C95,'Aspen Open BA'!$A$17:$I$37,9,FALSE))=TRUE,"0",VLOOKUP($C95,'Aspen Open BA'!$A$17:$I$37,9,FALSE))</f>
        <v>0</v>
      </c>
      <c r="S95" s="22" t="str">
        <f>IF(ISNA(VLOOKUP($C95,'CWG SS'!$A$17:$I$37,9,FALSE))=TRUE,"0",VLOOKUP($C95,'CWG SS'!$A$17:$I$37,9,FALSE))</f>
        <v>0</v>
      </c>
      <c r="T95" s="22" t="str">
        <f>IF(ISNA(VLOOKUP($C95,'CWG BA'!$A$17:$I$37,9,FALSE))=TRUE,"0",VLOOKUP($C95,'CWG BA'!$A$17:$I$37,9,FALSE))</f>
        <v>0</v>
      </c>
      <c r="U95" s="22" t="str">
        <f>IF(ISNA(VLOOKUP($C95,'CWG HP'!$A$17:$I$37,9,FALSE))=TRUE,"0",VLOOKUP($C95,'CWG HP'!$A$17:$I$37,9,FALSE))</f>
        <v>0</v>
      </c>
      <c r="V95" s="22" t="str">
        <f>IF(ISNA(VLOOKUP($C95,'Camp Fortune Provincials'!$A$17:$I$37,9,FALSE))=TRUE,"0",VLOOKUP($C95,'Camp Fortune Provincials'!$A$17:$I$37,9,FALSE))</f>
        <v>0</v>
      </c>
      <c r="W95" s="22" t="str">
        <f>IF(ISNA(VLOOKUP($C95,'Jr Nats SS'!$A$17:$I$37,9,FALSE))=TRUE,"0",VLOOKUP($C95,'Jr Nats SS'!$A$17:$I$37,9,FALSE))</f>
        <v>0</v>
      </c>
      <c r="X95" s="22" t="str">
        <f>IF(ISNA(VLOOKUP($C95,'Jr Nats HP'!$A$17:$I$37,9,FALSE))=TRUE,"0",VLOOKUP($C95,'Jr Nats HP'!$A$17:$I$37,9,FALSE))</f>
        <v>0</v>
      </c>
      <c r="Y95" s="22" t="str">
        <f>IF(ISNA(VLOOKUP($C95,'Jr Nats BA'!$A$17:$I$37,9,FALSE))=TRUE,"0",VLOOKUP($C95,'Jr Nats BA'!$A$17:$I$37,9,FALSE))</f>
        <v>0</v>
      </c>
      <c r="Z95" s="22" t="str">
        <f>IF(ISNA(VLOOKUP($C95,'Mammoth World Cup'!$A$17:$I$37,9,FALSE))=TRUE,"0",VLOOKUP($C95,'Mammoth World Cup'!$A$17:$I$37,9,FALSE))</f>
        <v>0</v>
      </c>
      <c r="AA95" s="22" t="str">
        <f>IF(ISNA(VLOOKUP($C95,'MSLM CC SS'!$A$17:$I$37,9,FALSE))=TRUE,"0",VLOOKUP($C95,'MSLM CC SS'!$A$17:$I$37,9,FALSE))</f>
        <v>0</v>
      </c>
      <c r="AB95" s="22" t="str">
        <f>IF(ISNA(VLOOKUP($C95,'MSLM CC HP'!$A$17:$I$33,9,FALSE))=TRUE,"0",VLOOKUP($C95,'MSLM CC HP'!$A$17:$I$33,9,FALSE))</f>
        <v>0</v>
      </c>
      <c r="AC95" s="22" t="str">
        <f>IF(ISNA(VLOOKUP($C95,'Mammoth NorAM SS'!$A$17:$I$37,9,FALSE))=TRUE,"0",VLOOKUP($C95,'Mammoth NorAM SS'!$A$17:$I$37,9,FALSE))</f>
        <v>0</v>
      </c>
      <c r="AD95" s="22" t="str">
        <f>IF(ISNA(VLOOKUP($C95,'Le Relais NorAM SS'!$A$17:$I$37,9,FALSE))=TRUE,"0",VLOOKUP($C95,'Le Relais NorAM SS'!$A$17:$I$37,9,FALSE))</f>
        <v>0</v>
      </c>
      <c r="AE95" s="22" t="str">
        <f>IF(ISNA(VLOOKUP($C95,'Step Up Tour Pro SS'!$A$17:$I$37,9,FALSE))=TRUE,"0",VLOOKUP($C95,'Step Up Tour Pro SS'!$A$17:$I$37,9,FALSE))</f>
        <v>0</v>
      </c>
    </row>
    <row r="96" spans="1:31" ht="15" customHeight="1">
      <c r="A96" s="81" t="s">
        <v>222</v>
      </c>
      <c r="B96" s="81" t="s">
        <v>75</v>
      </c>
      <c r="C96" s="86" t="s">
        <v>175</v>
      </c>
      <c r="D96" s="85">
        <f>IF(ISNA(VLOOKUP($C96,'RPA Caclulations'!$C$6:$K$199,3,FALSE))=TRUE,"0",VLOOKUP($C96,'RPA Caclulations'!$C$6:$K$199,3,FALSE))</f>
        <v>86</v>
      </c>
      <c r="E96" s="22" t="str">
        <f>IF(ISNA(VLOOKUP($C96,'Mt. Sima Canada Cup SS'!$A$17:$I$37,9,FALSE))=TRUE,"0",VLOOKUP($C96,'Mt. Sima Canada Cup SS'!$A$17:$I$37,9,FALSE))</f>
        <v>0</v>
      </c>
      <c r="F96" s="22" t="str">
        <f>IF(ISNA(VLOOKUP($C96,'Mt. Sima Canada Cup BA'!$A$17:$I$37,9,FALSE))=TRUE,"0",VLOOKUP($C96,'Mt. Sima Canada Cup BA'!$A$17:$I$37,9,FALSE))</f>
        <v>0</v>
      </c>
      <c r="G96" s="22" t="str">
        <f>IF(ISNA(VLOOKUP($C96,'Waterville Rev Tour NorAm Day 1'!$A$17:$I$37,9,FALSE))=TRUE,"0",VLOOKUP($C96,'Waterville Rev Tour NorAm Day 1'!$A$17:$I$37,9,FALSE))</f>
        <v>0</v>
      </c>
      <c r="H96" s="22" t="str">
        <f>IF(ISNA(VLOOKUP($C96,'Waterville Rev Tour NorAm Day 2'!$A$17:$I$37,9,FALSE))=TRUE,"0",VLOOKUP($C96,'Waterville Rev Tour NorAm Day 2'!$A$17:$I$37,9,FALSE))</f>
        <v>0</v>
      </c>
      <c r="I96" s="22" t="str">
        <f>IF(ISNA(VLOOKUP($C96,'MSLM TT DAY 1'!$A$17:$I$37,9,FALSE))=TRUE,"0",VLOOKUP($C96,'MSLM TT DAY 1'!$A$17:$I$37,9,FALSE))</f>
        <v>0</v>
      </c>
      <c r="J96" s="22" t="str">
        <f>IF(ISNA(VLOOKUP($C96,'MSLM TT DAY 2'!$A$17:$I$37,9,FALSE))=TRUE,"0",VLOOKUP($C96,'MSLM TT DAY 2'!$A$17:$I$37,9,FALSE))</f>
        <v>0</v>
      </c>
      <c r="K96" s="22" t="str">
        <f>IF(ISNA(VLOOKUP($C96,'Craigleith Groms'!$A$17:$I$37,9,FALSE))=TRUE,"0",VLOOKUP($C96,'Craigleith Groms'!$A$17:$I$37,9,FALSE))</f>
        <v>0</v>
      </c>
      <c r="L96" s="22" t="str">
        <f>IF(ISNA(VLOOKUP($C96,'Silverstar Canada Cup'!$A$17:$I$37,9,FALSE))=TRUE,"0",VLOOKUP($C96,'Silverstar Canada Cup'!$A$17:$I$37,9,FALSE))</f>
        <v>0</v>
      </c>
      <c r="M96" s="22" t="str">
        <f>IF(ISNA(VLOOKUP($C96,'Beaver Valley TT'!$A$17:$I$37,9,FALSE))=TRUE,"0",VLOOKUP($C96,'Beaver Valley TT'!$A$17:$I$37,9,FALSE))</f>
        <v>0</v>
      </c>
      <c r="N96" s="22" t="str">
        <f>IF(ISNA(VLOOKUP($C96,'Calgary Nor AM SS'!$A$17:$I$37,9,FALSE))=TRUE,"0",VLOOKUP($C96,'Calgary Nor AM SS'!$A$17:$I$37,9,FALSE))</f>
        <v>0</v>
      </c>
      <c r="O96" s="22">
        <f>IF(ISNA(VLOOKUP($C96,'Fortune Fz'!$A$17:$I$37,9,FALSE))=TRUE,"0",VLOOKUP($C96,'Fortune Fz'!$A$17:$I$37,9,FALSE))</f>
        <v>1</v>
      </c>
      <c r="P96" s="22" t="str">
        <f>IF(ISNA(VLOOKUP($C96,'GEORGIAN PEAKS Groms'!$A$17:$I$37,9,FALSE))=TRUE,"0",VLOOKUP($C96,'GEORGIAN PEAKS Groms'!$A$17:$I$37,9,FALSE))</f>
        <v>0</v>
      </c>
      <c r="Q96" s="22" t="str">
        <f>IF(ISNA(VLOOKUP($C96,'Aspen Open SS'!$A$17:$I$37,9,FALSE))=TRUE,"0",VLOOKUP($C96,'Aspen Open SS'!$A$17:$I$37,9,FALSE))</f>
        <v>0</v>
      </c>
      <c r="R96" s="22" t="str">
        <f>IF(ISNA(VLOOKUP($C96,'Aspen Open BA'!$A$17:$I$37,9,FALSE))=TRUE,"0",VLOOKUP($C96,'Aspen Open BA'!$A$17:$I$37,9,FALSE))</f>
        <v>0</v>
      </c>
      <c r="S96" s="22" t="str">
        <f>IF(ISNA(VLOOKUP($C96,'CWG SS'!$A$17:$I$37,9,FALSE))=TRUE,"0",VLOOKUP($C96,'CWG SS'!$A$17:$I$37,9,FALSE))</f>
        <v>0</v>
      </c>
      <c r="T96" s="22" t="str">
        <f>IF(ISNA(VLOOKUP($C96,'CWG BA'!$A$17:$I$37,9,FALSE))=TRUE,"0",VLOOKUP($C96,'CWG BA'!$A$17:$I$37,9,FALSE))</f>
        <v>0</v>
      </c>
      <c r="U96" s="22" t="str">
        <f>IF(ISNA(VLOOKUP($C96,'CWG HP'!$A$17:$I$37,9,FALSE))=TRUE,"0",VLOOKUP($C96,'CWG HP'!$A$17:$I$37,9,FALSE))</f>
        <v>0</v>
      </c>
      <c r="V96" s="22" t="str">
        <f>IF(ISNA(VLOOKUP($C96,'Camp Fortune Provincials'!$A$17:$I$37,9,FALSE))=TRUE,"0",VLOOKUP($C96,'Camp Fortune Provincials'!$A$17:$I$37,9,FALSE))</f>
        <v>0</v>
      </c>
      <c r="W96" s="22" t="str">
        <f>IF(ISNA(VLOOKUP($C96,'Jr Nats SS'!$A$17:$I$37,9,FALSE))=TRUE,"0",VLOOKUP($C96,'Jr Nats SS'!$A$17:$I$37,9,FALSE))</f>
        <v>0</v>
      </c>
      <c r="X96" s="22" t="str">
        <f>IF(ISNA(VLOOKUP($C96,'Jr Nats HP'!$A$17:$I$37,9,FALSE))=TRUE,"0",VLOOKUP($C96,'Jr Nats HP'!$A$17:$I$37,9,FALSE))</f>
        <v>0</v>
      </c>
      <c r="Y96" s="22" t="str">
        <f>IF(ISNA(VLOOKUP($C96,'Jr Nats BA'!$A$17:$I$37,9,FALSE))=TRUE,"0",VLOOKUP($C96,'Jr Nats BA'!$A$17:$I$37,9,FALSE))</f>
        <v>0</v>
      </c>
      <c r="Z96" s="22" t="str">
        <f>IF(ISNA(VLOOKUP($C96,'Mammoth World Cup'!$A$17:$I$37,9,FALSE))=TRUE,"0",VLOOKUP($C96,'Mammoth World Cup'!$A$17:$I$37,9,FALSE))</f>
        <v>0</v>
      </c>
      <c r="AA96" s="22" t="str">
        <f>IF(ISNA(VLOOKUP($C96,'MSLM CC SS'!$A$17:$I$37,9,FALSE))=TRUE,"0",VLOOKUP($C96,'MSLM CC SS'!$A$17:$I$37,9,FALSE))</f>
        <v>0</v>
      </c>
      <c r="AB96" s="22" t="str">
        <f>IF(ISNA(VLOOKUP($C96,'MSLM CC HP'!$A$17:$I$33,9,FALSE))=TRUE,"0",VLOOKUP($C96,'MSLM CC HP'!$A$17:$I$33,9,FALSE))</f>
        <v>0</v>
      </c>
      <c r="AC96" s="22" t="str">
        <f>IF(ISNA(VLOOKUP($C96,'Mammoth NorAM SS'!$A$17:$I$37,9,FALSE))=TRUE,"0",VLOOKUP($C96,'Mammoth NorAM SS'!$A$17:$I$37,9,FALSE))</f>
        <v>0</v>
      </c>
      <c r="AD96" s="22" t="str">
        <f>IF(ISNA(VLOOKUP($C96,'Le Relais NorAM SS'!$A$17:$I$37,9,FALSE))=TRUE,"0",VLOOKUP($C96,'Le Relais NorAM SS'!$A$17:$I$37,9,FALSE))</f>
        <v>0</v>
      </c>
      <c r="AE96" s="22" t="str">
        <f>IF(ISNA(VLOOKUP($C96,'Step Up Tour Pro SS'!$A$17:$I$37,9,FALSE))=TRUE,"0",VLOOKUP($C96,'Step Up Tour Pro SS'!$A$17:$I$37,9,FALSE))</f>
        <v>0</v>
      </c>
    </row>
    <row r="97" spans="1:31" ht="15" customHeight="1">
      <c r="A97" s="81" t="s">
        <v>222</v>
      </c>
      <c r="B97" s="81" t="s">
        <v>74</v>
      </c>
      <c r="C97" s="86" t="s">
        <v>195</v>
      </c>
      <c r="D97" s="85">
        <f>IF(ISNA(VLOOKUP($C97,'RPA Caclulations'!$C$6:$K$199,3,FALSE))=TRUE,"0",VLOOKUP($C97,'RPA Caclulations'!$C$6:$K$199,3,FALSE))</f>
        <v>86</v>
      </c>
      <c r="E97" s="22" t="str">
        <f>IF(ISNA(VLOOKUP($C97,'Mt. Sima Canada Cup SS'!$A$17:$I$37,9,FALSE))=TRUE,"0",VLOOKUP($C97,'Mt. Sima Canada Cup SS'!$A$17:$I$37,9,FALSE))</f>
        <v>0</v>
      </c>
      <c r="F97" s="22" t="str">
        <f>IF(ISNA(VLOOKUP($C97,'Mt. Sima Canada Cup BA'!$A$17:$I$37,9,FALSE))=TRUE,"0",VLOOKUP($C97,'Mt. Sima Canada Cup BA'!$A$17:$I$37,9,FALSE))</f>
        <v>0</v>
      </c>
      <c r="G97" s="22" t="str">
        <f>IF(ISNA(VLOOKUP($C97,'Waterville Rev Tour NorAm Day 1'!$A$17:$I$37,9,FALSE))=TRUE,"0",VLOOKUP($C97,'Waterville Rev Tour NorAm Day 1'!$A$17:$I$37,9,FALSE))</f>
        <v>0</v>
      </c>
      <c r="H97" s="22" t="str">
        <f>IF(ISNA(VLOOKUP($C97,'Waterville Rev Tour NorAm Day 2'!$A$17:$I$37,9,FALSE))=TRUE,"0",VLOOKUP($C97,'Waterville Rev Tour NorAm Day 2'!$A$17:$I$37,9,FALSE))</f>
        <v>0</v>
      </c>
      <c r="I97" s="22" t="str">
        <f>IF(ISNA(VLOOKUP($C97,'MSLM TT DAY 1'!$A$17:$I$37,9,FALSE))=TRUE,"0",VLOOKUP($C97,'MSLM TT DAY 1'!$A$17:$I$37,9,FALSE))</f>
        <v>0</v>
      </c>
      <c r="J97" s="22" t="str">
        <f>IF(ISNA(VLOOKUP($C97,'MSLM TT DAY 2'!$A$17:$I$37,9,FALSE))=TRUE,"0",VLOOKUP($C97,'MSLM TT DAY 2'!$A$17:$I$37,9,FALSE))</f>
        <v>0</v>
      </c>
      <c r="K97" s="22" t="str">
        <f>IF(ISNA(VLOOKUP($C97,'Craigleith Groms'!$A$17:$I$37,9,FALSE))=TRUE,"0",VLOOKUP($C97,'Craigleith Groms'!$A$17:$I$37,9,FALSE))</f>
        <v>0</v>
      </c>
      <c r="L97" s="22" t="str">
        <f>IF(ISNA(VLOOKUP($C97,'Silverstar Canada Cup'!$A$17:$I$37,9,FALSE))=TRUE,"0",VLOOKUP($C97,'Silverstar Canada Cup'!$A$17:$I$37,9,FALSE))</f>
        <v>0</v>
      </c>
      <c r="M97" s="22" t="str">
        <f>IF(ISNA(VLOOKUP($C97,'Beaver Valley TT'!$A$17:$I$37,9,FALSE))=TRUE,"0",VLOOKUP($C97,'Beaver Valley TT'!$A$17:$I$37,9,FALSE))</f>
        <v>0</v>
      </c>
      <c r="N97" s="22" t="str">
        <f>IF(ISNA(VLOOKUP($C97,'Calgary Nor AM SS'!$A$17:$I$37,9,FALSE))=TRUE,"0",VLOOKUP($C97,'Calgary Nor AM SS'!$A$17:$I$37,9,FALSE))</f>
        <v>0</v>
      </c>
      <c r="O97" s="22">
        <f>IF(ISNA(VLOOKUP($C97,'Fortune Fz'!$A$17:$I$37,9,FALSE))=TRUE,"0",VLOOKUP($C97,'Fortune Fz'!$A$17:$I$37,9,FALSE))</f>
        <v>1</v>
      </c>
      <c r="P97" s="22" t="str">
        <f>IF(ISNA(VLOOKUP($C97,'GEORGIAN PEAKS Groms'!$A$17:$I$37,9,FALSE))=TRUE,"0",VLOOKUP($C97,'GEORGIAN PEAKS Groms'!$A$17:$I$37,9,FALSE))</f>
        <v>0</v>
      </c>
      <c r="Q97" s="22" t="str">
        <f>IF(ISNA(VLOOKUP($C97,'Aspen Open SS'!$A$17:$I$37,9,FALSE))=TRUE,"0",VLOOKUP($C97,'Aspen Open SS'!$A$17:$I$37,9,FALSE))</f>
        <v>0</v>
      </c>
      <c r="R97" s="22" t="str">
        <f>IF(ISNA(VLOOKUP($C97,'Aspen Open BA'!$A$17:$I$37,9,FALSE))=TRUE,"0",VLOOKUP($C97,'Aspen Open BA'!$A$17:$I$37,9,FALSE))</f>
        <v>0</v>
      </c>
      <c r="S97" s="22" t="str">
        <f>IF(ISNA(VLOOKUP($C97,'CWG SS'!$A$17:$I$37,9,FALSE))=TRUE,"0",VLOOKUP($C97,'CWG SS'!$A$17:$I$37,9,FALSE))</f>
        <v>0</v>
      </c>
      <c r="T97" s="22" t="str">
        <f>IF(ISNA(VLOOKUP($C97,'CWG BA'!$A$17:$I$37,9,FALSE))=TRUE,"0",VLOOKUP($C97,'CWG BA'!$A$17:$I$37,9,FALSE))</f>
        <v>0</v>
      </c>
      <c r="U97" s="22" t="str">
        <f>IF(ISNA(VLOOKUP($C97,'CWG HP'!$A$17:$I$37,9,FALSE))=TRUE,"0",VLOOKUP($C97,'CWG HP'!$A$17:$I$37,9,FALSE))</f>
        <v>0</v>
      </c>
      <c r="V97" s="22" t="str">
        <f>IF(ISNA(VLOOKUP($C97,'Camp Fortune Provincials'!$A$17:$I$37,9,FALSE))=TRUE,"0",VLOOKUP($C97,'Camp Fortune Provincials'!$A$17:$I$37,9,FALSE))</f>
        <v>0</v>
      </c>
      <c r="W97" s="22" t="str">
        <f>IF(ISNA(VLOOKUP($C97,'Jr Nats SS'!$A$17:$I$37,9,FALSE))=TRUE,"0",VLOOKUP($C97,'Jr Nats SS'!$A$17:$I$37,9,FALSE))</f>
        <v>0</v>
      </c>
      <c r="X97" s="22" t="str">
        <f>IF(ISNA(VLOOKUP($C97,'Jr Nats HP'!$A$17:$I$37,9,FALSE))=TRUE,"0",VLOOKUP($C97,'Jr Nats HP'!$A$17:$I$37,9,FALSE))</f>
        <v>0</v>
      </c>
      <c r="Y97" s="22" t="str">
        <f>IF(ISNA(VLOOKUP($C97,'Jr Nats BA'!$A$17:$I$37,9,FALSE))=TRUE,"0",VLOOKUP($C97,'Jr Nats BA'!$A$17:$I$37,9,FALSE))</f>
        <v>0</v>
      </c>
      <c r="Z97" s="22" t="str">
        <f>IF(ISNA(VLOOKUP($C97,'Mammoth World Cup'!$A$17:$I$37,9,FALSE))=TRUE,"0",VLOOKUP($C97,'Mammoth World Cup'!$A$17:$I$37,9,FALSE))</f>
        <v>0</v>
      </c>
      <c r="AA97" s="22" t="str">
        <f>IF(ISNA(VLOOKUP($C97,'MSLM CC SS'!$A$17:$I$37,9,FALSE))=TRUE,"0",VLOOKUP($C97,'MSLM CC SS'!$A$17:$I$37,9,FALSE))</f>
        <v>0</v>
      </c>
      <c r="AB97" s="22" t="str">
        <f>IF(ISNA(VLOOKUP($C97,'MSLM CC HP'!$A$17:$I$33,9,FALSE))=TRUE,"0",VLOOKUP($C97,'MSLM CC HP'!$A$17:$I$33,9,FALSE))</f>
        <v>0</v>
      </c>
      <c r="AC97" s="22" t="str">
        <f>IF(ISNA(VLOOKUP($C97,'Mammoth NorAM SS'!$A$17:$I$37,9,FALSE))=TRUE,"0",VLOOKUP($C97,'Mammoth NorAM SS'!$A$17:$I$37,9,FALSE))</f>
        <v>0</v>
      </c>
      <c r="AD97" s="22" t="str">
        <f>IF(ISNA(VLOOKUP($C97,'Le Relais NorAM SS'!$A$17:$I$37,9,FALSE))=TRUE,"0",VLOOKUP($C97,'Le Relais NorAM SS'!$A$17:$I$37,9,FALSE))</f>
        <v>0</v>
      </c>
      <c r="AE97" s="22" t="str">
        <f>IF(ISNA(VLOOKUP($C97,'Step Up Tour Pro SS'!$A$17:$I$37,9,FALSE))=TRUE,"0",VLOOKUP($C97,'Step Up Tour Pro SS'!$A$17:$I$37,9,FALSE))</f>
        <v>0</v>
      </c>
    </row>
    <row r="98" spans="1:31" ht="15" customHeight="1">
      <c r="A98" s="81" t="s">
        <v>222</v>
      </c>
      <c r="B98" s="81" t="s">
        <v>75</v>
      </c>
      <c r="C98" s="86" t="s">
        <v>221</v>
      </c>
      <c r="D98" s="85">
        <f>IF(ISNA(VLOOKUP($C98,'RPA Caclulations'!$C$6:$K$199,3,FALSE))=TRUE,"0",VLOOKUP($C98,'RPA Caclulations'!$C$6:$K$199,3,FALSE))</f>
        <v>86</v>
      </c>
      <c r="E98" s="22" t="str">
        <f>IF(ISNA(VLOOKUP($C98,'Mt. Sima Canada Cup SS'!$A$17:$I$37,9,FALSE))=TRUE,"0",VLOOKUP($C98,'Mt. Sima Canada Cup SS'!$A$17:$I$37,9,FALSE))</f>
        <v>0</v>
      </c>
      <c r="F98" s="22" t="str">
        <f>IF(ISNA(VLOOKUP($C98,'Mt. Sima Canada Cup BA'!$A$17:$I$37,9,FALSE))=TRUE,"0",VLOOKUP($C98,'Mt. Sima Canada Cup BA'!$A$17:$I$37,9,FALSE))</f>
        <v>0</v>
      </c>
      <c r="G98" s="22" t="str">
        <f>IF(ISNA(VLOOKUP($C98,'Waterville Rev Tour NorAm Day 1'!$A$17:$I$37,9,FALSE))=TRUE,"0",VLOOKUP($C98,'Waterville Rev Tour NorAm Day 1'!$A$17:$I$37,9,FALSE))</f>
        <v>0</v>
      </c>
      <c r="H98" s="22" t="str">
        <f>IF(ISNA(VLOOKUP($C98,'Waterville Rev Tour NorAm Day 2'!$A$17:$I$37,9,FALSE))=TRUE,"0",VLOOKUP($C98,'Waterville Rev Tour NorAm Day 2'!$A$17:$I$37,9,FALSE))</f>
        <v>0</v>
      </c>
      <c r="I98" s="22" t="str">
        <f>IF(ISNA(VLOOKUP($C98,'MSLM TT DAY 1'!$A$17:$I$37,9,FALSE))=TRUE,"0",VLOOKUP($C98,'MSLM TT DAY 1'!$A$17:$I$37,9,FALSE))</f>
        <v>0</v>
      </c>
      <c r="J98" s="22" t="str">
        <f>IF(ISNA(VLOOKUP($C98,'MSLM TT DAY 2'!$A$17:$I$37,9,FALSE))=TRUE,"0",VLOOKUP($C98,'MSLM TT DAY 2'!$A$17:$I$37,9,FALSE))</f>
        <v>0</v>
      </c>
      <c r="K98" s="22" t="str">
        <f>IF(ISNA(VLOOKUP($C98,'Craigleith Groms'!$A$17:$I$37,9,FALSE))=TRUE,"0",VLOOKUP($C98,'Craigleith Groms'!$A$17:$I$37,9,FALSE))</f>
        <v>0</v>
      </c>
      <c r="L98" s="22" t="str">
        <f>IF(ISNA(VLOOKUP($C98,'Silverstar Canada Cup'!$A$17:$I$37,9,FALSE))=TRUE,"0",VLOOKUP($C98,'Silverstar Canada Cup'!$A$17:$I$37,9,FALSE))</f>
        <v>0</v>
      </c>
      <c r="M98" s="22" t="str">
        <f>IF(ISNA(VLOOKUP($C98,'Beaver Valley TT'!$A$17:$I$37,9,FALSE))=TRUE,"0",VLOOKUP($C98,'Beaver Valley TT'!$A$17:$I$37,9,FALSE))</f>
        <v>0</v>
      </c>
      <c r="N98" s="22" t="str">
        <f>IF(ISNA(VLOOKUP($C98,'Calgary Nor AM SS'!$A$17:$I$37,9,FALSE))=TRUE,"0",VLOOKUP($C98,'Calgary Nor AM SS'!$A$17:$I$37,9,FALSE))</f>
        <v>0</v>
      </c>
      <c r="O98" s="22">
        <f>IF(ISNA(VLOOKUP($C98,'Fortune Fz'!$A$17:$I$37,9,FALSE))=TRUE,"0",VLOOKUP($C98,'Fortune Fz'!$A$17:$I$37,9,FALSE))</f>
        <v>1</v>
      </c>
      <c r="P98" s="22" t="str">
        <f>IF(ISNA(VLOOKUP($C98,'GEORGIAN PEAKS Groms'!$A$17:$I$37,9,FALSE))=TRUE,"0",VLOOKUP($C98,'GEORGIAN PEAKS Groms'!$A$17:$I$37,9,FALSE))</f>
        <v>0</v>
      </c>
      <c r="Q98" s="22" t="str">
        <f>IF(ISNA(VLOOKUP($C98,'Aspen Open SS'!$A$17:$I$37,9,FALSE))=TRUE,"0",VLOOKUP($C98,'Aspen Open SS'!$A$17:$I$37,9,FALSE))</f>
        <v>0</v>
      </c>
      <c r="R98" s="22" t="str">
        <f>IF(ISNA(VLOOKUP($C98,'Aspen Open BA'!$A$17:$I$37,9,FALSE))=TRUE,"0",VLOOKUP($C98,'Aspen Open BA'!$A$17:$I$37,9,FALSE))</f>
        <v>0</v>
      </c>
      <c r="S98" s="22" t="str">
        <f>IF(ISNA(VLOOKUP($C98,'CWG SS'!$A$17:$I$37,9,FALSE))=TRUE,"0",VLOOKUP($C98,'CWG SS'!$A$17:$I$37,9,FALSE))</f>
        <v>0</v>
      </c>
      <c r="T98" s="22" t="str">
        <f>IF(ISNA(VLOOKUP($C98,'CWG BA'!$A$17:$I$37,9,FALSE))=TRUE,"0",VLOOKUP($C98,'CWG BA'!$A$17:$I$37,9,FALSE))</f>
        <v>0</v>
      </c>
      <c r="U98" s="22" t="str">
        <f>IF(ISNA(VLOOKUP($C98,'CWG HP'!$A$17:$I$37,9,FALSE))=TRUE,"0",VLOOKUP($C98,'CWG HP'!$A$17:$I$37,9,FALSE))</f>
        <v>0</v>
      </c>
      <c r="V98" s="22" t="str">
        <f>IF(ISNA(VLOOKUP($C98,'Camp Fortune Provincials'!$A$17:$I$37,9,FALSE))=TRUE,"0",VLOOKUP($C98,'Camp Fortune Provincials'!$A$17:$I$37,9,FALSE))</f>
        <v>0</v>
      </c>
      <c r="W98" s="22" t="str">
        <f>IF(ISNA(VLOOKUP($C98,'Jr Nats SS'!$A$17:$I$37,9,FALSE))=TRUE,"0",VLOOKUP($C98,'Jr Nats SS'!$A$17:$I$37,9,FALSE))</f>
        <v>0</v>
      </c>
      <c r="X98" s="22" t="str">
        <f>IF(ISNA(VLOOKUP($C98,'Jr Nats HP'!$A$17:$I$37,9,FALSE))=TRUE,"0",VLOOKUP($C98,'Jr Nats HP'!$A$17:$I$37,9,FALSE))</f>
        <v>0</v>
      </c>
      <c r="Y98" s="22" t="str">
        <f>IF(ISNA(VLOOKUP($C98,'Jr Nats BA'!$A$17:$I$37,9,FALSE))=TRUE,"0",VLOOKUP($C98,'Jr Nats BA'!$A$17:$I$37,9,FALSE))</f>
        <v>0</v>
      </c>
      <c r="Z98" s="22" t="str">
        <f>IF(ISNA(VLOOKUP($C98,'Mammoth World Cup'!$A$17:$I$37,9,FALSE))=TRUE,"0",VLOOKUP($C98,'Mammoth World Cup'!$A$17:$I$37,9,FALSE))</f>
        <v>0</v>
      </c>
      <c r="AA98" s="22" t="str">
        <f>IF(ISNA(VLOOKUP($C98,'MSLM CC SS'!$A$17:$I$37,9,FALSE))=TRUE,"0",VLOOKUP($C98,'MSLM CC SS'!$A$17:$I$37,9,FALSE))</f>
        <v>0</v>
      </c>
      <c r="AB98" s="22" t="str">
        <f>IF(ISNA(VLOOKUP($C98,'MSLM CC HP'!$A$17:$I$33,9,FALSE))=TRUE,"0",VLOOKUP($C98,'MSLM CC HP'!$A$17:$I$33,9,FALSE))</f>
        <v>0</v>
      </c>
      <c r="AC98" s="22" t="str">
        <f>IF(ISNA(VLOOKUP($C98,'Mammoth NorAM SS'!$A$17:$I$37,9,FALSE))=TRUE,"0",VLOOKUP($C98,'Mammoth NorAM SS'!$A$17:$I$37,9,FALSE))</f>
        <v>0</v>
      </c>
      <c r="AD98" s="22" t="str">
        <f>IF(ISNA(VLOOKUP($C98,'Le Relais NorAM SS'!$A$17:$I$37,9,FALSE))=TRUE,"0",VLOOKUP($C98,'Le Relais NorAM SS'!$A$17:$I$37,9,FALSE))</f>
        <v>0</v>
      </c>
      <c r="AE98" s="22" t="str">
        <f>IF(ISNA(VLOOKUP($C98,'Step Up Tour Pro SS'!$A$17:$I$37,9,FALSE))=TRUE,"0",VLOOKUP($C98,'Step Up Tour Pro SS'!$A$17:$I$37,9,FALSE))</f>
        <v>0</v>
      </c>
    </row>
    <row r="99" spans="1:31" ht="15" customHeight="1">
      <c r="A99" s="81" t="s">
        <v>222</v>
      </c>
      <c r="B99" s="81" t="s">
        <v>75</v>
      </c>
      <c r="C99" s="86" t="s">
        <v>178</v>
      </c>
      <c r="D99" s="85">
        <f>IF(ISNA(VLOOKUP($C99,'RPA Caclulations'!$C$6:$K$199,3,FALSE))=TRUE,"0",VLOOKUP($C99,'RPA Caclulations'!$C$6:$K$199,3,FALSE))</f>
        <v>86</v>
      </c>
      <c r="E99" s="22" t="str">
        <f>IF(ISNA(VLOOKUP($C99,'Mt. Sima Canada Cup SS'!$A$17:$I$37,9,FALSE))=TRUE,"0",VLOOKUP($C99,'Mt. Sima Canada Cup SS'!$A$17:$I$37,9,FALSE))</f>
        <v>0</v>
      </c>
      <c r="F99" s="22" t="str">
        <f>IF(ISNA(VLOOKUP($C99,'Mt. Sima Canada Cup BA'!$A$17:$I$37,9,FALSE))=TRUE,"0",VLOOKUP($C99,'Mt. Sima Canada Cup BA'!$A$17:$I$37,9,FALSE))</f>
        <v>0</v>
      </c>
      <c r="G99" s="22" t="str">
        <f>IF(ISNA(VLOOKUP($C99,'Waterville Rev Tour NorAm Day 1'!$A$17:$I$37,9,FALSE))=TRUE,"0",VLOOKUP($C99,'Waterville Rev Tour NorAm Day 1'!$A$17:$I$37,9,FALSE))</f>
        <v>0</v>
      </c>
      <c r="H99" s="22" t="str">
        <f>IF(ISNA(VLOOKUP($C99,'Waterville Rev Tour NorAm Day 2'!$A$17:$I$37,9,FALSE))=TRUE,"0",VLOOKUP($C99,'Waterville Rev Tour NorAm Day 2'!$A$17:$I$37,9,FALSE))</f>
        <v>0</v>
      </c>
      <c r="I99" s="22" t="str">
        <f>IF(ISNA(VLOOKUP($C99,'MSLM TT DAY 1'!$A$17:$I$37,9,FALSE))=TRUE,"0",VLOOKUP($C99,'MSLM TT DAY 1'!$A$17:$I$37,9,FALSE))</f>
        <v>0</v>
      </c>
      <c r="J99" s="22" t="str">
        <f>IF(ISNA(VLOOKUP($C99,'MSLM TT DAY 2'!$A$17:$I$37,9,FALSE))=TRUE,"0",VLOOKUP($C99,'MSLM TT DAY 2'!$A$17:$I$37,9,FALSE))</f>
        <v>0</v>
      </c>
      <c r="K99" s="22" t="str">
        <f>IF(ISNA(VLOOKUP($C99,'Craigleith Groms'!$A$17:$I$37,9,FALSE))=TRUE,"0",VLOOKUP($C99,'Craigleith Groms'!$A$17:$I$37,9,FALSE))</f>
        <v>0</v>
      </c>
      <c r="L99" s="22" t="str">
        <f>IF(ISNA(VLOOKUP($C99,'Silverstar Canada Cup'!$A$17:$I$37,9,FALSE))=TRUE,"0",VLOOKUP($C99,'Silverstar Canada Cup'!$A$17:$I$37,9,FALSE))</f>
        <v>0</v>
      </c>
      <c r="M99" s="22" t="str">
        <f>IF(ISNA(VLOOKUP($C99,'Beaver Valley TT'!$A$17:$I$37,9,FALSE))=TRUE,"0",VLOOKUP($C99,'Beaver Valley TT'!$A$17:$I$37,9,FALSE))</f>
        <v>0</v>
      </c>
      <c r="N99" s="22" t="str">
        <f>IF(ISNA(VLOOKUP($C99,'Calgary Nor AM SS'!$A$17:$I$37,9,FALSE))=TRUE,"0",VLOOKUP($C99,'Calgary Nor AM SS'!$A$17:$I$37,9,FALSE))</f>
        <v>0</v>
      </c>
      <c r="O99" s="22">
        <f>IF(ISNA(VLOOKUP($C99,'Fortune Fz'!$A$17:$I$37,9,FALSE))=TRUE,"0",VLOOKUP($C99,'Fortune Fz'!$A$17:$I$37,9,FALSE))</f>
        <v>1</v>
      </c>
      <c r="P99" s="22" t="str">
        <f>IF(ISNA(VLOOKUP($C99,'GEORGIAN PEAKS Groms'!$A$17:$I$37,9,FALSE))=TRUE,"0",VLOOKUP($C99,'GEORGIAN PEAKS Groms'!$A$17:$I$37,9,FALSE))</f>
        <v>0</v>
      </c>
      <c r="Q99" s="22" t="str">
        <f>IF(ISNA(VLOOKUP($C99,'Aspen Open SS'!$A$17:$I$37,9,FALSE))=TRUE,"0",VLOOKUP($C99,'Aspen Open SS'!$A$17:$I$37,9,FALSE))</f>
        <v>0</v>
      </c>
      <c r="R99" s="22" t="str">
        <f>IF(ISNA(VLOOKUP($C99,'Aspen Open BA'!$A$17:$I$37,9,FALSE))=TRUE,"0",VLOOKUP($C99,'Aspen Open BA'!$A$17:$I$37,9,FALSE))</f>
        <v>0</v>
      </c>
      <c r="S99" s="22" t="str">
        <f>IF(ISNA(VLOOKUP($C99,'CWG SS'!$A$17:$I$37,9,FALSE))=TRUE,"0",VLOOKUP($C99,'CWG SS'!$A$17:$I$37,9,FALSE))</f>
        <v>0</v>
      </c>
      <c r="T99" s="22" t="str">
        <f>IF(ISNA(VLOOKUP($C99,'CWG BA'!$A$17:$I$37,9,FALSE))=TRUE,"0",VLOOKUP($C99,'CWG BA'!$A$17:$I$37,9,FALSE))</f>
        <v>0</v>
      </c>
      <c r="U99" s="22" t="str">
        <f>IF(ISNA(VLOOKUP($C99,'CWG HP'!$A$17:$I$37,9,FALSE))=TRUE,"0",VLOOKUP($C99,'CWG HP'!$A$17:$I$37,9,FALSE))</f>
        <v>0</v>
      </c>
      <c r="V99" s="22" t="str">
        <f>IF(ISNA(VLOOKUP($C99,'Camp Fortune Provincials'!$A$17:$I$37,9,FALSE))=TRUE,"0",VLOOKUP($C99,'Camp Fortune Provincials'!$A$17:$I$37,9,FALSE))</f>
        <v>0</v>
      </c>
      <c r="W99" s="22" t="str">
        <f>IF(ISNA(VLOOKUP($C99,'Jr Nats SS'!$A$17:$I$37,9,FALSE))=TRUE,"0",VLOOKUP($C99,'Jr Nats SS'!$A$17:$I$37,9,FALSE))</f>
        <v>0</v>
      </c>
      <c r="X99" s="22" t="str">
        <f>IF(ISNA(VLOOKUP($C99,'Jr Nats HP'!$A$17:$I$37,9,FALSE))=TRUE,"0",VLOOKUP($C99,'Jr Nats HP'!$A$17:$I$37,9,FALSE))</f>
        <v>0</v>
      </c>
      <c r="Y99" s="22" t="str">
        <f>IF(ISNA(VLOOKUP($C99,'Jr Nats BA'!$A$17:$I$37,9,FALSE))=TRUE,"0",VLOOKUP($C99,'Jr Nats BA'!$A$17:$I$37,9,FALSE))</f>
        <v>0</v>
      </c>
      <c r="Z99" s="22" t="str">
        <f>IF(ISNA(VLOOKUP($C99,'Mammoth World Cup'!$A$17:$I$37,9,FALSE))=TRUE,"0",VLOOKUP($C99,'Mammoth World Cup'!$A$17:$I$37,9,FALSE))</f>
        <v>0</v>
      </c>
      <c r="AA99" s="22" t="str">
        <f>IF(ISNA(VLOOKUP($C99,'MSLM CC SS'!$A$17:$I$37,9,FALSE))=TRUE,"0",VLOOKUP($C99,'MSLM CC SS'!$A$17:$I$37,9,FALSE))</f>
        <v>0</v>
      </c>
      <c r="AB99" s="22" t="str">
        <f>IF(ISNA(VLOOKUP($C99,'MSLM CC HP'!$A$17:$I$33,9,FALSE))=TRUE,"0",VLOOKUP($C99,'MSLM CC HP'!$A$17:$I$33,9,FALSE))</f>
        <v>0</v>
      </c>
      <c r="AC99" s="22" t="str">
        <f>IF(ISNA(VLOOKUP($C99,'Mammoth NorAM SS'!$A$17:$I$37,9,FALSE))=TRUE,"0",VLOOKUP($C99,'Mammoth NorAM SS'!$A$17:$I$37,9,FALSE))</f>
        <v>0</v>
      </c>
      <c r="AD99" s="22" t="str">
        <f>IF(ISNA(VLOOKUP($C99,'Le Relais NorAM SS'!$A$17:$I$37,9,FALSE))=TRUE,"0",VLOOKUP($C99,'Le Relais NorAM SS'!$A$17:$I$37,9,FALSE))</f>
        <v>0</v>
      </c>
      <c r="AE99" s="22" t="str">
        <f>IF(ISNA(VLOOKUP($C99,'Step Up Tour Pro SS'!$A$17:$I$37,9,FALSE))=TRUE,"0",VLOOKUP($C99,'Step Up Tour Pro SS'!$A$17:$I$37,9,FALSE))</f>
        <v>0</v>
      </c>
    </row>
    <row r="100" spans="1:31" ht="15" customHeight="1">
      <c r="A100" s="81" t="s">
        <v>222</v>
      </c>
      <c r="B100" s="81" t="s">
        <v>74</v>
      </c>
      <c r="C100" s="86" t="s">
        <v>185</v>
      </c>
      <c r="D100" s="85">
        <f>IF(ISNA(VLOOKUP($C100,'RPA Caclulations'!$C$6:$K$199,3,FALSE))=TRUE,"0",VLOOKUP($C100,'RPA Caclulations'!$C$6:$K$199,3,FALSE))</f>
        <v>86</v>
      </c>
      <c r="E100" s="22" t="str">
        <f>IF(ISNA(VLOOKUP($C100,'Mt. Sima Canada Cup SS'!$A$17:$I$37,9,FALSE))=TRUE,"0",VLOOKUP($C100,'Mt. Sima Canada Cup SS'!$A$17:$I$37,9,FALSE))</f>
        <v>0</v>
      </c>
      <c r="F100" s="22" t="str">
        <f>IF(ISNA(VLOOKUP($C100,'Mt. Sima Canada Cup BA'!$A$17:$I$37,9,FALSE))=TRUE,"0",VLOOKUP($C100,'Mt. Sima Canada Cup BA'!$A$17:$I$37,9,FALSE))</f>
        <v>0</v>
      </c>
      <c r="G100" s="22" t="str">
        <f>IF(ISNA(VLOOKUP($C100,'Waterville Rev Tour NorAm Day 1'!$A$17:$I$37,9,FALSE))=TRUE,"0",VLOOKUP($C100,'Waterville Rev Tour NorAm Day 1'!$A$17:$I$37,9,FALSE))</f>
        <v>0</v>
      </c>
      <c r="H100" s="22" t="str">
        <f>IF(ISNA(VLOOKUP($C100,'Waterville Rev Tour NorAm Day 2'!$A$17:$I$37,9,FALSE))=TRUE,"0",VLOOKUP($C100,'Waterville Rev Tour NorAm Day 2'!$A$17:$I$37,9,FALSE))</f>
        <v>0</v>
      </c>
      <c r="I100" s="22" t="str">
        <f>IF(ISNA(VLOOKUP($C100,'MSLM TT DAY 1'!$A$17:$I$37,9,FALSE))=TRUE,"0",VLOOKUP($C100,'MSLM TT DAY 1'!$A$17:$I$37,9,FALSE))</f>
        <v>0</v>
      </c>
      <c r="J100" s="22" t="str">
        <f>IF(ISNA(VLOOKUP($C100,'MSLM TT DAY 2'!$A$17:$I$37,9,FALSE))=TRUE,"0",VLOOKUP($C100,'MSLM TT DAY 2'!$A$17:$I$37,9,FALSE))</f>
        <v>0</v>
      </c>
      <c r="K100" s="22" t="str">
        <f>IF(ISNA(VLOOKUP($C100,'Craigleith Groms'!$A$17:$I$37,9,FALSE))=TRUE,"0",VLOOKUP($C100,'Craigleith Groms'!$A$17:$I$37,9,FALSE))</f>
        <v>0</v>
      </c>
      <c r="L100" s="22" t="str">
        <f>IF(ISNA(VLOOKUP($C100,'Silverstar Canada Cup'!$A$17:$I$37,9,FALSE))=TRUE,"0",VLOOKUP($C100,'Silverstar Canada Cup'!$A$17:$I$37,9,FALSE))</f>
        <v>0</v>
      </c>
      <c r="M100" s="22" t="str">
        <f>IF(ISNA(VLOOKUP($C100,'Beaver Valley TT'!$A$17:$I$37,9,FALSE))=TRUE,"0",VLOOKUP($C100,'Beaver Valley TT'!$A$17:$I$37,9,FALSE))</f>
        <v>0</v>
      </c>
      <c r="N100" s="22" t="str">
        <f>IF(ISNA(VLOOKUP($C100,'Calgary Nor AM SS'!$A$17:$I$37,9,FALSE))=TRUE,"0",VLOOKUP($C100,'Calgary Nor AM SS'!$A$17:$I$37,9,FALSE))</f>
        <v>0</v>
      </c>
      <c r="O100" s="22">
        <f>IF(ISNA(VLOOKUP($C100,'Fortune Fz'!$A$17:$I$37,9,FALSE))=TRUE,"0",VLOOKUP($C100,'Fortune Fz'!$A$17:$I$37,9,FALSE))</f>
        <v>1</v>
      </c>
      <c r="P100" s="22" t="str">
        <f>IF(ISNA(VLOOKUP($C100,'GEORGIAN PEAKS Groms'!$A$17:$I$37,9,FALSE))=TRUE,"0",VLOOKUP($C100,'GEORGIAN PEAKS Groms'!$A$17:$I$37,9,FALSE))</f>
        <v>0</v>
      </c>
      <c r="Q100" s="22" t="str">
        <f>IF(ISNA(VLOOKUP($C100,'Aspen Open SS'!$A$17:$I$37,9,FALSE))=TRUE,"0",VLOOKUP($C100,'Aspen Open SS'!$A$17:$I$37,9,FALSE))</f>
        <v>0</v>
      </c>
      <c r="R100" s="22" t="str">
        <f>IF(ISNA(VLOOKUP($C100,'Aspen Open BA'!$A$17:$I$37,9,FALSE))=TRUE,"0",VLOOKUP($C100,'Aspen Open BA'!$A$17:$I$37,9,FALSE))</f>
        <v>0</v>
      </c>
      <c r="S100" s="22" t="str">
        <f>IF(ISNA(VLOOKUP($C100,'CWG SS'!$A$17:$I$37,9,FALSE))=TRUE,"0",VLOOKUP($C100,'CWG SS'!$A$17:$I$37,9,FALSE))</f>
        <v>0</v>
      </c>
      <c r="T100" s="22" t="str">
        <f>IF(ISNA(VLOOKUP($C100,'CWG BA'!$A$17:$I$37,9,FALSE))=TRUE,"0",VLOOKUP($C100,'CWG BA'!$A$17:$I$37,9,FALSE))</f>
        <v>0</v>
      </c>
      <c r="U100" s="22" t="str">
        <f>IF(ISNA(VLOOKUP($C100,'CWG HP'!$A$17:$I$37,9,FALSE))=TRUE,"0",VLOOKUP($C100,'CWG HP'!$A$17:$I$37,9,FALSE))</f>
        <v>0</v>
      </c>
      <c r="V100" s="22" t="str">
        <f>IF(ISNA(VLOOKUP($C100,'Camp Fortune Provincials'!$A$17:$I$37,9,FALSE))=TRUE,"0",VLOOKUP($C100,'Camp Fortune Provincials'!$A$17:$I$37,9,FALSE))</f>
        <v>0</v>
      </c>
      <c r="W100" s="22" t="str">
        <f>IF(ISNA(VLOOKUP($C100,'Jr Nats SS'!$A$17:$I$37,9,FALSE))=TRUE,"0",VLOOKUP($C100,'Jr Nats SS'!$A$17:$I$37,9,FALSE))</f>
        <v>0</v>
      </c>
      <c r="X100" s="22" t="str">
        <f>IF(ISNA(VLOOKUP($C100,'Jr Nats HP'!$A$17:$I$37,9,FALSE))=TRUE,"0",VLOOKUP($C100,'Jr Nats HP'!$A$17:$I$37,9,FALSE))</f>
        <v>0</v>
      </c>
      <c r="Y100" s="22" t="str">
        <f>IF(ISNA(VLOOKUP($C100,'Jr Nats BA'!$A$17:$I$37,9,FALSE))=TRUE,"0",VLOOKUP($C100,'Jr Nats BA'!$A$17:$I$37,9,FALSE))</f>
        <v>0</v>
      </c>
      <c r="Z100" s="22" t="str">
        <f>IF(ISNA(VLOOKUP($C100,'Mammoth World Cup'!$A$17:$I$37,9,FALSE))=TRUE,"0",VLOOKUP($C100,'Mammoth World Cup'!$A$17:$I$37,9,FALSE))</f>
        <v>0</v>
      </c>
      <c r="AA100" s="22" t="str">
        <f>IF(ISNA(VLOOKUP($C100,'MSLM CC SS'!$A$17:$I$37,9,FALSE))=TRUE,"0",VLOOKUP($C100,'MSLM CC SS'!$A$17:$I$37,9,FALSE))</f>
        <v>0</v>
      </c>
      <c r="AB100" s="22" t="str">
        <f>IF(ISNA(VLOOKUP($C100,'MSLM CC HP'!$A$17:$I$33,9,FALSE))=TRUE,"0",VLOOKUP($C100,'MSLM CC HP'!$A$17:$I$33,9,FALSE))</f>
        <v>0</v>
      </c>
      <c r="AC100" s="22" t="str">
        <f>IF(ISNA(VLOOKUP($C100,'Mammoth NorAM SS'!$A$17:$I$37,9,FALSE))=TRUE,"0",VLOOKUP($C100,'Mammoth NorAM SS'!$A$17:$I$37,9,FALSE))</f>
        <v>0</v>
      </c>
      <c r="AD100" s="22" t="str">
        <f>IF(ISNA(VLOOKUP($C100,'Le Relais NorAM SS'!$A$17:$I$37,9,FALSE))=TRUE,"0",VLOOKUP($C100,'Le Relais NorAM SS'!$A$17:$I$37,9,FALSE))</f>
        <v>0</v>
      </c>
      <c r="AE100" s="22" t="str">
        <f>IF(ISNA(VLOOKUP($C100,'Step Up Tour Pro SS'!$A$17:$I$37,9,FALSE))=TRUE,"0",VLOOKUP($C100,'Step Up Tour Pro SS'!$A$17:$I$37,9,FALSE))</f>
        <v>0</v>
      </c>
    </row>
    <row r="101" spans="1:31" ht="15" customHeight="1">
      <c r="A101" s="81" t="s">
        <v>222</v>
      </c>
      <c r="B101" s="81" t="s">
        <v>74</v>
      </c>
      <c r="C101" s="86" t="s">
        <v>202</v>
      </c>
      <c r="D101" s="85">
        <f>IF(ISNA(VLOOKUP($C101,'RPA Caclulations'!$C$6:$K$199,3,FALSE))=TRUE,"0",VLOOKUP($C101,'RPA Caclulations'!$C$6:$K$199,3,FALSE))</f>
        <v>86</v>
      </c>
      <c r="E101" s="22" t="str">
        <f>IF(ISNA(VLOOKUP($C101,'Mt. Sima Canada Cup SS'!$A$17:$I$37,9,FALSE))=TRUE,"0",VLOOKUP($C101,'Mt. Sima Canada Cup SS'!$A$17:$I$37,9,FALSE))</f>
        <v>0</v>
      </c>
      <c r="F101" s="22" t="str">
        <f>IF(ISNA(VLOOKUP($C101,'Mt. Sima Canada Cup BA'!$A$17:$I$37,9,FALSE))=TRUE,"0",VLOOKUP($C101,'Mt. Sima Canada Cup BA'!$A$17:$I$37,9,FALSE))</f>
        <v>0</v>
      </c>
      <c r="G101" s="22" t="str">
        <f>IF(ISNA(VLOOKUP($C101,'Waterville Rev Tour NorAm Day 1'!$A$17:$I$37,9,FALSE))=TRUE,"0",VLOOKUP($C101,'Waterville Rev Tour NorAm Day 1'!$A$17:$I$37,9,FALSE))</f>
        <v>0</v>
      </c>
      <c r="H101" s="22" t="str">
        <f>IF(ISNA(VLOOKUP($C101,'Waterville Rev Tour NorAm Day 2'!$A$17:$I$37,9,FALSE))=TRUE,"0",VLOOKUP($C101,'Waterville Rev Tour NorAm Day 2'!$A$17:$I$37,9,FALSE))</f>
        <v>0</v>
      </c>
      <c r="I101" s="22" t="str">
        <f>IF(ISNA(VLOOKUP($C101,'MSLM TT DAY 1'!$A$17:$I$37,9,FALSE))=TRUE,"0",VLOOKUP($C101,'MSLM TT DAY 1'!$A$17:$I$37,9,FALSE))</f>
        <v>0</v>
      </c>
      <c r="J101" s="22" t="str">
        <f>IF(ISNA(VLOOKUP($C101,'MSLM TT DAY 2'!$A$17:$I$37,9,FALSE))=TRUE,"0",VLOOKUP($C101,'MSLM TT DAY 2'!$A$17:$I$37,9,FALSE))</f>
        <v>0</v>
      </c>
      <c r="K101" s="22" t="str">
        <f>IF(ISNA(VLOOKUP($C101,'Craigleith Groms'!$A$17:$I$37,9,FALSE))=TRUE,"0",VLOOKUP($C101,'Craigleith Groms'!$A$17:$I$37,9,FALSE))</f>
        <v>0</v>
      </c>
      <c r="L101" s="22" t="str">
        <f>IF(ISNA(VLOOKUP($C101,'Silverstar Canada Cup'!$A$17:$I$37,9,FALSE))=TRUE,"0",VLOOKUP($C101,'Silverstar Canada Cup'!$A$17:$I$37,9,FALSE))</f>
        <v>0</v>
      </c>
      <c r="M101" s="22" t="str">
        <f>IF(ISNA(VLOOKUP($C101,'Beaver Valley TT'!$A$17:$I$37,9,FALSE))=TRUE,"0",VLOOKUP($C101,'Beaver Valley TT'!$A$17:$I$37,9,FALSE))</f>
        <v>0</v>
      </c>
      <c r="N101" s="22" t="str">
        <f>IF(ISNA(VLOOKUP($C101,'Calgary Nor AM SS'!$A$17:$I$37,9,FALSE))=TRUE,"0",VLOOKUP($C101,'Calgary Nor AM SS'!$A$17:$I$37,9,FALSE))</f>
        <v>0</v>
      </c>
      <c r="O101" s="22">
        <f>IF(ISNA(VLOOKUP($C101,'Fortune Fz'!$A$17:$I$37,9,FALSE))=TRUE,"0",VLOOKUP($C101,'Fortune Fz'!$A$17:$I$37,9,FALSE))</f>
        <v>1</v>
      </c>
      <c r="P101" s="22" t="str">
        <f>IF(ISNA(VLOOKUP($C101,'GEORGIAN PEAKS Groms'!$A$17:$I$37,9,FALSE))=TRUE,"0",VLOOKUP($C101,'GEORGIAN PEAKS Groms'!$A$17:$I$37,9,FALSE))</f>
        <v>0</v>
      </c>
      <c r="Q101" s="22" t="str">
        <f>IF(ISNA(VLOOKUP($C101,'Aspen Open SS'!$A$17:$I$37,9,FALSE))=TRUE,"0",VLOOKUP($C101,'Aspen Open SS'!$A$17:$I$37,9,FALSE))</f>
        <v>0</v>
      </c>
      <c r="R101" s="22" t="str">
        <f>IF(ISNA(VLOOKUP($C101,'Aspen Open BA'!$A$17:$I$37,9,FALSE))=TRUE,"0",VLOOKUP($C101,'Aspen Open BA'!$A$17:$I$37,9,FALSE))</f>
        <v>0</v>
      </c>
      <c r="S101" s="22" t="str">
        <f>IF(ISNA(VLOOKUP($C101,'CWG SS'!$A$17:$I$37,9,FALSE))=TRUE,"0",VLOOKUP($C101,'CWG SS'!$A$17:$I$37,9,FALSE))</f>
        <v>0</v>
      </c>
      <c r="T101" s="22" t="str">
        <f>IF(ISNA(VLOOKUP($C101,'CWG BA'!$A$17:$I$37,9,FALSE))=TRUE,"0",VLOOKUP($C101,'CWG BA'!$A$17:$I$37,9,FALSE))</f>
        <v>0</v>
      </c>
      <c r="U101" s="22" t="str">
        <f>IF(ISNA(VLOOKUP($C101,'CWG HP'!$A$17:$I$37,9,FALSE))=TRUE,"0",VLOOKUP($C101,'CWG HP'!$A$17:$I$37,9,FALSE))</f>
        <v>0</v>
      </c>
      <c r="V101" s="22" t="str">
        <f>IF(ISNA(VLOOKUP($C101,'Camp Fortune Provincials'!$A$17:$I$37,9,FALSE))=TRUE,"0",VLOOKUP($C101,'Camp Fortune Provincials'!$A$17:$I$37,9,FALSE))</f>
        <v>0</v>
      </c>
      <c r="W101" s="22" t="str">
        <f>IF(ISNA(VLOOKUP($C101,'Jr Nats SS'!$A$17:$I$37,9,FALSE))=TRUE,"0",VLOOKUP($C101,'Jr Nats SS'!$A$17:$I$37,9,FALSE))</f>
        <v>0</v>
      </c>
      <c r="X101" s="22" t="str">
        <f>IF(ISNA(VLOOKUP($C101,'Jr Nats HP'!$A$17:$I$37,9,FALSE))=TRUE,"0",VLOOKUP($C101,'Jr Nats HP'!$A$17:$I$37,9,FALSE))</f>
        <v>0</v>
      </c>
      <c r="Y101" s="22" t="str">
        <f>IF(ISNA(VLOOKUP($C101,'Jr Nats BA'!$A$17:$I$37,9,FALSE))=TRUE,"0",VLOOKUP($C101,'Jr Nats BA'!$A$17:$I$37,9,FALSE))</f>
        <v>0</v>
      </c>
      <c r="Z101" s="22" t="str">
        <f>IF(ISNA(VLOOKUP($C101,'Mammoth World Cup'!$A$17:$I$37,9,FALSE))=TRUE,"0",VLOOKUP($C101,'Mammoth World Cup'!$A$17:$I$37,9,FALSE))</f>
        <v>0</v>
      </c>
      <c r="AA101" s="22" t="str">
        <f>IF(ISNA(VLOOKUP($C101,'MSLM CC SS'!$A$17:$I$37,9,FALSE))=TRUE,"0",VLOOKUP($C101,'MSLM CC SS'!$A$17:$I$37,9,FALSE))</f>
        <v>0</v>
      </c>
      <c r="AB101" s="22" t="str">
        <f>IF(ISNA(VLOOKUP($C101,'MSLM CC HP'!$A$17:$I$33,9,FALSE))=TRUE,"0",VLOOKUP($C101,'MSLM CC HP'!$A$17:$I$33,9,FALSE))</f>
        <v>0</v>
      </c>
      <c r="AC101" s="22" t="str">
        <f>IF(ISNA(VLOOKUP($C101,'Mammoth NorAM SS'!$A$17:$I$37,9,FALSE))=TRUE,"0",VLOOKUP($C101,'Mammoth NorAM SS'!$A$17:$I$37,9,FALSE))</f>
        <v>0</v>
      </c>
      <c r="AD101" s="22" t="str">
        <f>IF(ISNA(VLOOKUP($C101,'Le Relais NorAM SS'!$A$17:$I$37,9,FALSE))=TRUE,"0",VLOOKUP($C101,'Le Relais NorAM SS'!$A$17:$I$37,9,FALSE))</f>
        <v>0</v>
      </c>
      <c r="AE101" s="22" t="str">
        <f>IF(ISNA(VLOOKUP($C101,'Step Up Tour Pro SS'!$A$17:$I$37,9,FALSE))=TRUE,"0",VLOOKUP($C101,'Step Up Tour Pro SS'!$A$17:$I$37,9,FALSE))</f>
        <v>0</v>
      </c>
    </row>
    <row r="102" spans="1:31" ht="15" customHeight="1">
      <c r="A102" s="81" t="s">
        <v>222</v>
      </c>
      <c r="B102" s="81" t="s">
        <v>65</v>
      </c>
      <c r="C102" s="86" t="s">
        <v>205</v>
      </c>
      <c r="D102" s="85">
        <f>IF(ISNA(VLOOKUP($C102,'RPA Caclulations'!$C$6:$K$199,3,FALSE))=TRUE,"0",VLOOKUP($C102,'RPA Caclulations'!$C$6:$K$199,3,FALSE))</f>
        <v>86</v>
      </c>
      <c r="E102" s="22" t="str">
        <f>IF(ISNA(VLOOKUP($C102,'Mt. Sima Canada Cup SS'!$A$17:$I$37,9,FALSE))=TRUE,"0",VLOOKUP($C102,'Mt. Sima Canada Cup SS'!$A$17:$I$37,9,FALSE))</f>
        <v>0</v>
      </c>
      <c r="F102" s="22" t="str">
        <f>IF(ISNA(VLOOKUP($C102,'Mt. Sima Canada Cup BA'!$A$17:$I$37,9,FALSE))=TRUE,"0",VLOOKUP($C102,'Mt. Sima Canada Cup BA'!$A$17:$I$37,9,FALSE))</f>
        <v>0</v>
      </c>
      <c r="G102" s="22" t="str">
        <f>IF(ISNA(VLOOKUP($C102,'Waterville Rev Tour NorAm Day 1'!$A$17:$I$37,9,FALSE))=TRUE,"0",VLOOKUP($C102,'Waterville Rev Tour NorAm Day 1'!$A$17:$I$37,9,FALSE))</f>
        <v>0</v>
      </c>
      <c r="H102" s="22" t="str">
        <f>IF(ISNA(VLOOKUP($C102,'Waterville Rev Tour NorAm Day 2'!$A$17:$I$37,9,FALSE))=TRUE,"0",VLOOKUP($C102,'Waterville Rev Tour NorAm Day 2'!$A$17:$I$37,9,FALSE))</f>
        <v>0</v>
      </c>
      <c r="I102" s="22" t="str">
        <f>IF(ISNA(VLOOKUP($C102,'MSLM TT DAY 1'!$A$17:$I$37,9,FALSE))=TRUE,"0",VLOOKUP($C102,'MSLM TT DAY 1'!$A$17:$I$37,9,FALSE))</f>
        <v>0</v>
      </c>
      <c r="J102" s="22" t="str">
        <f>IF(ISNA(VLOOKUP($C102,'MSLM TT DAY 2'!$A$17:$I$37,9,FALSE))=TRUE,"0",VLOOKUP($C102,'MSLM TT DAY 2'!$A$17:$I$37,9,FALSE))</f>
        <v>0</v>
      </c>
      <c r="K102" s="22" t="str">
        <f>IF(ISNA(VLOOKUP($C102,'Craigleith Groms'!$A$17:$I$37,9,FALSE))=TRUE,"0",VLOOKUP($C102,'Craigleith Groms'!$A$17:$I$37,9,FALSE))</f>
        <v>0</v>
      </c>
      <c r="L102" s="22" t="str">
        <f>IF(ISNA(VLOOKUP($C102,'Silverstar Canada Cup'!$A$17:$I$37,9,FALSE))=TRUE,"0",VLOOKUP($C102,'Silverstar Canada Cup'!$A$17:$I$37,9,FALSE))</f>
        <v>0</v>
      </c>
      <c r="M102" s="22" t="str">
        <f>IF(ISNA(VLOOKUP($C102,'Beaver Valley TT'!$A$17:$I$37,9,FALSE))=TRUE,"0",VLOOKUP($C102,'Beaver Valley TT'!$A$17:$I$37,9,FALSE))</f>
        <v>0</v>
      </c>
      <c r="N102" s="22" t="str">
        <f>IF(ISNA(VLOOKUP($C102,'Calgary Nor AM SS'!$A$17:$I$37,9,FALSE))=TRUE,"0",VLOOKUP($C102,'Calgary Nor AM SS'!$A$17:$I$37,9,FALSE))</f>
        <v>0</v>
      </c>
      <c r="O102" s="22">
        <f>IF(ISNA(VLOOKUP($C102,'Fortune Fz'!$A$17:$I$37,9,FALSE))=TRUE,"0",VLOOKUP($C102,'Fortune Fz'!$A$17:$I$37,9,FALSE))</f>
        <v>1</v>
      </c>
      <c r="P102" s="22" t="str">
        <f>IF(ISNA(VLOOKUP($C102,'GEORGIAN PEAKS Groms'!$A$17:$I$37,9,FALSE))=TRUE,"0",VLOOKUP($C102,'GEORGIAN PEAKS Groms'!$A$17:$I$37,9,FALSE))</f>
        <v>0</v>
      </c>
      <c r="Q102" s="22" t="str">
        <f>IF(ISNA(VLOOKUP($C102,'Aspen Open SS'!$A$17:$I$37,9,FALSE))=TRUE,"0",VLOOKUP($C102,'Aspen Open SS'!$A$17:$I$37,9,FALSE))</f>
        <v>0</v>
      </c>
      <c r="R102" s="22" t="str">
        <f>IF(ISNA(VLOOKUP($C102,'Aspen Open BA'!$A$17:$I$37,9,FALSE))=TRUE,"0",VLOOKUP($C102,'Aspen Open BA'!$A$17:$I$37,9,FALSE))</f>
        <v>0</v>
      </c>
      <c r="S102" s="22" t="str">
        <f>IF(ISNA(VLOOKUP($C102,'CWG SS'!$A$17:$I$37,9,FALSE))=TRUE,"0",VLOOKUP($C102,'CWG SS'!$A$17:$I$37,9,FALSE))</f>
        <v>0</v>
      </c>
      <c r="T102" s="22" t="str">
        <f>IF(ISNA(VLOOKUP($C102,'CWG BA'!$A$17:$I$37,9,FALSE))=TRUE,"0",VLOOKUP($C102,'CWG BA'!$A$17:$I$37,9,FALSE))</f>
        <v>0</v>
      </c>
      <c r="U102" s="22" t="str">
        <f>IF(ISNA(VLOOKUP($C102,'CWG HP'!$A$17:$I$37,9,FALSE))=TRUE,"0",VLOOKUP($C102,'CWG HP'!$A$17:$I$37,9,FALSE))</f>
        <v>0</v>
      </c>
      <c r="V102" s="22" t="str">
        <f>IF(ISNA(VLOOKUP($C102,'Camp Fortune Provincials'!$A$17:$I$37,9,FALSE))=TRUE,"0",VLOOKUP($C102,'Camp Fortune Provincials'!$A$17:$I$37,9,FALSE))</f>
        <v>0</v>
      </c>
      <c r="W102" s="22" t="str">
        <f>IF(ISNA(VLOOKUP($C102,'Jr Nats SS'!$A$17:$I$37,9,FALSE))=TRUE,"0",VLOOKUP($C102,'Jr Nats SS'!$A$17:$I$37,9,FALSE))</f>
        <v>0</v>
      </c>
      <c r="X102" s="22" t="str">
        <f>IF(ISNA(VLOOKUP($C102,'Jr Nats HP'!$A$17:$I$37,9,FALSE))=TRUE,"0",VLOOKUP($C102,'Jr Nats HP'!$A$17:$I$37,9,FALSE))</f>
        <v>0</v>
      </c>
      <c r="Y102" s="22" t="str">
        <f>IF(ISNA(VLOOKUP($C102,'Jr Nats BA'!$A$17:$I$37,9,FALSE))=TRUE,"0",VLOOKUP($C102,'Jr Nats BA'!$A$17:$I$37,9,FALSE))</f>
        <v>0</v>
      </c>
      <c r="Z102" s="22" t="str">
        <f>IF(ISNA(VLOOKUP($C102,'Mammoth World Cup'!$A$17:$I$37,9,FALSE))=TRUE,"0",VLOOKUP($C102,'Mammoth World Cup'!$A$17:$I$37,9,FALSE))</f>
        <v>0</v>
      </c>
      <c r="AA102" s="22" t="str">
        <f>IF(ISNA(VLOOKUP($C102,'MSLM CC SS'!$A$17:$I$37,9,FALSE))=TRUE,"0",VLOOKUP($C102,'MSLM CC SS'!$A$17:$I$37,9,FALSE))</f>
        <v>0</v>
      </c>
      <c r="AB102" s="22" t="str">
        <f>IF(ISNA(VLOOKUP($C102,'MSLM CC HP'!$A$17:$I$33,9,FALSE))=TRUE,"0",VLOOKUP($C102,'MSLM CC HP'!$A$17:$I$33,9,FALSE))</f>
        <v>0</v>
      </c>
      <c r="AC102" s="22" t="str">
        <f>IF(ISNA(VLOOKUP($C102,'Mammoth NorAM SS'!$A$17:$I$37,9,FALSE))=TRUE,"0",VLOOKUP($C102,'Mammoth NorAM SS'!$A$17:$I$37,9,FALSE))</f>
        <v>0</v>
      </c>
      <c r="AD102" s="22" t="str">
        <f>IF(ISNA(VLOOKUP($C102,'Le Relais NorAM SS'!$A$17:$I$37,9,FALSE))=TRUE,"0",VLOOKUP($C102,'Le Relais NorAM SS'!$A$17:$I$37,9,FALSE))</f>
        <v>0</v>
      </c>
      <c r="AE102" s="22" t="str">
        <f>IF(ISNA(VLOOKUP($C102,'Step Up Tour Pro SS'!$A$17:$I$37,9,FALSE))=TRUE,"0",VLOOKUP($C102,'Step Up Tour Pro SS'!$A$17:$I$37,9,FALSE))</f>
        <v>0</v>
      </c>
    </row>
    <row r="103" spans="1:31" ht="15" customHeight="1">
      <c r="A103" s="81" t="s">
        <v>222</v>
      </c>
      <c r="B103" s="81" t="s">
        <v>74</v>
      </c>
      <c r="C103" s="86" t="s">
        <v>203</v>
      </c>
      <c r="D103" s="85">
        <f>IF(ISNA(VLOOKUP($C103,'RPA Caclulations'!$C$6:$K$199,3,FALSE))=TRUE,"0",VLOOKUP($C103,'RPA Caclulations'!$C$6:$K$199,3,FALSE))</f>
        <v>86</v>
      </c>
      <c r="E103" s="22" t="str">
        <f>IF(ISNA(VLOOKUP($C103,'Mt. Sima Canada Cup SS'!$A$17:$I$37,9,FALSE))=TRUE,"0",VLOOKUP($C103,'Mt. Sima Canada Cup SS'!$A$17:$I$37,9,FALSE))</f>
        <v>0</v>
      </c>
      <c r="F103" s="22" t="str">
        <f>IF(ISNA(VLOOKUP($C103,'Mt. Sima Canada Cup BA'!$A$17:$I$37,9,FALSE))=TRUE,"0",VLOOKUP($C103,'Mt. Sima Canada Cup BA'!$A$17:$I$37,9,FALSE))</f>
        <v>0</v>
      </c>
      <c r="G103" s="22" t="str">
        <f>IF(ISNA(VLOOKUP($C103,'Waterville Rev Tour NorAm Day 1'!$A$17:$I$37,9,FALSE))=TRUE,"0",VLOOKUP($C103,'Waterville Rev Tour NorAm Day 1'!$A$17:$I$37,9,FALSE))</f>
        <v>0</v>
      </c>
      <c r="H103" s="22" t="str">
        <f>IF(ISNA(VLOOKUP($C103,'Waterville Rev Tour NorAm Day 2'!$A$17:$I$37,9,FALSE))=TRUE,"0",VLOOKUP($C103,'Waterville Rev Tour NorAm Day 2'!$A$17:$I$37,9,FALSE))</f>
        <v>0</v>
      </c>
      <c r="I103" s="22" t="str">
        <f>IF(ISNA(VLOOKUP($C103,'MSLM TT DAY 1'!$A$17:$I$37,9,FALSE))=TRUE,"0",VLOOKUP($C103,'MSLM TT DAY 1'!$A$17:$I$37,9,FALSE))</f>
        <v>0</v>
      </c>
      <c r="J103" s="22" t="str">
        <f>IF(ISNA(VLOOKUP($C103,'MSLM TT DAY 2'!$A$17:$I$37,9,FALSE))=TRUE,"0",VLOOKUP($C103,'MSLM TT DAY 2'!$A$17:$I$37,9,FALSE))</f>
        <v>0</v>
      </c>
      <c r="K103" s="22" t="str">
        <f>IF(ISNA(VLOOKUP($C103,'Craigleith Groms'!$A$17:$I$37,9,FALSE))=TRUE,"0",VLOOKUP($C103,'Craigleith Groms'!$A$17:$I$37,9,FALSE))</f>
        <v>0</v>
      </c>
      <c r="L103" s="22" t="str">
        <f>IF(ISNA(VLOOKUP($C103,'Silverstar Canada Cup'!$A$17:$I$37,9,FALSE))=TRUE,"0",VLOOKUP($C103,'Silverstar Canada Cup'!$A$17:$I$37,9,FALSE))</f>
        <v>0</v>
      </c>
      <c r="M103" s="22" t="str">
        <f>IF(ISNA(VLOOKUP($C103,'Beaver Valley TT'!$A$17:$I$37,9,FALSE))=TRUE,"0",VLOOKUP($C103,'Beaver Valley TT'!$A$17:$I$37,9,FALSE))</f>
        <v>0</v>
      </c>
      <c r="N103" s="22" t="str">
        <f>IF(ISNA(VLOOKUP($C103,'Calgary Nor AM SS'!$A$17:$I$37,9,FALSE))=TRUE,"0",VLOOKUP($C103,'Calgary Nor AM SS'!$A$17:$I$37,9,FALSE))</f>
        <v>0</v>
      </c>
      <c r="O103" s="22">
        <f>IF(ISNA(VLOOKUP($C103,'Fortune Fz'!$A$17:$I$37,9,FALSE))=TRUE,"0",VLOOKUP($C103,'Fortune Fz'!$A$17:$I$37,9,FALSE))</f>
        <v>1</v>
      </c>
      <c r="P103" s="22" t="str">
        <f>IF(ISNA(VLOOKUP($C103,'GEORGIAN PEAKS Groms'!$A$17:$I$37,9,FALSE))=TRUE,"0",VLOOKUP($C103,'GEORGIAN PEAKS Groms'!$A$17:$I$37,9,FALSE))</f>
        <v>0</v>
      </c>
      <c r="Q103" s="22" t="str">
        <f>IF(ISNA(VLOOKUP($C103,'Aspen Open SS'!$A$17:$I$37,9,FALSE))=TRUE,"0",VLOOKUP($C103,'Aspen Open SS'!$A$17:$I$37,9,FALSE))</f>
        <v>0</v>
      </c>
      <c r="R103" s="22" t="str">
        <f>IF(ISNA(VLOOKUP($C103,'Aspen Open BA'!$A$17:$I$37,9,FALSE))=TRUE,"0",VLOOKUP($C103,'Aspen Open BA'!$A$17:$I$37,9,FALSE))</f>
        <v>0</v>
      </c>
      <c r="S103" s="22" t="str">
        <f>IF(ISNA(VLOOKUP($C103,'CWG SS'!$A$17:$I$37,9,FALSE))=TRUE,"0",VLOOKUP($C103,'CWG SS'!$A$17:$I$37,9,FALSE))</f>
        <v>0</v>
      </c>
      <c r="T103" s="22" t="str">
        <f>IF(ISNA(VLOOKUP($C103,'CWG BA'!$A$17:$I$37,9,FALSE))=TRUE,"0",VLOOKUP($C103,'CWG BA'!$A$17:$I$37,9,FALSE))</f>
        <v>0</v>
      </c>
      <c r="U103" s="22" t="str">
        <f>IF(ISNA(VLOOKUP($C103,'CWG HP'!$A$17:$I$37,9,FALSE))=TRUE,"0",VLOOKUP($C103,'CWG HP'!$A$17:$I$37,9,FALSE))</f>
        <v>0</v>
      </c>
      <c r="V103" s="22" t="str">
        <f>IF(ISNA(VLOOKUP($C103,'Camp Fortune Provincials'!$A$17:$I$37,9,FALSE))=TRUE,"0",VLOOKUP($C103,'Camp Fortune Provincials'!$A$17:$I$37,9,FALSE))</f>
        <v>0</v>
      </c>
      <c r="W103" s="22" t="str">
        <f>IF(ISNA(VLOOKUP($C103,'Jr Nats SS'!$A$17:$I$37,9,FALSE))=TRUE,"0",VLOOKUP($C103,'Jr Nats SS'!$A$17:$I$37,9,FALSE))</f>
        <v>0</v>
      </c>
      <c r="X103" s="22" t="str">
        <f>IF(ISNA(VLOOKUP($C103,'Jr Nats HP'!$A$17:$I$37,9,FALSE))=TRUE,"0",VLOOKUP($C103,'Jr Nats HP'!$A$17:$I$37,9,FALSE))</f>
        <v>0</v>
      </c>
      <c r="Y103" s="22" t="str">
        <f>IF(ISNA(VLOOKUP($C103,'Jr Nats BA'!$A$17:$I$37,9,FALSE))=TRUE,"0",VLOOKUP($C103,'Jr Nats BA'!$A$17:$I$37,9,FALSE))</f>
        <v>0</v>
      </c>
      <c r="Z103" s="22" t="str">
        <f>IF(ISNA(VLOOKUP($C103,'Mammoth World Cup'!$A$17:$I$37,9,FALSE))=TRUE,"0",VLOOKUP($C103,'Mammoth World Cup'!$A$17:$I$37,9,FALSE))</f>
        <v>0</v>
      </c>
      <c r="AA103" s="22" t="str">
        <f>IF(ISNA(VLOOKUP($C103,'MSLM CC SS'!$A$17:$I$37,9,FALSE))=TRUE,"0",VLOOKUP($C103,'MSLM CC SS'!$A$17:$I$37,9,FALSE))</f>
        <v>0</v>
      </c>
      <c r="AB103" s="22" t="str">
        <f>IF(ISNA(VLOOKUP($C103,'MSLM CC HP'!$A$17:$I$33,9,FALSE))=TRUE,"0",VLOOKUP($C103,'MSLM CC HP'!$A$17:$I$33,9,FALSE))</f>
        <v>0</v>
      </c>
      <c r="AC103" s="22" t="str">
        <f>IF(ISNA(VLOOKUP($C103,'Mammoth NorAM SS'!$A$17:$I$37,9,FALSE))=TRUE,"0",VLOOKUP($C103,'Mammoth NorAM SS'!$A$17:$I$37,9,FALSE))</f>
        <v>0</v>
      </c>
      <c r="AD103" s="22" t="str">
        <f>IF(ISNA(VLOOKUP($C103,'Le Relais NorAM SS'!$A$17:$I$37,9,FALSE))=TRUE,"0",VLOOKUP($C103,'Le Relais NorAM SS'!$A$17:$I$37,9,FALSE))</f>
        <v>0</v>
      </c>
      <c r="AE103" s="22" t="str">
        <f>IF(ISNA(VLOOKUP($C103,'Step Up Tour Pro SS'!$A$17:$I$37,9,FALSE))=TRUE,"0",VLOOKUP($C103,'Step Up Tour Pro SS'!$A$17:$I$37,9,FALSE))</f>
        <v>0</v>
      </c>
    </row>
    <row r="104" spans="1:31" ht="15" customHeight="1">
      <c r="A104" s="81" t="s">
        <v>222</v>
      </c>
      <c r="B104" s="81" t="s">
        <v>75</v>
      </c>
      <c r="C104" s="86" t="s">
        <v>179</v>
      </c>
      <c r="D104" s="85">
        <f>IF(ISNA(VLOOKUP($C104,'RPA Caclulations'!$C$6:$K$199,3,FALSE))=TRUE,"0",VLOOKUP($C104,'RPA Caclulations'!$C$6:$K$199,3,FALSE))</f>
        <v>86</v>
      </c>
      <c r="E104" s="22" t="str">
        <f>IF(ISNA(VLOOKUP($C104,'Mt. Sima Canada Cup SS'!$A$17:$I$37,9,FALSE))=TRUE,"0",VLOOKUP($C104,'Mt. Sima Canada Cup SS'!$A$17:$I$37,9,FALSE))</f>
        <v>0</v>
      </c>
      <c r="F104" s="22" t="str">
        <f>IF(ISNA(VLOOKUP($C104,'Mt. Sima Canada Cup BA'!$A$17:$I$37,9,FALSE))=TRUE,"0",VLOOKUP($C104,'Mt. Sima Canada Cup BA'!$A$17:$I$37,9,FALSE))</f>
        <v>0</v>
      </c>
      <c r="G104" s="22" t="str">
        <f>IF(ISNA(VLOOKUP($C104,'Waterville Rev Tour NorAm Day 1'!$A$17:$I$37,9,FALSE))=TRUE,"0",VLOOKUP($C104,'Waterville Rev Tour NorAm Day 1'!$A$17:$I$37,9,FALSE))</f>
        <v>0</v>
      </c>
      <c r="H104" s="22" t="str">
        <f>IF(ISNA(VLOOKUP($C104,'Waterville Rev Tour NorAm Day 2'!$A$17:$I$37,9,FALSE))=TRUE,"0",VLOOKUP($C104,'Waterville Rev Tour NorAm Day 2'!$A$17:$I$37,9,FALSE))</f>
        <v>0</v>
      </c>
      <c r="I104" s="22" t="str">
        <f>IF(ISNA(VLOOKUP($C104,'MSLM TT DAY 1'!$A$17:$I$37,9,FALSE))=TRUE,"0",VLOOKUP($C104,'MSLM TT DAY 1'!$A$17:$I$37,9,FALSE))</f>
        <v>0</v>
      </c>
      <c r="J104" s="22" t="str">
        <f>IF(ISNA(VLOOKUP($C104,'MSLM TT DAY 2'!$A$17:$I$37,9,FALSE))=TRUE,"0",VLOOKUP($C104,'MSLM TT DAY 2'!$A$17:$I$37,9,FALSE))</f>
        <v>0</v>
      </c>
      <c r="K104" s="22" t="str">
        <f>IF(ISNA(VLOOKUP($C104,'Craigleith Groms'!$A$17:$I$37,9,FALSE))=TRUE,"0",VLOOKUP($C104,'Craigleith Groms'!$A$17:$I$37,9,FALSE))</f>
        <v>0</v>
      </c>
      <c r="L104" s="22" t="str">
        <f>IF(ISNA(VLOOKUP($C104,'Silverstar Canada Cup'!$A$17:$I$37,9,FALSE))=TRUE,"0",VLOOKUP($C104,'Silverstar Canada Cup'!$A$17:$I$37,9,FALSE))</f>
        <v>0</v>
      </c>
      <c r="M104" s="22" t="str">
        <f>IF(ISNA(VLOOKUP($C104,'Beaver Valley TT'!$A$17:$I$37,9,FALSE))=TRUE,"0",VLOOKUP($C104,'Beaver Valley TT'!$A$17:$I$37,9,FALSE))</f>
        <v>0</v>
      </c>
      <c r="N104" s="22" t="str">
        <f>IF(ISNA(VLOOKUP($C104,'Calgary Nor AM SS'!$A$17:$I$37,9,FALSE))=TRUE,"0",VLOOKUP($C104,'Calgary Nor AM SS'!$A$17:$I$37,9,FALSE))</f>
        <v>0</v>
      </c>
      <c r="O104" s="22">
        <f>IF(ISNA(VLOOKUP($C104,'Fortune Fz'!$A$17:$I$37,9,FALSE))=TRUE,"0",VLOOKUP($C104,'Fortune Fz'!$A$17:$I$37,9,FALSE))</f>
        <v>1</v>
      </c>
      <c r="P104" s="22" t="str">
        <f>IF(ISNA(VLOOKUP($C104,'GEORGIAN PEAKS Groms'!$A$17:$I$37,9,FALSE))=TRUE,"0",VLOOKUP($C104,'GEORGIAN PEAKS Groms'!$A$17:$I$37,9,FALSE))</f>
        <v>0</v>
      </c>
      <c r="Q104" s="22" t="str">
        <f>IF(ISNA(VLOOKUP($C104,'Aspen Open SS'!$A$17:$I$37,9,FALSE))=TRUE,"0",VLOOKUP($C104,'Aspen Open SS'!$A$17:$I$37,9,FALSE))</f>
        <v>0</v>
      </c>
      <c r="R104" s="22" t="str">
        <f>IF(ISNA(VLOOKUP($C104,'Aspen Open BA'!$A$17:$I$37,9,FALSE))=TRUE,"0",VLOOKUP($C104,'Aspen Open BA'!$A$17:$I$37,9,FALSE))</f>
        <v>0</v>
      </c>
      <c r="S104" s="22" t="str">
        <f>IF(ISNA(VLOOKUP($C104,'CWG SS'!$A$17:$I$37,9,FALSE))=TRUE,"0",VLOOKUP($C104,'CWG SS'!$A$17:$I$37,9,FALSE))</f>
        <v>0</v>
      </c>
      <c r="T104" s="22" t="str">
        <f>IF(ISNA(VLOOKUP($C104,'CWG BA'!$A$17:$I$37,9,FALSE))=TRUE,"0",VLOOKUP($C104,'CWG BA'!$A$17:$I$37,9,FALSE))</f>
        <v>0</v>
      </c>
      <c r="U104" s="22" t="str">
        <f>IF(ISNA(VLOOKUP($C104,'CWG HP'!$A$17:$I$37,9,FALSE))=TRUE,"0",VLOOKUP($C104,'CWG HP'!$A$17:$I$37,9,FALSE))</f>
        <v>0</v>
      </c>
      <c r="V104" s="22" t="str">
        <f>IF(ISNA(VLOOKUP($C104,'Camp Fortune Provincials'!$A$17:$I$37,9,FALSE))=TRUE,"0",VLOOKUP($C104,'Camp Fortune Provincials'!$A$17:$I$37,9,FALSE))</f>
        <v>0</v>
      </c>
      <c r="W104" s="22" t="str">
        <f>IF(ISNA(VLOOKUP($C104,'Jr Nats SS'!$A$17:$I$37,9,FALSE))=TRUE,"0",VLOOKUP($C104,'Jr Nats SS'!$A$17:$I$37,9,FALSE))</f>
        <v>0</v>
      </c>
      <c r="X104" s="22" t="str">
        <f>IF(ISNA(VLOOKUP($C104,'Jr Nats HP'!$A$17:$I$37,9,FALSE))=TRUE,"0",VLOOKUP($C104,'Jr Nats HP'!$A$17:$I$37,9,FALSE))</f>
        <v>0</v>
      </c>
      <c r="Y104" s="22" t="str">
        <f>IF(ISNA(VLOOKUP($C104,'Jr Nats BA'!$A$17:$I$37,9,FALSE))=TRUE,"0",VLOOKUP($C104,'Jr Nats BA'!$A$17:$I$37,9,FALSE))</f>
        <v>0</v>
      </c>
      <c r="Z104" s="22" t="str">
        <f>IF(ISNA(VLOOKUP($C104,'Mammoth World Cup'!$A$17:$I$37,9,FALSE))=TRUE,"0",VLOOKUP($C104,'Mammoth World Cup'!$A$17:$I$37,9,FALSE))</f>
        <v>0</v>
      </c>
      <c r="AA104" s="22" t="str">
        <f>IF(ISNA(VLOOKUP($C104,'MSLM CC SS'!$A$17:$I$37,9,FALSE))=TRUE,"0",VLOOKUP($C104,'MSLM CC SS'!$A$17:$I$37,9,FALSE))</f>
        <v>0</v>
      </c>
      <c r="AB104" s="22" t="str">
        <f>IF(ISNA(VLOOKUP($C104,'MSLM CC HP'!$A$17:$I$33,9,FALSE))=TRUE,"0",VLOOKUP($C104,'MSLM CC HP'!$A$17:$I$33,9,FALSE))</f>
        <v>0</v>
      </c>
      <c r="AC104" s="22" t="str">
        <f>IF(ISNA(VLOOKUP($C104,'Mammoth NorAM SS'!$A$17:$I$37,9,FALSE))=TRUE,"0",VLOOKUP($C104,'Mammoth NorAM SS'!$A$17:$I$37,9,FALSE))</f>
        <v>0</v>
      </c>
      <c r="AD104" s="22" t="str">
        <f>IF(ISNA(VLOOKUP($C104,'Le Relais NorAM SS'!$A$17:$I$37,9,FALSE))=TRUE,"0",VLOOKUP($C104,'Le Relais NorAM SS'!$A$17:$I$37,9,FALSE))</f>
        <v>0</v>
      </c>
      <c r="AE104" s="22" t="str">
        <f>IF(ISNA(VLOOKUP($C104,'Step Up Tour Pro SS'!$A$17:$I$37,9,FALSE))=TRUE,"0",VLOOKUP($C104,'Step Up Tour Pro SS'!$A$17:$I$37,9,FALSE))</f>
        <v>0</v>
      </c>
    </row>
    <row r="105" spans="1:31" ht="15" customHeight="1">
      <c r="A105" s="81" t="s">
        <v>222</v>
      </c>
      <c r="B105" s="81" t="s">
        <v>75</v>
      </c>
      <c r="C105" s="86" t="s">
        <v>186</v>
      </c>
      <c r="D105" s="85">
        <f>IF(ISNA(VLOOKUP($C105,'RPA Caclulations'!$C$6:$K$199,3,FALSE))=TRUE,"0",VLOOKUP($C105,'RPA Caclulations'!$C$6:$K$199,3,FALSE))</f>
        <v>86</v>
      </c>
      <c r="E105" s="22" t="str">
        <f>IF(ISNA(VLOOKUP($C105,'Mt. Sima Canada Cup SS'!$A$17:$I$37,9,FALSE))=TRUE,"0",VLOOKUP($C105,'Mt. Sima Canada Cup SS'!$A$17:$I$37,9,FALSE))</f>
        <v>0</v>
      </c>
      <c r="F105" s="22" t="str">
        <f>IF(ISNA(VLOOKUP($C105,'Mt. Sima Canada Cup BA'!$A$17:$I$37,9,FALSE))=TRUE,"0",VLOOKUP($C105,'Mt. Sima Canada Cup BA'!$A$17:$I$37,9,FALSE))</f>
        <v>0</v>
      </c>
      <c r="G105" s="22" t="str">
        <f>IF(ISNA(VLOOKUP($C105,'Waterville Rev Tour NorAm Day 1'!$A$17:$I$37,9,FALSE))=TRUE,"0",VLOOKUP($C105,'Waterville Rev Tour NorAm Day 1'!$A$17:$I$37,9,FALSE))</f>
        <v>0</v>
      </c>
      <c r="H105" s="22" t="str">
        <f>IF(ISNA(VLOOKUP($C105,'Waterville Rev Tour NorAm Day 2'!$A$17:$I$37,9,FALSE))=TRUE,"0",VLOOKUP($C105,'Waterville Rev Tour NorAm Day 2'!$A$17:$I$37,9,FALSE))</f>
        <v>0</v>
      </c>
      <c r="I105" s="22" t="str">
        <f>IF(ISNA(VLOOKUP($C105,'MSLM TT DAY 1'!$A$17:$I$37,9,FALSE))=TRUE,"0",VLOOKUP($C105,'MSLM TT DAY 1'!$A$17:$I$37,9,FALSE))</f>
        <v>0</v>
      </c>
      <c r="J105" s="22" t="str">
        <f>IF(ISNA(VLOOKUP($C105,'MSLM TT DAY 2'!$A$17:$I$37,9,FALSE))=TRUE,"0",VLOOKUP($C105,'MSLM TT DAY 2'!$A$17:$I$37,9,FALSE))</f>
        <v>0</v>
      </c>
      <c r="K105" s="22" t="str">
        <f>IF(ISNA(VLOOKUP($C105,'Craigleith Groms'!$A$17:$I$37,9,FALSE))=TRUE,"0",VLOOKUP($C105,'Craigleith Groms'!$A$17:$I$37,9,FALSE))</f>
        <v>0</v>
      </c>
      <c r="L105" s="22" t="str">
        <f>IF(ISNA(VLOOKUP($C105,'Silverstar Canada Cup'!$A$17:$I$37,9,FALSE))=TRUE,"0",VLOOKUP($C105,'Silverstar Canada Cup'!$A$17:$I$37,9,FALSE))</f>
        <v>0</v>
      </c>
      <c r="M105" s="22" t="str">
        <f>IF(ISNA(VLOOKUP($C105,'Beaver Valley TT'!$A$17:$I$37,9,FALSE))=TRUE,"0",VLOOKUP($C105,'Beaver Valley TT'!$A$17:$I$37,9,FALSE))</f>
        <v>0</v>
      </c>
      <c r="N105" s="22" t="str">
        <f>IF(ISNA(VLOOKUP($C105,'Calgary Nor AM SS'!$A$17:$I$37,9,FALSE))=TRUE,"0",VLOOKUP($C105,'Calgary Nor AM SS'!$A$17:$I$37,9,FALSE))</f>
        <v>0</v>
      </c>
      <c r="O105" s="22">
        <f>IF(ISNA(VLOOKUP($C105,'Fortune Fz'!$A$17:$I$37,9,FALSE))=TRUE,"0",VLOOKUP($C105,'Fortune Fz'!$A$17:$I$37,9,FALSE))</f>
        <v>1</v>
      </c>
      <c r="P105" s="22" t="str">
        <f>IF(ISNA(VLOOKUP($C105,'GEORGIAN PEAKS Groms'!$A$17:$I$37,9,FALSE))=TRUE,"0",VLOOKUP($C105,'GEORGIAN PEAKS Groms'!$A$17:$I$37,9,FALSE))</f>
        <v>0</v>
      </c>
      <c r="Q105" s="22" t="str">
        <f>IF(ISNA(VLOOKUP($C105,'Aspen Open SS'!$A$17:$I$37,9,FALSE))=TRUE,"0",VLOOKUP($C105,'Aspen Open SS'!$A$17:$I$37,9,FALSE))</f>
        <v>0</v>
      </c>
      <c r="R105" s="22" t="str">
        <f>IF(ISNA(VLOOKUP($C105,'Aspen Open BA'!$A$17:$I$37,9,FALSE))=TRUE,"0",VLOOKUP($C105,'Aspen Open BA'!$A$17:$I$37,9,FALSE))</f>
        <v>0</v>
      </c>
      <c r="S105" s="22" t="str">
        <f>IF(ISNA(VLOOKUP($C105,'CWG SS'!$A$17:$I$37,9,FALSE))=TRUE,"0",VLOOKUP($C105,'CWG SS'!$A$17:$I$37,9,FALSE))</f>
        <v>0</v>
      </c>
      <c r="T105" s="22" t="str">
        <f>IF(ISNA(VLOOKUP($C105,'CWG BA'!$A$17:$I$37,9,FALSE))=TRUE,"0",VLOOKUP($C105,'CWG BA'!$A$17:$I$37,9,FALSE))</f>
        <v>0</v>
      </c>
      <c r="U105" s="22" t="str">
        <f>IF(ISNA(VLOOKUP($C105,'CWG HP'!$A$17:$I$37,9,FALSE))=TRUE,"0",VLOOKUP($C105,'CWG HP'!$A$17:$I$37,9,FALSE))</f>
        <v>0</v>
      </c>
      <c r="V105" s="22" t="str">
        <f>IF(ISNA(VLOOKUP($C105,'Camp Fortune Provincials'!$A$17:$I$37,9,FALSE))=TRUE,"0",VLOOKUP($C105,'Camp Fortune Provincials'!$A$17:$I$37,9,FALSE))</f>
        <v>0</v>
      </c>
      <c r="W105" s="22" t="str">
        <f>IF(ISNA(VLOOKUP($C105,'Jr Nats SS'!$A$17:$I$37,9,FALSE))=TRUE,"0",VLOOKUP($C105,'Jr Nats SS'!$A$17:$I$37,9,FALSE))</f>
        <v>0</v>
      </c>
      <c r="X105" s="22" t="str">
        <f>IF(ISNA(VLOOKUP($C105,'Jr Nats HP'!$A$17:$I$37,9,FALSE))=TRUE,"0",VLOOKUP($C105,'Jr Nats HP'!$A$17:$I$37,9,FALSE))</f>
        <v>0</v>
      </c>
      <c r="Y105" s="22" t="str">
        <f>IF(ISNA(VLOOKUP($C105,'Jr Nats BA'!$A$17:$I$37,9,FALSE))=TRUE,"0",VLOOKUP($C105,'Jr Nats BA'!$A$17:$I$37,9,FALSE))</f>
        <v>0</v>
      </c>
      <c r="Z105" s="22" t="str">
        <f>IF(ISNA(VLOOKUP($C105,'Mammoth World Cup'!$A$17:$I$37,9,FALSE))=TRUE,"0",VLOOKUP($C105,'Mammoth World Cup'!$A$17:$I$37,9,FALSE))</f>
        <v>0</v>
      </c>
      <c r="AA105" s="22" t="str">
        <f>IF(ISNA(VLOOKUP($C105,'MSLM CC SS'!$A$17:$I$37,9,FALSE))=TRUE,"0",VLOOKUP($C105,'MSLM CC SS'!$A$17:$I$37,9,FALSE))</f>
        <v>0</v>
      </c>
      <c r="AB105" s="22" t="str">
        <f>IF(ISNA(VLOOKUP($C105,'MSLM CC HP'!$A$17:$I$33,9,FALSE))=TRUE,"0",VLOOKUP($C105,'MSLM CC HP'!$A$17:$I$33,9,FALSE))</f>
        <v>0</v>
      </c>
      <c r="AC105" s="22" t="str">
        <f>IF(ISNA(VLOOKUP($C105,'Mammoth NorAM SS'!$A$17:$I$37,9,FALSE))=TRUE,"0",VLOOKUP($C105,'Mammoth NorAM SS'!$A$17:$I$37,9,FALSE))</f>
        <v>0</v>
      </c>
      <c r="AD105" s="22" t="str">
        <f>IF(ISNA(VLOOKUP($C105,'Le Relais NorAM SS'!$A$17:$I$37,9,FALSE))=TRUE,"0",VLOOKUP($C105,'Le Relais NorAM SS'!$A$17:$I$37,9,FALSE))</f>
        <v>0</v>
      </c>
      <c r="AE105" s="22" t="str">
        <f>IF(ISNA(VLOOKUP($C105,'Step Up Tour Pro SS'!$A$17:$I$37,9,FALSE))=TRUE,"0",VLOOKUP($C105,'Step Up Tour Pro SS'!$A$17:$I$37,9,FALSE))</f>
        <v>0</v>
      </c>
    </row>
    <row r="106" spans="1:31" ht="15" customHeight="1">
      <c r="A106" s="81" t="s">
        <v>222</v>
      </c>
      <c r="B106" s="81" t="s">
        <v>65</v>
      </c>
      <c r="C106" s="86" t="s">
        <v>220</v>
      </c>
      <c r="D106" s="85">
        <f>IF(ISNA(VLOOKUP($C106,'RPA Caclulations'!$C$6:$K$199,3,FALSE))=TRUE,"0",VLOOKUP($C106,'RPA Caclulations'!$C$6:$K$199,3,FALSE))</f>
        <v>86</v>
      </c>
      <c r="E106" s="22" t="str">
        <f>IF(ISNA(VLOOKUP($C106,'Mt. Sima Canada Cup SS'!$A$17:$I$37,9,FALSE))=TRUE,"0",VLOOKUP($C106,'Mt. Sima Canada Cup SS'!$A$17:$I$37,9,FALSE))</f>
        <v>0</v>
      </c>
      <c r="F106" s="22" t="str">
        <f>IF(ISNA(VLOOKUP($C106,'Mt. Sima Canada Cup BA'!$A$17:$I$37,9,FALSE))=TRUE,"0",VLOOKUP($C106,'Mt. Sima Canada Cup BA'!$A$17:$I$37,9,FALSE))</f>
        <v>0</v>
      </c>
      <c r="G106" s="22" t="str">
        <f>IF(ISNA(VLOOKUP($C106,'Waterville Rev Tour NorAm Day 1'!$A$17:$I$37,9,FALSE))=TRUE,"0",VLOOKUP($C106,'Waterville Rev Tour NorAm Day 1'!$A$17:$I$37,9,FALSE))</f>
        <v>0</v>
      </c>
      <c r="H106" s="22" t="str">
        <f>IF(ISNA(VLOOKUP($C106,'Waterville Rev Tour NorAm Day 2'!$A$17:$I$37,9,FALSE))=TRUE,"0",VLOOKUP($C106,'Waterville Rev Tour NorAm Day 2'!$A$17:$I$37,9,FALSE))</f>
        <v>0</v>
      </c>
      <c r="I106" s="22" t="str">
        <f>IF(ISNA(VLOOKUP($C106,'MSLM TT DAY 1'!$A$17:$I$37,9,FALSE))=TRUE,"0",VLOOKUP($C106,'MSLM TT DAY 1'!$A$17:$I$37,9,FALSE))</f>
        <v>0</v>
      </c>
      <c r="J106" s="22" t="str">
        <f>IF(ISNA(VLOOKUP($C106,'MSLM TT DAY 2'!$A$17:$I$37,9,FALSE))=TRUE,"0",VLOOKUP($C106,'MSLM TT DAY 2'!$A$17:$I$37,9,FALSE))</f>
        <v>0</v>
      </c>
      <c r="K106" s="22" t="str">
        <f>IF(ISNA(VLOOKUP($C106,'Craigleith Groms'!$A$17:$I$37,9,FALSE))=TRUE,"0",VLOOKUP($C106,'Craigleith Groms'!$A$17:$I$37,9,FALSE))</f>
        <v>0</v>
      </c>
      <c r="L106" s="22" t="str">
        <f>IF(ISNA(VLOOKUP($C106,'Silverstar Canada Cup'!$A$17:$I$37,9,FALSE))=TRUE,"0",VLOOKUP($C106,'Silverstar Canada Cup'!$A$17:$I$37,9,FALSE))</f>
        <v>0</v>
      </c>
      <c r="M106" s="22" t="str">
        <f>IF(ISNA(VLOOKUP($C106,'Beaver Valley TT'!$A$17:$I$37,9,FALSE))=TRUE,"0",VLOOKUP($C106,'Beaver Valley TT'!$A$17:$I$37,9,FALSE))</f>
        <v>0</v>
      </c>
      <c r="N106" s="22" t="str">
        <f>IF(ISNA(VLOOKUP($C106,'Calgary Nor AM SS'!$A$17:$I$37,9,FALSE))=TRUE,"0",VLOOKUP($C106,'Calgary Nor AM SS'!$A$17:$I$37,9,FALSE))</f>
        <v>0</v>
      </c>
      <c r="O106" s="22">
        <f>IF(ISNA(VLOOKUP($C106,'Fortune Fz'!$A$17:$I$37,9,FALSE))=TRUE,"0",VLOOKUP($C106,'Fortune Fz'!$A$17:$I$37,9,FALSE))</f>
        <v>1</v>
      </c>
      <c r="P106" s="22" t="str">
        <f>IF(ISNA(VLOOKUP($C106,'GEORGIAN PEAKS Groms'!$A$17:$I$37,9,FALSE))=TRUE,"0",VLOOKUP($C106,'GEORGIAN PEAKS Groms'!$A$17:$I$37,9,FALSE))</f>
        <v>0</v>
      </c>
      <c r="Q106" s="22" t="str">
        <f>IF(ISNA(VLOOKUP($C106,'Aspen Open SS'!$A$17:$I$37,9,FALSE))=TRUE,"0",VLOOKUP($C106,'Aspen Open SS'!$A$17:$I$37,9,FALSE))</f>
        <v>0</v>
      </c>
      <c r="R106" s="22" t="str">
        <f>IF(ISNA(VLOOKUP($C106,'Aspen Open BA'!$A$17:$I$37,9,FALSE))=TRUE,"0",VLOOKUP($C106,'Aspen Open BA'!$A$17:$I$37,9,FALSE))</f>
        <v>0</v>
      </c>
      <c r="S106" s="22" t="str">
        <f>IF(ISNA(VLOOKUP($C106,'CWG SS'!$A$17:$I$37,9,FALSE))=TRUE,"0",VLOOKUP($C106,'CWG SS'!$A$17:$I$37,9,FALSE))</f>
        <v>0</v>
      </c>
      <c r="T106" s="22" t="str">
        <f>IF(ISNA(VLOOKUP($C106,'CWG BA'!$A$17:$I$37,9,FALSE))=TRUE,"0",VLOOKUP($C106,'CWG BA'!$A$17:$I$37,9,FALSE))</f>
        <v>0</v>
      </c>
      <c r="U106" s="22" t="str">
        <f>IF(ISNA(VLOOKUP($C106,'CWG HP'!$A$17:$I$37,9,FALSE))=TRUE,"0",VLOOKUP($C106,'CWG HP'!$A$17:$I$37,9,FALSE))</f>
        <v>0</v>
      </c>
      <c r="V106" s="22" t="str">
        <f>IF(ISNA(VLOOKUP($C106,'Camp Fortune Provincials'!$A$17:$I$37,9,FALSE))=TRUE,"0",VLOOKUP($C106,'Camp Fortune Provincials'!$A$17:$I$37,9,FALSE))</f>
        <v>0</v>
      </c>
      <c r="W106" s="22" t="str">
        <f>IF(ISNA(VLOOKUP($C106,'Jr Nats SS'!$A$17:$I$37,9,FALSE))=TRUE,"0",VLOOKUP($C106,'Jr Nats SS'!$A$17:$I$37,9,FALSE))</f>
        <v>0</v>
      </c>
      <c r="X106" s="22" t="str">
        <f>IF(ISNA(VLOOKUP($C106,'Jr Nats HP'!$A$17:$I$37,9,FALSE))=TRUE,"0",VLOOKUP($C106,'Jr Nats HP'!$A$17:$I$37,9,FALSE))</f>
        <v>0</v>
      </c>
      <c r="Y106" s="22" t="str">
        <f>IF(ISNA(VLOOKUP($C106,'Jr Nats BA'!$A$17:$I$37,9,FALSE))=TRUE,"0",VLOOKUP($C106,'Jr Nats BA'!$A$17:$I$37,9,FALSE))</f>
        <v>0</v>
      </c>
      <c r="Z106" s="22" t="str">
        <f>IF(ISNA(VLOOKUP($C106,'Mammoth World Cup'!$A$17:$I$37,9,FALSE))=TRUE,"0",VLOOKUP($C106,'Mammoth World Cup'!$A$17:$I$37,9,FALSE))</f>
        <v>0</v>
      </c>
      <c r="AA106" s="22" t="str">
        <f>IF(ISNA(VLOOKUP($C106,'MSLM CC SS'!$A$17:$I$37,9,FALSE))=TRUE,"0",VLOOKUP($C106,'MSLM CC SS'!$A$17:$I$37,9,FALSE))</f>
        <v>0</v>
      </c>
      <c r="AB106" s="22" t="str">
        <f>IF(ISNA(VLOOKUP($C106,'MSLM CC HP'!$A$17:$I$33,9,FALSE))=TRUE,"0",VLOOKUP($C106,'MSLM CC HP'!$A$17:$I$33,9,FALSE))</f>
        <v>0</v>
      </c>
      <c r="AC106" s="22" t="str">
        <f>IF(ISNA(VLOOKUP($C106,'Mammoth NorAM SS'!$A$17:$I$37,9,FALSE))=TRUE,"0",VLOOKUP($C106,'Mammoth NorAM SS'!$A$17:$I$37,9,FALSE))</f>
        <v>0</v>
      </c>
      <c r="AD106" s="22" t="str">
        <f>IF(ISNA(VLOOKUP($C106,'Le Relais NorAM SS'!$A$17:$I$37,9,FALSE))=TRUE,"0",VLOOKUP($C106,'Le Relais NorAM SS'!$A$17:$I$37,9,FALSE))</f>
        <v>0</v>
      </c>
      <c r="AE106" s="22" t="str">
        <f>IF(ISNA(VLOOKUP($C106,'Step Up Tour Pro SS'!$A$17:$I$37,9,FALSE))=TRUE,"0",VLOOKUP($C106,'Step Up Tour Pro SS'!$A$17:$I$37,9,FALSE))</f>
        <v>0</v>
      </c>
    </row>
    <row r="107" spans="1:31" ht="15" customHeight="1">
      <c r="A107" s="81" t="s">
        <v>222</v>
      </c>
      <c r="B107" s="81" t="s">
        <v>74</v>
      </c>
      <c r="C107" s="86" t="s">
        <v>184</v>
      </c>
      <c r="D107" s="85">
        <f>IF(ISNA(VLOOKUP($C107,'RPA Caclulations'!$C$6:$K$199,3,FALSE))=TRUE,"0",VLOOKUP($C107,'RPA Caclulations'!$C$6:$K$199,3,FALSE))</f>
        <v>86</v>
      </c>
      <c r="E107" s="22" t="str">
        <f>IF(ISNA(VLOOKUP($C107,'Mt. Sima Canada Cup SS'!$A$17:$I$37,9,FALSE))=TRUE,"0",VLOOKUP($C107,'Mt. Sima Canada Cup SS'!$A$17:$I$37,9,FALSE))</f>
        <v>0</v>
      </c>
      <c r="F107" s="22" t="str">
        <f>IF(ISNA(VLOOKUP($C107,'Mt. Sima Canada Cup BA'!$A$17:$I$37,9,FALSE))=TRUE,"0",VLOOKUP($C107,'Mt. Sima Canada Cup BA'!$A$17:$I$37,9,FALSE))</f>
        <v>0</v>
      </c>
      <c r="G107" s="22" t="str">
        <f>IF(ISNA(VLOOKUP($C107,'Waterville Rev Tour NorAm Day 1'!$A$17:$I$37,9,FALSE))=TRUE,"0",VLOOKUP($C107,'Waterville Rev Tour NorAm Day 1'!$A$17:$I$37,9,FALSE))</f>
        <v>0</v>
      </c>
      <c r="H107" s="22" t="str">
        <f>IF(ISNA(VLOOKUP($C107,'Waterville Rev Tour NorAm Day 2'!$A$17:$I$37,9,FALSE))=TRUE,"0",VLOOKUP($C107,'Waterville Rev Tour NorAm Day 2'!$A$17:$I$37,9,FALSE))</f>
        <v>0</v>
      </c>
      <c r="I107" s="22" t="str">
        <f>IF(ISNA(VLOOKUP($C107,'MSLM TT DAY 1'!$A$17:$I$37,9,FALSE))=TRUE,"0",VLOOKUP($C107,'MSLM TT DAY 1'!$A$17:$I$37,9,FALSE))</f>
        <v>0</v>
      </c>
      <c r="J107" s="22" t="str">
        <f>IF(ISNA(VLOOKUP($C107,'MSLM TT DAY 2'!$A$17:$I$37,9,FALSE))=TRUE,"0",VLOOKUP($C107,'MSLM TT DAY 2'!$A$17:$I$37,9,FALSE))</f>
        <v>0</v>
      </c>
      <c r="K107" s="22" t="str">
        <f>IF(ISNA(VLOOKUP($C107,'Craigleith Groms'!$A$17:$I$37,9,FALSE))=TRUE,"0",VLOOKUP($C107,'Craigleith Groms'!$A$17:$I$37,9,FALSE))</f>
        <v>0</v>
      </c>
      <c r="L107" s="22" t="str">
        <f>IF(ISNA(VLOOKUP($C107,'Silverstar Canada Cup'!$A$17:$I$37,9,FALSE))=TRUE,"0",VLOOKUP($C107,'Silverstar Canada Cup'!$A$17:$I$37,9,FALSE))</f>
        <v>0</v>
      </c>
      <c r="M107" s="22" t="str">
        <f>IF(ISNA(VLOOKUP($C107,'Beaver Valley TT'!$A$17:$I$37,9,FALSE))=TRUE,"0",VLOOKUP($C107,'Beaver Valley TT'!$A$17:$I$37,9,FALSE))</f>
        <v>0</v>
      </c>
      <c r="N107" s="22" t="str">
        <f>IF(ISNA(VLOOKUP($C107,'Calgary Nor AM SS'!$A$17:$I$37,9,FALSE))=TRUE,"0",VLOOKUP($C107,'Calgary Nor AM SS'!$A$17:$I$37,9,FALSE))</f>
        <v>0</v>
      </c>
      <c r="O107" s="22">
        <f>IF(ISNA(VLOOKUP($C107,'Fortune Fz'!$A$17:$I$37,9,FALSE))=TRUE,"0",VLOOKUP($C107,'Fortune Fz'!$A$17:$I$37,9,FALSE))</f>
        <v>1</v>
      </c>
      <c r="P107" s="22" t="str">
        <f>IF(ISNA(VLOOKUP($C107,'GEORGIAN PEAKS Groms'!$A$17:$I$37,9,FALSE))=TRUE,"0",VLOOKUP($C107,'GEORGIAN PEAKS Groms'!$A$17:$I$37,9,FALSE))</f>
        <v>0</v>
      </c>
      <c r="Q107" s="22" t="str">
        <f>IF(ISNA(VLOOKUP($C107,'Aspen Open SS'!$A$17:$I$37,9,FALSE))=TRUE,"0",VLOOKUP($C107,'Aspen Open SS'!$A$17:$I$37,9,FALSE))</f>
        <v>0</v>
      </c>
      <c r="R107" s="22" t="str">
        <f>IF(ISNA(VLOOKUP($C107,'Aspen Open BA'!$A$17:$I$37,9,FALSE))=TRUE,"0",VLOOKUP($C107,'Aspen Open BA'!$A$17:$I$37,9,FALSE))</f>
        <v>0</v>
      </c>
      <c r="S107" s="22" t="str">
        <f>IF(ISNA(VLOOKUP($C107,'CWG SS'!$A$17:$I$37,9,FALSE))=TRUE,"0",VLOOKUP($C107,'CWG SS'!$A$17:$I$37,9,FALSE))</f>
        <v>0</v>
      </c>
      <c r="T107" s="22" t="str">
        <f>IF(ISNA(VLOOKUP($C107,'CWG BA'!$A$17:$I$37,9,FALSE))=TRUE,"0",VLOOKUP($C107,'CWG BA'!$A$17:$I$37,9,FALSE))</f>
        <v>0</v>
      </c>
      <c r="U107" s="22" t="str">
        <f>IF(ISNA(VLOOKUP($C107,'CWG HP'!$A$17:$I$37,9,FALSE))=TRUE,"0",VLOOKUP($C107,'CWG HP'!$A$17:$I$37,9,FALSE))</f>
        <v>0</v>
      </c>
      <c r="V107" s="22" t="str">
        <f>IF(ISNA(VLOOKUP($C107,'Camp Fortune Provincials'!$A$17:$I$37,9,FALSE))=TRUE,"0",VLOOKUP($C107,'Camp Fortune Provincials'!$A$17:$I$37,9,FALSE))</f>
        <v>0</v>
      </c>
      <c r="W107" s="22" t="str">
        <f>IF(ISNA(VLOOKUP($C107,'Jr Nats SS'!$A$17:$I$37,9,FALSE))=TRUE,"0",VLOOKUP($C107,'Jr Nats SS'!$A$17:$I$37,9,FALSE))</f>
        <v>0</v>
      </c>
      <c r="X107" s="22" t="str">
        <f>IF(ISNA(VLOOKUP($C107,'Jr Nats HP'!$A$17:$I$37,9,FALSE))=TRUE,"0",VLOOKUP($C107,'Jr Nats HP'!$A$17:$I$37,9,FALSE))</f>
        <v>0</v>
      </c>
      <c r="Y107" s="22" t="str">
        <f>IF(ISNA(VLOOKUP($C107,'Jr Nats BA'!$A$17:$I$37,9,FALSE))=TRUE,"0",VLOOKUP($C107,'Jr Nats BA'!$A$17:$I$37,9,FALSE))</f>
        <v>0</v>
      </c>
      <c r="Z107" s="22" t="str">
        <f>IF(ISNA(VLOOKUP($C107,'Mammoth World Cup'!$A$17:$I$37,9,FALSE))=TRUE,"0",VLOOKUP($C107,'Mammoth World Cup'!$A$17:$I$37,9,FALSE))</f>
        <v>0</v>
      </c>
      <c r="AA107" s="22" t="str">
        <f>IF(ISNA(VLOOKUP($C107,'MSLM CC SS'!$A$17:$I$37,9,FALSE))=TRUE,"0",VLOOKUP($C107,'MSLM CC SS'!$A$17:$I$37,9,FALSE))</f>
        <v>0</v>
      </c>
      <c r="AB107" s="22" t="str">
        <f>IF(ISNA(VLOOKUP($C107,'MSLM CC HP'!$A$17:$I$33,9,FALSE))=TRUE,"0",VLOOKUP($C107,'MSLM CC HP'!$A$17:$I$33,9,FALSE))</f>
        <v>0</v>
      </c>
      <c r="AC107" s="22" t="str">
        <f>IF(ISNA(VLOOKUP($C107,'Mammoth NorAM SS'!$A$17:$I$37,9,FALSE))=TRUE,"0",VLOOKUP($C107,'Mammoth NorAM SS'!$A$17:$I$37,9,FALSE))</f>
        <v>0</v>
      </c>
      <c r="AD107" s="22" t="str">
        <f>IF(ISNA(VLOOKUP($C107,'Le Relais NorAM SS'!$A$17:$I$37,9,FALSE))=TRUE,"0",VLOOKUP($C107,'Le Relais NorAM SS'!$A$17:$I$37,9,FALSE))</f>
        <v>0</v>
      </c>
      <c r="AE107" s="22" t="str">
        <f>IF(ISNA(VLOOKUP($C107,'Step Up Tour Pro SS'!$A$17:$I$37,9,FALSE))=TRUE,"0",VLOOKUP($C107,'Step Up Tour Pro SS'!$A$17:$I$37,9,FALSE))</f>
        <v>0</v>
      </c>
    </row>
    <row r="108" spans="1:31" ht="15" customHeight="1">
      <c r="A108" s="81" t="s">
        <v>222</v>
      </c>
      <c r="B108" s="81" t="s">
        <v>65</v>
      </c>
      <c r="C108" s="86" t="s">
        <v>215</v>
      </c>
      <c r="D108" s="85">
        <f>IF(ISNA(VLOOKUP($C108,'RPA Caclulations'!$C$6:$K$199,3,FALSE))=TRUE,"0",VLOOKUP($C108,'RPA Caclulations'!$C$6:$K$199,3,FALSE))</f>
        <v>86</v>
      </c>
      <c r="E108" s="22" t="str">
        <f>IF(ISNA(VLOOKUP($C108,'Mt. Sima Canada Cup SS'!$A$17:$I$37,9,FALSE))=TRUE,"0",VLOOKUP($C108,'Mt. Sima Canada Cup SS'!$A$17:$I$37,9,FALSE))</f>
        <v>0</v>
      </c>
      <c r="F108" s="22" t="str">
        <f>IF(ISNA(VLOOKUP($C108,'Mt. Sima Canada Cup BA'!$A$17:$I$37,9,FALSE))=TRUE,"0",VLOOKUP($C108,'Mt. Sima Canada Cup BA'!$A$17:$I$37,9,FALSE))</f>
        <v>0</v>
      </c>
      <c r="G108" s="22" t="str">
        <f>IF(ISNA(VLOOKUP($C108,'Waterville Rev Tour NorAm Day 1'!$A$17:$I$37,9,FALSE))=TRUE,"0",VLOOKUP($C108,'Waterville Rev Tour NorAm Day 1'!$A$17:$I$37,9,FALSE))</f>
        <v>0</v>
      </c>
      <c r="H108" s="22" t="str">
        <f>IF(ISNA(VLOOKUP($C108,'Waterville Rev Tour NorAm Day 2'!$A$17:$I$37,9,FALSE))=TRUE,"0",VLOOKUP($C108,'Waterville Rev Tour NorAm Day 2'!$A$17:$I$37,9,FALSE))</f>
        <v>0</v>
      </c>
      <c r="I108" s="22" t="str">
        <f>IF(ISNA(VLOOKUP($C108,'MSLM TT DAY 1'!$A$17:$I$37,9,FALSE))=TRUE,"0",VLOOKUP($C108,'MSLM TT DAY 1'!$A$17:$I$37,9,FALSE))</f>
        <v>0</v>
      </c>
      <c r="J108" s="22" t="str">
        <f>IF(ISNA(VLOOKUP($C108,'MSLM TT DAY 2'!$A$17:$I$37,9,FALSE))=TRUE,"0",VLOOKUP($C108,'MSLM TT DAY 2'!$A$17:$I$37,9,FALSE))</f>
        <v>0</v>
      </c>
      <c r="K108" s="22" t="str">
        <f>IF(ISNA(VLOOKUP($C108,'Craigleith Groms'!$A$17:$I$37,9,FALSE))=TRUE,"0",VLOOKUP($C108,'Craigleith Groms'!$A$17:$I$37,9,FALSE))</f>
        <v>0</v>
      </c>
      <c r="L108" s="22" t="str">
        <f>IF(ISNA(VLOOKUP($C108,'Silverstar Canada Cup'!$A$17:$I$37,9,FALSE))=TRUE,"0",VLOOKUP($C108,'Silverstar Canada Cup'!$A$17:$I$37,9,FALSE))</f>
        <v>0</v>
      </c>
      <c r="M108" s="22" t="str">
        <f>IF(ISNA(VLOOKUP($C108,'Beaver Valley TT'!$A$17:$I$37,9,FALSE))=TRUE,"0",VLOOKUP($C108,'Beaver Valley TT'!$A$17:$I$37,9,FALSE))</f>
        <v>0</v>
      </c>
      <c r="N108" s="22" t="str">
        <f>IF(ISNA(VLOOKUP($C108,'Calgary Nor AM SS'!$A$17:$I$37,9,FALSE))=TRUE,"0",VLOOKUP($C108,'Calgary Nor AM SS'!$A$17:$I$37,9,FALSE))</f>
        <v>0</v>
      </c>
      <c r="O108" s="22">
        <f>IF(ISNA(VLOOKUP($C108,'Fortune Fz'!$A$17:$I$37,9,FALSE))=TRUE,"0",VLOOKUP($C108,'Fortune Fz'!$A$17:$I$37,9,FALSE))</f>
        <v>1</v>
      </c>
      <c r="P108" s="22" t="str">
        <f>IF(ISNA(VLOOKUP($C108,'GEORGIAN PEAKS Groms'!$A$17:$I$37,9,FALSE))=TRUE,"0",VLOOKUP($C108,'GEORGIAN PEAKS Groms'!$A$17:$I$37,9,FALSE))</f>
        <v>0</v>
      </c>
      <c r="Q108" s="22" t="str">
        <f>IF(ISNA(VLOOKUP($C108,'Aspen Open SS'!$A$17:$I$37,9,FALSE))=TRUE,"0",VLOOKUP($C108,'Aspen Open SS'!$A$17:$I$37,9,FALSE))</f>
        <v>0</v>
      </c>
      <c r="R108" s="22" t="str">
        <f>IF(ISNA(VLOOKUP($C108,'Aspen Open BA'!$A$17:$I$37,9,FALSE))=TRUE,"0",VLOOKUP($C108,'Aspen Open BA'!$A$17:$I$37,9,FALSE))</f>
        <v>0</v>
      </c>
      <c r="S108" s="22" t="str">
        <f>IF(ISNA(VLOOKUP($C108,'CWG SS'!$A$17:$I$37,9,FALSE))=TRUE,"0",VLOOKUP($C108,'CWG SS'!$A$17:$I$37,9,FALSE))</f>
        <v>0</v>
      </c>
      <c r="T108" s="22" t="str">
        <f>IF(ISNA(VLOOKUP($C108,'CWG BA'!$A$17:$I$37,9,FALSE))=TRUE,"0",VLOOKUP($C108,'CWG BA'!$A$17:$I$37,9,FALSE))</f>
        <v>0</v>
      </c>
      <c r="U108" s="22" t="str">
        <f>IF(ISNA(VLOOKUP($C108,'CWG HP'!$A$17:$I$37,9,FALSE))=TRUE,"0",VLOOKUP($C108,'CWG HP'!$A$17:$I$37,9,FALSE))</f>
        <v>0</v>
      </c>
      <c r="V108" s="22" t="str">
        <f>IF(ISNA(VLOOKUP($C108,'Camp Fortune Provincials'!$A$17:$I$37,9,FALSE))=TRUE,"0",VLOOKUP($C108,'Camp Fortune Provincials'!$A$17:$I$37,9,FALSE))</f>
        <v>0</v>
      </c>
      <c r="W108" s="22" t="str">
        <f>IF(ISNA(VLOOKUP($C108,'Jr Nats SS'!$A$17:$I$37,9,FALSE))=TRUE,"0",VLOOKUP($C108,'Jr Nats SS'!$A$17:$I$37,9,FALSE))</f>
        <v>0</v>
      </c>
      <c r="X108" s="22" t="str">
        <f>IF(ISNA(VLOOKUP($C108,'Jr Nats HP'!$A$17:$I$37,9,FALSE))=TRUE,"0",VLOOKUP($C108,'Jr Nats HP'!$A$17:$I$37,9,FALSE))</f>
        <v>0</v>
      </c>
      <c r="Y108" s="22" t="str">
        <f>IF(ISNA(VLOOKUP($C108,'Jr Nats BA'!$A$17:$I$37,9,FALSE))=TRUE,"0",VLOOKUP($C108,'Jr Nats BA'!$A$17:$I$37,9,FALSE))</f>
        <v>0</v>
      </c>
      <c r="Z108" s="22" t="str">
        <f>IF(ISNA(VLOOKUP($C108,'Mammoth World Cup'!$A$17:$I$37,9,FALSE))=TRUE,"0",VLOOKUP($C108,'Mammoth World Cup'!$A$17:$I$37,9,FALSE))</f>
        <v>0</v>
      </c>
      <c r="AA108" s="22" t="str">
        <f>IF(ISNA(VLOOKUP($C108,'MSLM CC SS'!$A$17:$I$37,9,FALSE))=TRUE,"0",VLOOKUP($C108,'MSLM CC SS'!$A$17:$I$37,9,FALSE))</f>
        <v>0</v>
      </c>
      <c r="AB108" s="22" t="str">
        <f>IF(ISNA(VLOOKUP($C108,'MSLM CC HP'!$A$17:$I$33,9,FALSE))=TRUE,"0",VLOOKUP($C108,'MSLM CC HP'!$A$17:$I$33,9,FALSE))</f>
        <v>0</v>
      </c>
      <c r="AC108" s="22" t="str">
        <f>IF(ISNA(VLOOKUP($C108,'Mammoth NorAM SS'!$A$17:$I$37,9,FALSE))=TRUE,"0",VLOOKUP($C108,'Mammoth NorAM SS'!$A$17:$I$37,9,FALSE))</f>
        <v>0</v>
      </c>
      <c r="AD108" s="22" t="str">
        <f>IF(ISNA(VLOOKUP($C108,'Le Relais NorAM SS'!$A$17:$I$37,9,FALSE))=TRUE,"0",VLOOKUP($C108,'Le Relais NorAM SS'!$A$17:$I$37,9,FALSE))</f>
        <v>0</v>
      </c>
      <c r="AE108" s="22" t="str">
        <f>IF(ISNA(VLOOKUP($C108,'Step Up Tour Pro SS'!$A$17:$I$37,9,FALSE))=TRUE,"0",VLOOKUP($C108,'Step Up Tour Pro SS'!$A$17:$I$37,9,FALSE))</f>
        <v>0</v>
      </c>
    </row>
    <row r="109" spans="1:31" ht="15" customHeight="1">
      <c r="A109" s="81" t="s">
        <v>222</v>
      </c>
      <c r="B109" s="81" t="s">
        <v>75</v>
      </c>
      <c r="C109" s="86" t="s">
        <v>198</v>
      </c>
      <c r="D109" s="85">
        <f>IF(ISNA(VLOOKUP($C109,'RPA Caclulations'!$C$6:$K$199,3,FALSE))=TRUE,"0",VLOOKUP($C109,'RPA Caclulations'!$C$6:$K$199,3,FALSE))</f>
        <v>86</v>
      </c>
      <c r="E109" s="22" t="str">
        <f>IF(ISNA(VLOOKUP($C109,'Mt. Sima Canada Cup SS'!$A$17:$I$37,9,FALSE))=TRUE,"0",VLOOKUP($C109,'Mt. Sima Canada Cup SS'!$A$17:$I$37,9,FALSE))</f>
        <v>0</v>
      </c>
      <c r="F109" s="22" t="str">
        <f>IF(ISNA(VLOOKUP($C109,'Mt. Sima Canada Cup BA'!$A$17:$I$37,9,FALSE))=TRUE,"0",VLOOKUP($C109,'Mt. Sima Canada Cup BA'!$A$17:$I$37,9,FALSE))</f>
        <v>0</v>
      </c>
      <c r="G109" s="22" t="str">
        <f>IF(ISNA(VLOOKUP($C109,'Waterville Rev Tour NorAm Day 1'!$A$17:$I$37,9,FALSE))=TRUE,"0",VLOOKUP($C109,'Waterville Rev Tour NorAm Day 1'!$A$17:$I$37,9,FALSE))</f>
        <v>0</v>
      </c>
      <c r="H109" s="22" t="str">
        <f>IF(ISNA(VLOOKUP($C109,'Waterville Rev Tour NorAm Day 2'!$A$17:$I$37,9,FALSE))=TRUE,"0",VLOOKUP($C109,'Waterville Rev Tour NorAm Day 2'!$A$17:$I$37,9,FALSE))</f>
        <v>0</v>
      </c>
      <c r="I109" s="22" t="str">
        <f>IF(ISNA(VLOOKUP($C109,'MSLM TT DAY 1'!$A$17:$I$37,9,FALSE))=TRUE,"0",VLOOKUP($C109,'MSLM TT DAY 1'!$A$17:$I$37,9,FALSE))</f>
        <v>0</v>
      </c>
      <c r="J109" s="22" t="str">
        <f>IF(ISNA(VLOOKUP($C109,'MSLM TT DAY 2'!$A$17:$I$37,9,FALSE))=TRUE,"0",VLOOKUP($C109,'MSLM TT DAY 2'!$A$17:$I$37,9,FALSE))</f>
        <v>0</v>
      </c>
      <c r="K109" s="22" t="str">
        <f>IF(ISNA(VLOOKUP($C109,'Craigleith Groms'!$A$17:$I$37,9,FALSE))=TRUE,"0",VLOOKUP($C109,'Craigleith Groms'!$A$17:$I$37,9,FALSE))</f>
        <v>0</v>
      </c>
      <c r="L109" s="22" t="str">
        <f>IF(ISNA(VLOOKUP($C109,'Silverstar Canada Cup'!$A$17:$I$37,9,FALSE))=TRUE,"0",VLOOKUP($C109,'Silverstar Canada Cup'!$A$17:$I$37,9,FALSE))</f>
        <v>0</v>
      </c>
      <c r="M109" s="22" t="str">
        <f>IF(ISNA(VLOOKUP($C109,'Beaver Valley TT'!$A$17:$I$37,9,FALSE))=TRUE,"0",VLOOKUP($C109,'Beaver Valley TT'!$A$17:$I$37,9,FALSE))</f>
        <v>0</v>
      </c>
      <c r="N109" s="22" t="str">
        <f>IF(ISNA(VLOOKUP($C109,'Calgary Nor AM SS'!$A$17:$I$37,9,FALSE))=TRUE,"0",VLOOKUP($C109,'Calgary Nor AM SS'!$A$17:$I$37,9,FALSE))</f>
        <v>0</v>
      </c>
      <c r="O109" s="22" t="str">
        <f>IF(ISNA(VLOOKUP($C109,'Fortune Fz'!$A$17:$I$37,9,FALSE))=TRUE,"0",VLOOKUP($C109,'Fortune Fz'!$A$17:$I$37,9,FALSE))</f>
        <v>0</v>
      </c>
      <c r="P109" s="22" t="str">
        <f>IF(ISNA(VLOOKUP($C109,'GEORGIAN PEAKS Groms'!$A$17:$I$37,9,FALSE))=TRUE,"0",VLOOKUP($C109,'GEORGIAN PEAKS Groms'!$A$17:$I$37,9,FALSE))</f>
        <v>0</v>
      </c>
      <c r="Q109" s="22" t="str">
        <f>IF(ISNA(VLOOKUP($C109,'Aspen Open SS'!$A$17:$I$37,9,FALSE))=TRUE,"0",VLOOKUP($C109,'Aspen Open SS'!$A$17:$I$37,9,FALSE))</f>
        <v>0</v>
      </c>
      <c r="R109" s="22" t="str">
        <f>IF(ISNA(VLOOKUP($C109,'Aspen Open BA'!$A$17:$I$37,9,FALSE))=TRUE,"0",VLOOKUP($C109,'Aspen Open BA'!$A$17:$I$37,9,FALSE))</f>
        <v>0</v>
      </c>
      <c r="S109" s="22" t="str">
        <f>IF(ISNA(VLOOKUP($C109,'CWG SS'!$A$17:$I$37,9,FALSE))=TRUE,"0",VLOOKUP($C109,'CWG SS'!$A$17:$I$37,9,FALSE))</f>
        <v>0</v>
      </c>
      <c r="T109" s="22" t="str">
        <f>IF(ISNA(VLOOKUP($C109,'CWG BA'!$A$17:$I$37,9,FALSE))=TRUE,"0",VLOOKUP($C109,'CWG BA'!$A$17:$I$37,9,FALSE))</f>
        <v>0</v>
      </c>
      <c r="U109" s="22" t="str">
        <f>IF(ISNA(VLOOKUP($C109,'CWG HP'!$A$17:$I$37,9,FALSE))=TRUE,"0",VLOOKUP($C109,'CWG HP'!$A$17:$I$37,9,FALSE))</f>
        <v>0</v>
      </c>
      <c r="V109" s="22" t="str">
        <f>IF(ISNA(VLOOKUP($C109,'Camp Fortune Provincials'!$A$17:$I$37,9,FALSE))=TRUE,"0",VLOOKUP($C109,'Camp Fortune Provincials'!$A$17:$I$37,9,FALSE))</f>
        <v>0</v>
      </c>
      <c r="W109" s="22" t="str">
        <f>IF(ISNA(VLOOKUP($C109,'Jr Nats SS'!$A$17:$I$37,9,FALSE))=TRUE,"0",VLOOKUP($C109,'Jr Nats SS'!$A$17:$I$37,9,FALSE))</f>
        <v>0</v>
      </c>
      <c r="X109" s="22" t="str">
        <f>IF(ISNA(VLOOKUP($C109,'Jr Nats HP'!$A$17:$I$37,9,FALSE))=TRUE,"0",VLOOKUP($C109,'Jr Nats HP'!$A$17:$I$37,9,FALSE))</f>
        <v>0</v>
      </c>
      <c r="Y109" s="22" t="str">
        <f>IF(ISNA(VLOOKUP($C109,'Jr Nats BA'!$A$17:$I$37,9,FALSE))=TRUE,"0",VLOOKUP($C109,'Jr Nats BA'!$A$17:$I$37,9,FALSE))</f>
        <v>0</v>
      </c>
      <c r="Z109" s="22" t="str">
        <f>IF(ISNA(VLOOKUP($C109,'Mammoth World Cup'!$A$17:$I$37,9,FALSE))=TRUE,"0",VLOOKUP($C109,'Mammoth World Cup'!$A$17:$I$37,9,FALSE))</f>
        <v>0</v>
      </c>
      <c r="AA109" s="22" t="str">
        <f>IF(ISNA(VLOOKUP($C109,'MSLM CC SS'!$A$17:$I$37,9,FALSE))=TRUE,"0",VLOOKUP($C109,'MSLM CC SS'!$A$17:$I$37,9,FALSE))</f>
        <v>0</v>
      </c>
      <c r="AB109" s="22" t="str">
        <f>IF(ISNA(VLOOKUP($C109,'MSLM CC HP'!$A$17:$I$33,9,FALSE))=TRUE,"0",VLOOKUP($C109,'MSLM CC HP'!$A$17:$I$33,9,FALSE))</f>
        <v>0</v>
      </c>
      <c r="AC109" s="22" t="str">
        <f>IF(ISNA(VLOOKUP($C109,'Mammoth NorAM SS'!$A$17:$I$37,9,FALSE))=TRUE,"0",VLOOKUP($C109,'Mammoth NorAM SS'!$A$17:$I$37,9,FALSE))</f>
        <v>0</v>
      </c>
      <c r="AD109" s="22" t="str">
        <f>IF(ISNA(VLOOKUP($C109,'Le Relais NorAM SS'!$A$17:$I$37,9,FALSE))=TRUE,"0",VLOOKUP($C109,'Le Relais NorAM SS'!$A$17:$I$37,9,FALSE))</f>
        <v>0</v>
      </c>
      <c r="AE109" s="22" t="str">
        <f>IF(ISNA(VLOOKUP($C109,'Step Up Tour Pro SS'!$A$17:$I$37,9,FALSE))=TRUE,"0",VLOOKUP($C109,'Step Up Tour Pro SS'!$A$17:$I$37,9,FALSE))</f>
        <v>0</v>
      </c>
    </row>
    <row r="110" spans="1:31" ht="15" customHeight="1">
      <c r="A110" s="81" t="s">
        <v>222</v>
      </c>
      <c r="B110" s="81" t="s">
        <v>65</v>
      </c>
      <c r="C110" s="86" t="s">
        <v>188</v>
      </c>
      <c r="D110" s="85">
        <f>IF(ISNA(VLOOKUP($C110,'RPA Caclulations'!$C$6:$K$199,3,FALSE))=TRUE,"0",VLOOKUP($C110,'RPA Caclulations'!$C$6:$K$199,3,FALSE))</f>
        <v>86</v>
      </c>
      <c r="E110" s="22" t="str">
        <f>IF(ISNA(VLOOKUP($C110,'Mt. Sima Canada Cup SS'!$A$17:$I$37,9,FALSE))=TRUE,"0",VLOOKUP($C110,'Mt. Sima Canada Cup SS'!$A$17:$I$37,9,FALSE))</f>
        <v>0</v>
      </c>
      <c r="F110" s="22" t="str">
        <f>IF(ISNA(VLOOKUP($C110,'Mt. Sima Canada Cup BA'!$A$17:$I$37,9,FALSE))=TRUE,"0",VLOOKUP($C110,'Mt. Sima Canada Cup BA'!$A$17:$I$37,9,FALSE))</f>
        <v>0</v>
      </c>
      <c r="G110" s="22" t="str">
        <f>IF(ISNA(VLOOKUP($C110,'Waterville Rev Tour NorAm Day 1'!$A$17:$I$37,9,FALSE))=TRUE,"0",VLOOKUP($C110,'Waterville Rev Tour NorAm Day 1'!$A$17:$I$37,9,FALSE))</f>
        <v>0</v>
      </c>
      <c r="H110" s="22" t="str">
        <f>IF(ISNA(VLOOKUP($C110,'Waterville Rev Tour NorAm Day 2'!$A$17:$I$37,9,FALSE))=TRUE,"0",VLOOKUP($C110,'Waterville Rev Tour NorAm Day 2'!$A$17:$I$37,9,FALSE))</f>
        <v>0</v>
      </c>
      <c r="I110" s="22" t="str">
        <f>IF(ISNA(VLOOKUP($C110,'MSLM TT DAY 1'!$A$17:$I$37,9,FALSE))=TRUE,"0",VLOOKUP($C110,'MSLM TT DAY 1'!$A$17:$I$37,9,FALSE))</f>
        <v>0</v>
      </c>
      <c r="J110" s="22" t="str">
        <f>IF(ISNA(VLOOKUP($C110,'MSLM TT DAY 2'!$A$17:$I$37,9,FALSE))=TRUE,"0",VLOOKUP($C110,'MSLM TT DAY 2'!$A$17:$I$37,9,FALSE))</f>
        <v>0</v>
      </c>
      <c r="K110" s="22" t="str">
        <f>IF(ISNA(VLOOKUP($C110,'Craigleith Groms'!$A$17:$I$37,9,FALSE))=TRUE,"0",VLOOKUP($C110,'Craigleith Groms'!$A$17:$I$37,9,FALSE))</f>
        <v>0</v>
      </c>
      <c r="L110" s="22" t="str">
        <f>IF(ISNA(VLOOKUP($C110,'Silverstar Canada Cup'!$A$17:$I$37,9,FALSE))=TRUE,"0",VLOOKUP($C110,'Silverstar Canada Cup'!$A$17:$I$37,9,FALSE))</f>
        <v>0</v>
      </c>
      <c r="M110" s="22" t="str">
        <f>IF(ISNA(VLOOKUP($C110,'Beaver Valley TT'!$A$17:$I$37,9,FALSE))=TRUE,"0",VLOOKUP($C110,'Beaver Valley TT'!$A$17:$I$37,9,FALSE))</f>
        <v>0</v>
      </c>
      <c r="N110" s="22" t="str">
        <f>IF(ISNA(VLOOKUP($C110,'Calgary Nor AM SS'!$A$17:$I$37,9,FALSE))=TRUE,"0",VLOOKUP($C110,'Calgary Nor AM SS'!$A$17:$I$37,9,FALSE))</f>
        <v>0</v>
      </c>
      <c r="O110" s="22" t="str">
        <f>IF(ISNA(VLOOKUP($C110,'Fortune Fz'!$A$17:$I$37,9,FALSE))=TRUE,"0",VLOOKUP($C110,'Fortune Fz'!$A$17:$I$37,9,FALSE))</f>
        <v>0</v>
      </c>
      <c r="P110" s="22" t="str">
        <f>IF(ISNA(VLOOKUP($C110,'GEORGIAN PEAKS Groms'!$A$17:$I$37,9,FALSE))=TRUE,"0",VLOOKUP($C110,'GEORGIAN PEAKS Groms'!$A$17:$I$37,9,FALSE))</f>
        <v>0</v>
      </c>
      <c r="Q110" s="22" t="str">
        <f>IF(ISNA(VLOOKUP($C110,'Aspen Open SS'!$A$17:$I$37,9,FALSE))=TRUE,"0",VLOOKUP($C110,'Aspen Open SS'!$A$17:$I$37,9,FALSE))</f>
        <v>0</v>
      </c>
      <c r="R110" s="22" t="str">
        <f>IF(ISNA(VLOOKUP($C110,'Aspen Open BA'!$A$17:$I$37,9,FALSE))=TRUE,"0",VLOOKUP($C110,'Aspen Open BA'!$A$17:$I$37,9,FALSE))</f>
        <v>0</v>
      </c>
      <c r="S110" s="22" t="str">
        <f>IF(ISNA(VLOOKUP($C110,'CWG SS'!$A$17:$I$37,9,FALSE))=TRUE,"0",VLOOKUP($C110,'CWG SS'!$A$17:$I$37,9,FALSE))</f>
        <v>0</v>
      </c>
      <c r="T110" s="22" t="str">
        <f>IF(ISNA(VLOOKUP($C110,'CWG BA'!$A$17:$I$37,9,FALSE))=TRUE,"0",VLOOKUP($C110,'CWG BA'!$A$17:$I$37,9,FALSE))</f>
        <v>0</v>
      </c>
      <c r="U110" s="22" t="str">
        <f>IF(ISNA(VLOOKUP($C110,'CWG HP'!$A$17:$I$37,9,FALSE))=TRUE,"0",VLOOKUP($C110,'CWG HP'!$A$17:$I$37,9,FALSE))</f>
        <v>0</v>
      </c>
      <c r="V110" s="22" t="str">
        <f>IF(ISNA(VLOOKUP($C110,'Camp Fortune Provincials'!$A$17:$I$37,9,FALSE))=TRUE,"0",VLOOKUP($C110,'Camp Fortune Provincials'!$A$17:$I$37,9,FALSE))</f>
        <v>0</v>
      </c>
      <c r="W110" s="22" t="str">
        <f>IF(ISNA(VLOOKUP($C110,'Jr Nats SS'!$A$17:$I$37,9,FALSE))=TRUE,"0",VLOOKUP($C110,'Jr Nats SS'!$A$17:$I$37,9,FALSE))</f>
        <v>0</v>
      </c>
      <c r="X110" s="22" t="str">
        <f>IF(ISNA(VLOOKUP($C110,'Jr Nats HP'!$A$17:$I$37,9,FALSE))=TRUE,"0",VLOOKUP($C110,'Jr Nats HP'!$A$17:$I$37,9,FALSE))</f>
        <v>0</v>
      </c>
      <c r="Y110" s="22" t="str">
        <f>IF(ISNA(VLOOKUP($C110,'Jr Nats BA'!$A$17:$I$37,9,FALSE))=TRUE,"0",VLOOKUP($C110,'Jr Nats BA'!$A$17:$I$37,9,FALSE))</f>
        <v>0</v>
      </c>
      <c r="Z110" s="22" t="str">
        <f>IF(ISNA(VLOOKUP($C110,'Mammoth World Cup'!$A$17:$I$37,9,FALSE))=TRUE,"0",VLOOKUP($C110,'Mammoth World Cup'!$A$17:$I$37,9,FALSE))</f>
        <v>0</v>
      </c>
      <c r="AA110" s="22" t="str">
        <f>IF(ISNA(VLOOKUP($C110,'MSLM CC SS'!$A$17:$I$37,9,FALSE))=TRUE,"0",VLOOKUP($C110,'MSLM CC SS'!$A$17:$I$37,9,FALSE))</f>
        <v>0</v>
      </c>
      <c r="AB110" s="22" t="str">
        <f>IF(ISNA(VLOOKUP($C110,'MSLM CC HP'!$A$17:$I$33,9,FALSE))=TRUE,"0",VLOOKUP($C110,'MSLM CC HP'!$A$17:$I$33,9,FALSE))</f>
        <v>0</v>
      </c>
      <c r="AC110" s="22" t="str">
        <f>IF(ISNA(VLOOKUP($C110,'Mammoth NorAM SS'!$A$17:$I$37,9,FALSE))=TRUE,"0",VLOOKUP($C110,'Mammoth NorAM SS'!$A$17:$I$37,9,FALSE))</f>
        <v>0</v>
      </c>
      <c r="AD110" s="22" t="str">
        <f>IF(ISNA(VLOOKUP($C110,'Le Relais NorAM SS'!$A$17:$I$37,9,FALSE))=TRUE,"0",VLOOKUP($C110,'Le Relais NorAM SS'!$A$17:$I$37,9,FALSE))</f>
        <v>0</v>
      </c>
      <c r="AE110" s="22" t="str">
        <f>IF(ISNA(VLOOKUP($C110,'Step Up Tour Pro SS'!$A$17:$I$37,9,FALSE))=TRUE,"0",VLOOKUP($C110,'Step Up Tour Pro SS'!$A$17:$I$37,9,FALSE))</f>
        <v>0</v>
      </c>
    </row>
    <row r="111" spans="1:31" ht="15" customHeight="1">
      <c r="A111" s="81" t="s">
        <v>222</v>
      </c>
      <c r="B111" s="81" t="s">
        <v>74</v>
      </c>
      <c r="C111" s="86" t="s">
        <v>189</v>
      </c>
      <c r="D111" s="85">
        <f>IF(ISNA(VLOOKUP($C111,'RPA Caclulations'!$C$6:$K$199,3,FALSE))=TRUE,"0",VLOOKUP($C111,'RPA Caclulations'!$C$6:$K$199,3,FALSE))</f>
        <v>86</v>
      </c>
      <c r="E111" s="22" t="str">
        <f>IF(ISNA(VLOOKUP($C111,'Mt. Sima Canada Cup SS'!$A$17:$I$37,9,FALSE))=TRUE,"0",VLOOKUP($C111,'Mt. Sima Canada Cup SS'!$A$17:$I$37,9,FALSE))</f>
        <v>0</v>
      </c>
      <c r="F111" s="22" t="str">
        <f>IF(ISNA(VLOOKUP($C111,'Mt. Sima Canada Cup BA'!$A$17:$I$37,9,FALSE))=TRUE,"0",VLOOKUP($C111,'Mt. Sima Canada Cup BA'!$A$17:$I$37,9,FALSE))</f>
        <v>0</v>
      </c>
      <c r="G111" s="22" t="str">
        <f>IF(ISNA(VLOOKUP($C111,'Waterville Rev Tour NorAm Day 1'!$A$17:$I$37,9,FALSE))=TRUE,"0",VLOOKUP($C111,'Waterville Rev Tour NorAm Day 1'!$A$17:$I$37,9,FALSE))</f>
        <v>0</v>
      </c>
      <c r="H111" s="22" t="str">
        <f>IF(ISNA(VLOOKUP($C111,'Waterville Rev Tour NorAm Day 2'!$A$17:$I$37,9,FALSE))=TRUE,"0",VLOOKUP($C111,'Waterville Rev Tour NorAm Day 2'!$A$17:$I$37,9,FALSE))</f>
        <v>0</v>
      </c>
      <c r="I111" s="22" t="str">
        <f>IF(ISNA(VLOOKUP($C111,'MSLM TT DAY 1'!$A$17:$I$37,9,FALSE))=TRUE,"0",VLOOKUP($C111,'MSLM TT DAY 1'!$A$17:$I$37,9,FALSE))</f>
        <v>0</v>
      </c>
      <c r="J111" s="22" t="str">
        <f>IF(ISNA(VLOOKUP($C111,'MSLM TT DAY 2'!$A$17:$I$37,9,FALSE))=TRUE,"0",VLOOKUP($C111,'MSLM TT DAY 2'!$A$17:$I$37,9,FALSE))</f>
        <v>0</v>
      </c>
      <c r="K111" s="22" t="str">
        <f>IF(ISNA(VLOOKUP($C111,'Craigleith Groms'!$A$17:$I$37,9,FALSE))=TRUE,"0",VLOOKUP($C111,'Craigleith Groms'!$A$17:$I$37,9,FALSE))</f>
        <v>0</v>
      </c>
      <c r="L111" s="22" t="str">
        <f>IF(ISNA(VLOOKUP($C111,'Silverstar Canada Cup'!$A$17:$I$37,9,FALSE))=TRUE,"0",VLOOKUP($C111,'Silverstar Canada Cup'!$A$17:$I$37,9,FALSE))</f>
        <v>0</v>
      </c>
      <c r="M111" s="22" t="str">
        <f>IF(ISNA(VLOOKUP($C111,'Beaver Valley TT'!$A$17:$I$37,9,FALSE))=TRUE,"0",VLOOKUP($C111,'Beaver Valley TT'!$A$17:$I$37,9,FALSE))</f>
        <v>0</v>
      </c>
      <c r="N111" s="22" t="str">
        <f>IF(ISNA(VLOOKUP($C111,'Calgary Nor AM SS'!$A$17:$I$37,9,FALSE))=TRUE,"0",VLOOKUP($C111,'Calgary Nor AM SS'!$A$17:$I$37,9,FALSE))</f>
        <v>0</v>
      </c>
      <c r="O111" s="22" t="str">
        <f>IF(ISNA(VLOOKUP($C111,'Fortune Fz'!$A$17:$I$37,9,FALSE))=TRUE,"0",VLOOKUP($C111,'Fortune Fz'!$A$17:$I$37,9,FALSE))</f>
        <v>0</v>
      </c>
      <c r="P111" s="22" t="str">
        <f>IF(ISNA(VLOOKUP($C111,'GEORGIAN PEAKS Groms'!$A$17:$I$37,9,FALSE))=TRUE,"0",VLOOKUP($C111,'GEORGIAN PEAKS Groms'!$A$17:$I$37,9,FALSE))</f>
        <v>0</v>
      </c>
      <c r="Q111" s="22" t="str">
        <f>IF(ISNA(VLOOKUP($C111,'Aspen Open SS'!$A$17:$I$37,9,FALSE))=TRUE,"0",VLOOKUP($C111,'Aspen Open SS'!$A$17:$I$37,9,FALSE))</f>
        <v>0</v>
      </c>
      <c r="R111" s="22" t="str">
        <f>IF(ISNA(VLOOKUP($C111,'Aspen Open BA'!$A$17:$I$37,9,FALSE))=TRUE,"0",VLOOKUP($C111,'Aspen Open BA'!$A$17:$I$37,9,FALSE))</f>
        <v>0</v>
      </c>
      <c r="S111" s="22" t="str">
        <f>IF(ISNA(VLOOKUP($C111,'CWG SS'!$A$17:$I$37,9,FALSE))=TRUE,"0",VLOOKUP($C111,'CWG SS'!$A$17:$I$37,9,FALSE))</f>
        <v>0</v>
      </c>
      <c r="T111" s="22" t="str">
        <f>IF(ISNA(VLOOKUP($C111,'CWG BA'!$A$17:$I$37,9,FALSE))=TRUE,"0",VLOOKUP($C111,'CWG BA'!$A$17:$I$37,9,FALSE))</f>
        <v>0</v>
      </c>
      <c r="U111" s="22" t="str">
        <f>IF(ISNA(VLOOKUP($C111,'CWG HP'!$A$17:$I$37,9,FALSE))=TRUE,"0",VLOOKUP($C111,'CWG HP'!$A$17:$I$37,9,FALSE))</f>
        <v>0</v>
      </c>
      <c r="V111" s="22" t="str">
        <f>IF(ISNA(VLOOKUP($C111,'Camp Fortune Provincials'!$A$17:$I$37,9,FALSE))=TRUE,"0",VLOOKUP($C111,'Camp Fortune Provincials'!$A$17:$I$37,9,FALSE))</f>
        <v>0</v>
      </c>
      <c r="W111" s="22" t="str">
        <f>IF(ISNA(VLOOKUP($C111,'Jr Nats SS'!$A$17:$I$37,9,FALSE))=TRUE,"0",VLOOKUP($C111,'Jr Nats SS'!$A$17:$I$37,9,FALSE))</f>
        <v>0</v>
      </c>
      <c r="X111" s="22" t="str">
        <f>IF(ISNA(VLOOKUP($C111,'Jr Nats HP'!$A$17:$I$37,9,FALSE))=TRUE,"0",VLOOKUP($C111,'Jr Nats HP'!$A$17:$I$37,9,FALSE))</f>
        <v>0</v>
      </c>
      <c r="Y111" s="22" t="str">
        <f>IF(ISNA(VLOOKUP($C111,'Jr Nats BA'!$A$17:$I$37,9,FALSE))=TRUE,"0",VLOOKUP($C111,'Jr Nats BA'!$A$17:$I$37,9,FALSE))</f>
        <v>0</v>
      </c>
      <c r="Z111" s="22" t="str">
        <f>IF(ISNA(VLOOKUP($C111,'Mammoth World Cup'!$A$17:$I$37,9,FALSE))=TRUE,"0",VLOOKUP($C111,'Mammoth World Cup'!$A$17:$I$37,9,FALSE))</f>
        <v>0</v>
      </c>
      <c r="AA111" s="22" t="str">
        <f>IF(ISNA(VLOOKUP($C111,'MSLM CC SS'!$A$17:$I$37,9,FALSE))=TRUE,"0",VLOOKUP($C111,'MSLM CC SS'!$A$17:$I$37,9,FALSE))</f>
        <v>0</v>
      </c>
      <c r="AB111" s="22" t="str">
        <f>IF(ISNA(VLOOKUP($C111,'MSLM CC HP'!$A$17:$I$33,9,FALSE))=TRUE,"0",VLOOKUP($C111,'MSLM CC HP'!$A$17:$I$33,9,FALSE))</f>
        <v>0</v>
      </c>
      <c r="AC111" s="22" t="str">
        <f>IF(ISNA(VLOOKUP($C111,'Mammoth NorAM SS'!$A$17:$I$37,9,FALSE))=TRUE,"0",VLOOKUP($C111,'Mammoth NorAM SS'!$A$17:$I$37,9,FALSE))</f>
        <v>0</v>
      </c>
      <c r="AD111" s="22" t="str">
        <f>IF(ISNA(VLOOKUP($C111,'Le Relais NorAM SS'!$A$17:$I$37,9,FALSE))=TRUE,"0",VLOOKUP($C111,'Le Relais NorAM SS'!$A$17:$I$37,9,FALSE))</f>
        <v>0</v>
      </c>
      <c r="AE111" s="22" t="str">
        <f>IF(ISNA(VLOOKUP($C111,'Step Up Tour Pro SS'!$A$17:$I$37,9,FALSE))=TRUE,"0",VLOOKUP($C111,'Step Up Tour Pro SS'!$A$17:$I$37,9,FALSE))</f>
        <v>0</v>
      </c>
    </row>
    <row r="112" spans="1:31" ht="15" customHeight="1">
      <c r="A112" s="81" t="s">
        <v>222</v>
      </c>
      <c r="B112" s="81" t="s">
        <v>75</v>
      </c>
      <c r="C112" s="86" t="s">
        <v>180</v>
      </c>
      <c r="D112" s="85">
        <f>IF(ISNA(VLOOKUP($C112,'RPA Caclulations'!$C$6:$K$199,3,FALSE))=TRUE,"0",VLOOKUP($C112,'RPA Caclulations'!$C$6:$K$199,3,FALSE))</f>
        <v>86</v>
      </c>
      <c r="E112" s="22" t="str">
        <f>IF(ISNA(VLOOKUP($C112,'Mt. Sima Canada Cup SS'!$A$17:$I$37,9,FALSE))=TRUE,"0",VLOOKUP($C112,'Mt. Sima Canada Cup SS'!$A$17:$I$37,9,FALSE))</f>
        <v>0</v>
      </c>
      <c r="F112" s="22" t="str">
        <f>IF(ISNA(VLOOKUP($C112,'Mt. Sima Canada Cup BA'!$A$17:$I$37,9,FALSE))=TRUE,"0",VLOOKUP($C112,'Mt. Sima Canada Cup BA'!$A$17:$I$37,9,FALSE))</f>
        <v>0</v>
      </c>
      <c r="G112" s="22" t="str">
        <f>IF(ISNA(VLOOKUP($C112,'Waterville Rev Tour NorAm Day 1'!$A$17:$I$37,9,FALSE))=TRUE,"0",VLOOKUP($C112,'Waterville Rev Tour NorAm Day 1'!$A$17:$I$37,9,FALSE))</f>
        <v>0</v>
      </c>
      <c r="H112" s="22" t="str">
        <f>IF(ISNA(VLOOKUP($C112,'Waterville Rev Tour NorAm Day 2'!$A$17:$I$37,9,FALSE))=TRUE,"0",VLOOKUP($C112,'Waterville Rev Tour NorAm Day 2'!$A$17:$I$37,9,FALSE))</f>
        <v>0</v>
      </c>
      <c r="I112" s="22" t="str">
        <f>IF(ISNA(VLOOKUP($C112,'MSLM TT DAY 1'!$A$17:$I$37,9,FALSE))=TRUE,"0",VLOOKUP($C112,'MSLM TT DAY 1'!$A$17:$I$37,9,FALSE))</f>
        <v>0</v>
      </c>
      <c r="J112" s="22" t="str">
        <f>IF(ISNA(VLOOKUP($C112,'MSLM TT DAY 2'!$A$17:$I$37,9,FALSE))=TRUE,"0",VLOOKUP($C112,'MSLM TT DAY 2'!$A$17:$I$37,9,FALSE))</f>
        <v>0</v>
      </c>
      <c r="K112" s="22" t="str">
        <f>IF(ISNA(VLOOKUP($C112,'Craigleith Groms'!$A$17:$I$37,9,FALSE))=TRUE,"0",VLOOKUP($C112,'Craigleith Groms'!$A$17:$I$37,9,FALSE))</f>
        <v>0</v>
      </c>
      <c r="L112" s="22" t="str">
        <f>IF(ISNA(VLOOKUP($C112,'Silverstar Canada Cup'!$A$17:$I$37,9,FALSE))=TRUE,"0",VLOOKUP($C112,'Silverstar Canada Cup'!$A$17:$I$37,9,FALSE))</f>
        <v>0</v>
      </c>
      <c r="M112" s="22" t="str">
        <f>IF(ISNA(VLOOKUP($C112,'Beaver Valley TT'!$A$17:$I$37,9,FALSE))=TRUE,"0",VLOOKUP($C112,'Beaver Valley TT'!$A$17:$I$37,9,FALSE))</f>
        <v>0</v>
      </c>
      <c r="N112" s="22" t="str">
        <f>IF(ISNA(VLOOKUP($C112,'Calgary Nor AM SS'!$A$17:$I$37,9,FALSE))=TRUE,"0",VLOOKUP($C112,'Calgary Nor AM SS'!$A$17:$I$37,9,FALSE))</f>
        <v>0</v>
      </c>
      <c r="O112" s="22" t="str">
        <f>IF(ISNA(VLOOKUP($C112,'Fortune Fz'!$A$17:$I$37,9,FALSE))=TRUE,"0",VLOOKUP($C112,'Fortune Fz'!$A$17:$I$37,9,FALSE))</f>
        <v>0</v>
      </c>
      <c r="P112" s="22" t="str">
        <f>IF(ISNA(VLOOKUP($C112,'GEORGIAN PEAKS Groms'!$A$17:$I$37,9,FALSE))=TRUE,"0",VLOOKUP($C112,'GEORGIAN PEAKS Groms'!$A$17:$I$37,9,FALSE))</f>
        <v>0</v>
      </c>
      <c r="Q112" s="22" t="str">
        <f>IF(ISNA(VLOOKUP($C112,'Aspen Open SS'!$A$17:$I$37,9,FALSE))=TRUE,"0",VLOOKUP($C112,'Aspen Open SS'!$A$17:$I$37,9,FALSE))</f>
        <v>0</v>
      </c>
      <c r="R112" s="22" t="str">
        <f>IF(ISNA(VLOOKUP($C112,'Aspen Open BA'!$A$17:$I$37,9,FALSE))=TRUE,"0",VLOOKUP($C112,'Aspen Open BA'!$A$17:$I$37,9,FALSE))</f>
        <v>0</v>
      </c>
      <c r="S112" s="22" t="str">
        <f>IF(ISNA(VLOOKUP($C112,'CWG SS'!$A$17:$I$37,9,FALSE))=TRUE,"0",VLOOKUP($C112,'CWG SS'!$A$17:$I$37,9,FALSE))</f>
        <v>0</v>
      </c>
      <c r="T112" s="22" t="str">
        <f>IF(ISNA(VLOOKUP($C112,'CWG BA'!$A$17:$I$37,9,FALSE))=TRUE,"0",VLOOKUP($C112,'CWG BA'!$A$17:$I$37,9,FALSE))</f>
        <v>0</v>
      </c>
      <c r="U112" s="22" t="str">
        <f>IF(ISNA(VLOOKUP($C112,'CWG HP'!$A$17:$I$37,9,FALSE))=TRUE,"0",VLOOKUP($C112,'CWG HP'!$A$17:$I$37,9,FALSE))</f>
        <v>0</v>
      </c>
      <c r="V112" s="22" t="str">
        <f>IF(ISNA(VLOOKUP($C112,'Camp Fortune Provincials'!$A$17:$I$37,9,FALSE))=TRUE,"0",VLOOKUP($C112,'Camp Fortune Provincials'!$A$17:$I$37,9,FALSE))</f>
        <v>0</v>
      </c>
      <c r="W112" s="22" t="str">
        <f>IF(ISNA(VLOOKUP($C112,'Jr Nats SS'!$A$17:$I$37,9,FALSE))=TRUE,"0",VLOOKUP($C112,'Jr Nats SS'!$A$17:$I$37,9,FALSE))</f>
        <v>0</v>
      </c>
      <c r="X112" s="22" t="str">
        <f>IF(ISNA(VLOOKUP($C112,'Jr Nats HP'!$A$17:$I$37,9,FALSE))=TRUE,"0",VLOOKUP($C112,'Jr Nats HP'!$A$17:$I$37,9,FALSE))</f>
        <v>0</v>
      </c>
      <c r="Y112" s="22" t="str">
        <f>IF(ISNA(VLOOKUP($C112,'Jr Nats BA'!$A$17:$I$37,9,FALSE))=TRUE,"0",VLOOKUP($C112,'Jr Nats BA'!$A$17:$I$37,9,FALSE))</f>
        <v>0</v>
      </c>
      <c r="Z112" s="22" t="str">
        <f>IF(ISNA(VLOOKUP($C112,'Mammoth World Cup'!$A$17:$I$37,9,FALSE))=TRUE,"0",VLOOKUP($C112,'Mammoth World Cup'!$A$17:$I$37,9,FALSE))</f>
        <v>0</v>
      </c>
      <c r="AA112" s="22" t="str">
        <f>IF(ISNA(VLOOKUP($C112,'MSLM CC SS'!$A$17:$I$37,9,FALSE))=TRUE,"0",VLOOKUP($C112,'MSLM CC SS'!$A$17:$I$37,9,FALSE))</f>
        <v>0</v>
      </c>
      <c r="AB112" s="22" t="str">
        <f>IF(ISNA(VLOOKUP($C112,'MSLM CC HP'!$A$17:$I$33,9,FALSE))=TRUE,"0",VLOOKUP($C112,'MSLM CC HP'!$A$17:$I$33,9,FALSE))</f>
        <v>0</v>
      </c>
      <c r="AC112" s="22" t="str">
        <f>IF(ISNA(VLOOKUP($C112,'Mammoth NorAM SS'!$A$17:$I$37,9,FALSE))=TRUE,"0",VLOOKUP($C112,'Mammoth NorAM SS'!$A$17:$I$37,9,FALSE))</f>
        <v>0</v>
      </c>
      <c r="AD112" s="22" t="str">
        <f>IF(ISNA(VLOOKUP($C112,'Le Relais NorAM SS'!$A$17:$I$37,9,FALSE))=TRUE,"0",VLOOKUP($C112,'Le Relais NorAM SS'!$A$17:$I$37,9,FALSE))</f>
        <v>0</v>
      </c>
      <c r="AE112" s="22" t="str">
        <f>IF(ISNA(VLOOKUP($C112,'Step Up Tour Pro SS'!$A$17:$I$37,9,FALSE))=TRUE,"0",VLOOKUP($C112,'Step Up Tour Pro SS'!$A$17:$I$37,9,FALSE))</f>
        <v>0</v>
      </c>
    </row>
    <row r="113" spans="1:31" ht="15" customHeight="1">
      <c r="A113" s="81" t="s">
        <v>222</v>
      </c>
      <c r="B113" s="81" t="s">
        <v>45</v>
      </c>
      <c r="C113" s="86" t="s">
        <v>182</v>
      </c>
      <c r="D113" s="85">
        <f>IF(ISNA(VLOOKUP($C113,'RPA Caclulations'!$C$6:$K$199,3,FALSE))=TRUE,"0",VLOOKUP($C113,'RPA Caclulations'!$C$6:$K$199,3,FALSE))</f>
        <v>86</v>
      </c>
      <c r="E113" s="22" t="str">
        <f>IF(ISNA(VLOOKUP($C113,'Mt. Sima Canada Cup SS'!$A$17:$I$37,9,FALSE))=TRUE,"0",VLOOKUP($C113,'Mt. Sima Canada Cup SS'!$A$17:$I$37,9,FALSE))</f>
        <v>0</v>
      </c>
      <c r="F113" s="22" t="str">
        <f>IF(ISNA(VLOOKUP($C113,'Mt. Sima Canada Cup BA'!$A$17:$I$37,9,FALSE))=TRUE,"0",VLOOKUP($C113,'Mt. Sima Canada Cup BA'!$A$17:$I$37,9,FALSE))</f>
        <v>0</v>
      </c>
      <c r="G113" s="22" t="str">
        <f>IF(ISNA(VLOOKUP($C113,'Waterville Rev Tour NorAm Day 1'!$A$17:$I$37,9,FALSE))=TRUE,"0",VLOOKUP($C113,'Waterville Rev Tour NorAm Day 1'!$A$17:$I$37,9,FALSE))</f>
        <v>0</v>
      </c>
      <c r="H113" s="22" t="str">
        <f>IF(ISNA(VLOOKUP($C113,'Waterville Rev Tour NorAm Day 2'!$A$17:$I$37,9,FALSE))=TRUE,"0",VLOOKUP($C113,'Waterville Rev Tour NorAm Day 2'!$A$17:$I$37,9,FALSE))</f>
        <v>0</v>
      </c>
      <c r="I113" s="22" t="str">
        <f>IF(ISNA(VLOOKUP($C113,'MSLM TT DAY 1'!$A$17:$I$37,9,FALSE))=TRUE,"0",VLOOKUP($C113,'MSLM TT DAY 1'!$A$17:$I$37,9,FALSE))</f>
        <v>0</v>
      </c>
      <c r="J113" s="22" t="str">
        <f>IF(ISNA(VLOOKUP($C113,'MSLM TT DAY 2'!$A$17:$I$37,9,FALSE))=TRUE,"0",VLOOKUP($C113,'MSLM TT DAY 2'!$A$17:$I$37,9,FALSE))</f>
        <v>0</v>
      </c>
      <c r="K113" s="22" t="str">
        <f>IF(ISNA(VLOOKUP($C113,'Craigleith Groms'!$A$17:$I$37,9,FALSE))=TRUE,"0",VLOOKUP($C113,'Craigleith Groms'!$A$17:$I$37,9,FALSE))</f>
        <v>0</v>
      </c>
      <c r="L113" s="22" t="str">
        <f>IF(ISNA(VLOOKUP($C113,'Silverstar Canada Cup'!$A$17:$I$37,9,FALSE))=TRUE,"0",VLOOKUP($C113,'Silverstar Canada Cup'!$A$17:$I$37,9,FALSE))</f>
        <v>0</v>
      </c>
      <c r="M113" s="22" t="str">
        <f>IF(ISNA(VLOOKUP($C113,'Beaver Valley TT'!$A$17:$I$37,9,FALSE))=TRUE,"0",VLOOKUP($C113,'Beaver Valley TT'!$A$17:$I$37,9,FALSE))</f>
        <v>0</v>
      </c>
      <c r="N113" s="22" t="str">
        <f>IF(ISNA(VLOOKUP($C113,'Calgary Nor AM SS'!$A$17:$I$37,9,FALSE))=TRUE,"0",VLOOKUP($C113,'Calgary Nor AM SS'!$A$17:$I$37,9,FALSE))</f>
        <v>0</v>
      </c>
      <c r="O113" s="22" t="str">
        <f>IF(ISNA(VLOOKUP($C113,'Fortune Fz'!$A$17:$I$37,9,FALSE))=TRUE,"0",VLOOKUP($C113,'Fortune Fz'!$A$17:$I$37,9,FALSE))</f>
        <v>0</v>
      </c>
      <c r="P113" s="22" t="str">
        <f>IF(ISNA(VLOOKUP($C113,'GEORGIAN PEAKS Groms'!$A$17:$I$37,9,FALSE))=TRUE,"0",VLOOKUP($C113,'GEORGIAN PEAKS Groms'!$A$17:$I$37,9,FALSE))</f>
        <v>0</v>
      </c>
      <c r="Q113" s="22" t="str">
        <f>IF(ISNA(VLOOKUP($C113,'Aspen Open SS'!$A$17:$I$37,9,FALSE))=TRUE,"0",VLOOKUP($C113,'Aspen Open SS'!$A$17:$I$37,9,FALSE))</f>
        <v>0</v>
      </c>
      <c r="R113" s="22" t="str">
        <f>IF(ISNA(VLOOKUP($C113,'Aspen Open BA'!$A$17:$I$37,9,FALSE))=TRUE,"0",VLOOKUP($C113,'Aspen Open BA'!$A$17:$I$37,9,FALSE))</f>
        <v>0</v>
      </c>
      <c r="S113" s="22" t="str">
        <f>IF(ISNA(VLOOKUP($C113,'CWG SS'!$A$17:$I$37,9,FALSE))=TRUE,"0",VLOOKUP($C113,'CWG SS'!$A$17:$I$37,9,FALSE))</f>
        <v>0</v>
      </c>
      <c r="T113" s="22" t="str">
        <f>IF(ISNA(VLOOKUP($C113,'CWG BA'!$A$17:$I$37,9,FALSE))=TRUE,"0",VLOOKUP($C113,'CWG BA'!$A$17:$I$37,9,FALSE))</f>
        <v>0</v>
      </c>
      <c r="U113" s="22" t="str">
        <f>IF(ISNA(VLOOKUP($C113,'CWG HP'!$A$17:$I$37,9,FALSE))=TRUE,"0",VLOOKUP($C113,'CWG HP'!$A$17:$I$37,9,FALSE))</f>
        <v>0</v>
      </c>
      <c r="V113" s="22" t="str">
        <f>IF(ISNA(VLOOKUP($C113,'Camp Fortune Provincials'!$A$17:$I$37,9,FALSE))=TRUE,"0",VLOOKUP($C113,'Camp Fortune Provincials'!$A$17:$I$37,9,FALSE))</f>
        <v>0</v>
      </c>
      <c r="W113" s="22" t="str">
        <f>IF(ISNA(VLOOKUP($C113,'Jr Nats SS'!$A$17:$I$37,9,FALSE))=TRUE,"0",VLOOKUP($C113,'Jr Nats SS'!$A$17:$I$37,9,FALSE))</f>
        <v>0</v>
      </c>
      <c r="X113" s="22" t="str">
        <f>IF(ISNA(VLOOKUP($C113,'Jr Nats HP'!$A$17:$I$37,9,FALSE))=TRUE,"0",VLOOKUP($C113,'Jr Nats HP'!$A$17:$I$37,9,FALSE))</f>
        <v>0</v>
      </c>
      <c r="Y113" s="22" t="str">
        <f>IF(ISNA(VLOOKUP($C113,'Jr Nats BA'!$A$17:$I$37,9,FALSE))=TRUE,"0",VLOOKUP($C113,'Jr Nats BA'!$A$17:$I$37,9,FALSE))</f>
        <v>0</v>
      </c>
      <c r="Z113" s="22" t="str">
        <f>IF(ISNA(VLOOKUP($C113,'Mammoth World Cup'!$A$17:$I$37,9,FALSE))=TRUE,"0",VLOOKUP($C113,'Mammoth World Cup'!$A$17:$I$37,9,FALSE))</f>
        <v>0</v>
      </c>
      <c r="AA113" s="22" t="str">
        <f>IF(ISNA(VLOOKUP($C113,'MSLM CC SS'!$A$17:$I$37,9,FALSE))=TRUE,"0",VLOOKUP($C113,'MSLM CC SS'!$A$17:$I$37,9,FALSE))</f>
        <v>0</v>
      </c>
      <c r="AB113" s="22" t="str">
        <f>IF(ISNA(VLOOKUP($C113,'MSLM CC HP'!$A$17:$I$33,9,FALSE))=TRUE,"0",VLOOKUP($C113,'MSLM CC HP'!$A$17:$I$33,9,FALSE))</f>
        <v>0</v>
      </c>
      <c r="AC113" s="22" t="str">
        <f>IF(ISNA(VLOOKUP($C113,'Mammoth NorAM SS'!$A$17:$I$37,9,FALSE))=TRUE,"0",VLOOKUP($C113,'Mammoth NorAM SS'!$A$17:$I$37,9,FALSE))</f>
        <v>0</v>
      </c>
      <c r="AD113" s="22" t="str">
        <f>IF(ISNA(VLOOKUP($C113,'Le Relais NorAM SS'!$A$17:$I$37,9,FALSE))=TRUE,"0",VLOOKUP($C113,'Le Relais NorAM SS'!$A$17:$I$37,9,FALSE))</f>
        <v>0</v>
      </c>
      <c r="AE113" s="22" t="str">
        <f>IF(ISNA(VLOOKUP($C113,'Step Up Tour Pro SS'!$A$17:$I$37,9,FALSE))=TRUE,"0",VLOOKUP($C113,'Step Up Tour Pro SS'!$A$17:$I$37,9,FALSE))</f>
        <v>0</v>
      </c>
    </row>
    <row r="114" spans="1:31" ht="15" customHeight="1">
      <c r="A114" s="81" t="s">
        <v>222</v>
      </c>
      <c r="B114" s="81" t="s">
        <v>97</v>
      </c>
      <c r="C114" s="86" t="s">
        <v>191</v>
      </c>
      <c r="D114" s="85">
        <f>IF(ISNA(VLOOKUP($C114,'RPA Caclulations'!$C$6:$K$199,3,FALSE))=TRUE,"0",VLOOKUP($C114,'RPA Caclulations'!$C$6:$K$199,3,FALSE))</f>
        <v>86</v>
      </c>
      <c r="E114" s="22" t="str">
        <f>IF(ISNA(VLOOKUP($C114,'Mt. Sima Canada Cup SS'!$A$17:$I$37,9,FALSE))=TRUE,"0",VLOOKUP($C114,'Mt. Sima Canada Cup SS'!$A$17:$I$37,9,FALSE))</f>
        <v>0</v>
      </c>
      <c r="F114" s="22" t="str">
        <f>IF(ISNA(VLOOKUP($C114,'Mt. Sima Canada Cup BA'!$A$17:$I$37,9,FALSE))=TRUE,"0",VLOOKUP($C114,'Mt. Sima Canada Cup BA'!$A$17:$I$37,9,FALSE))</f>
        <v>0</v>
      </c>
      <c r="G114" s="22" t="str">
        <f>IF(ISNA(VLOOKUP($C114,'Waterville Rev Tour NorAm Day 1'!$A$17:$I$37,9,FALSE))=TRUE,"0",VLOOKUP($C114,'Waterville Rev Tour NorAm Day 1'!$A$17:$I$37,9,FALSE))</f>
        <v>0</v>
      </c>
      <c r="H114" s="22" t="str">
        <f>IF(ISNA(VLOOKUP($C114,'Waterville Rev Tour NorAm Day 2'!$A$17:$I$37,9,FALSE))=TRUE,"0",VLOOKUP($C114,'Waterville Rev Tour NorAm Day 2'!$A$17:$I$37,9,FALSE))</f>
        <v>0</v>
      </c>
      <c r="I114" s="22" t="str">
        <f>IF(ISNA(VLOOKUP($C114,'MSLM TT DAY 1'!$A$17:$I$37,9,FALSE))=TRUE,"0",VLOOKUP($C114,'MSLM TT DAY 1'!$A$17:$I$37,9,FALSE))</f>
        <v>0</v>
      </c>
      <c r="J114" s="22" t="str">
        <f>IF(ISNA(VLOOKUP($C114,'MSLM TT DAY 2'!$A$17:$I$37,9,FALSE))=TRUE,"0",VLOOKUP($C114,'MSLM TT DAY 2'!$A$17:$I$37,9,FALSE))</f>
        <v>0</v>
      </c>
      <c r="K114" s="22" t="str">
        <f>IF(ISNA(VLOOKUP($C114,'Craigleith Groms'!$A$17:$I$37,9,FALSE))=TRUE,"0",VLOOKUP($C114,'Craigleith Groms'!$A$17:$I$37,9,FALSE))</f>
        <v>0</v>
      </c>
      <c r="L114" s="22" t="str">
        <f>IF(ISNA(VLOOKUP($C114,'Silverstar Canada Cup'!$A$17:$I$37,9,FALSE))=TRUE,"0",VLOOKUP($C114,'Silverstar Canada Cup'!$A$17:$I$37,9,FALSE))</f>
        <v>0</v>
      </c>
      <c r="M114" s="22" t="str">
        <f>IF(ISNA(VLOOKUP($C114,'Beaver Valley TT'!$A$17:$I$37,9,FALSE))=TRUE,"0",VLOOKUP($C114,'Beaver Valley TT'!$A$17:$I$37,9,FALSE))</f>
        <v>0</v>
      </c>
      <c r="N114" s="22" t="str">
        <f>IF(ISNA(VLOOKUP($C114,'Calgary Nor AM SS'!$A$17:$I$37,9,FALSE))=TRUE,"0",VLOOKUP($C114,'Calgary Nor AM SS'!$A$17:$I$37,9,FALSE))</f>
        <v>0</v>
      </c>
      <c r="O114" s="22" t="str">
        <f>IF(ISNA(VLOOKUP($C114,'Fortune Fz'!$A$17:$I$37,9,FALSE))=TRUE,"0",VLOOKUP($C114,'Fortune Fz'!$A$17:$I$37,9,FALSE))</f>
        <v>0</v>
      </c>
      <c r="P114" s="22" t="str">
        <f>IF(ISNA(VLOOKUP($C114,'GEORGIAN PEAKS Groms'!$A$17:$I$37,9,FALSE))=TRUE,"0",VLOOKUP($C114,'GEORGIAN PEAKS Groms'!$A$17:$I$37,9,FALSE))</f>
        <v>0</v>
      </c>
      <c r="Q114" s="22" t="str">
        <f>IF(ISNA(VLOOKUP($C114,'Aspen Open SS'!$A$17:$I$37,9,FALSE))=TRUE,"0",VLOOKUP($C114,'Aspen Open SS'!$A$17:$I$37,9,FALSE))</f>
        <v>0</v>
      </c>
      <c r="R114" s="22" t="str">
        <f>IF(ISNA(VLOOKUP($C114,'Aspen Open BA'!$A$17:$I$37,9,FALSE))=TRUE,"0",VLOOKUP($C114,'Aspen Open BA'!$A$17:$I$37,9,FALSE))</f>
        <v>0</v>
      </c>
      <c r="S114" s="22" t="str">
        <f>IF(ISNA(VLOOKUP($C114,'CWG SS'!$A$17:$I$37,9,FALSE))=TRUE,"0",VLOOKUP($C114,'CWG SS'!$A$17:$I$37,9,FALSE))</f>
        <v>0</v>
      </c>
      <c r="T114" s="22" t="str">
        <f>IF(ISNA(VLOOKUP($C114,'CWG BA'!$A$17:$I$37,9,FALSE))=TRUE,"0",VLOOKUP($C114,'CWG BA'!$A$17:$I$37,9,FALSE))</f>
        <v>0</v>
      </c>
      <c r="U114" s="22" t="str">
        <f>IF(ISNA(VLOOKUP($C114,'CWG HP'!$A$17:$I$37,9,FALSE))=TRUE,"0",VLOOKUP($C114,'CWG HP'!$A$17:$I$37,9,FALSE))</f>
        <v>0</v>
      </c>
      <c r="V114" s="22" t="str">
        <f>IF(ISNA(VLOOKUP($C114,'Camp Fortune Provincials'!$A$17:$I$37,9,FALSE))=TRUE,"0",VLOOKUP($C114,'Camp Fortune Provincials'!$A$17:$I$37,9,FALSE))</f>
        <v>0</v>
      </c>
      <c r="W114" s="22" t="str">
        <f>IF(ISNA(VLOOKUP($C114,'Jr Nats SS'!$A$17:$I$37,9,FALSE))=TRUE,"0",VLOOKUP($C114,'Jr Nats SS'!$A$17:$I$37,9,FALSE))</f>
        <v>0</v>
      </c>
      <c r="X114" s="22" t="str">
        <f>IF(ISNA(VLOOKUP($C114,'Jr Nats HP'!$A$17:$I$37,9,FALSE))=TRUE,"0",VLOOKUP($C114,'Jr Nats HP'!$A$17:$I$37,9,FALSE))</f>
        <v>0</v>
      </c>
      <c r="Y114" s="22" t="str">
        <f>IF(ISNA(VLOOKUP($C114,'Jr Nats BA'!$A$17:$I$37,9,FALSE))=TRUE,"0",VLOOKUP($C114,'Jr Nats BA'!$A$17:$I$37,9,FALSE))</f>
        <v>0</v>
      </c>
      <c r="Z114" s="22" t="str">
        <f>IF(ISNA(VLOOKUP($C114,'Mammoth World Cup'!$A$17:$I$37,9,FALSE))=TRUE,"0",VLOOKUP($C114,'Mammoth World Cup'!$A$17:$I$37,9,FALSE))</f>
        <v>0</v>
      </c>
      <c r="AA114" s="22" t="str">
        <f>IF(ISNA(VLOOKUP($C114,'MSLM CC SS'!$A$17:$I$37,9,FALSE))=TRUE,"0",VLOOKUP($C114,'MSLM CC SS'!$A$17:$I$37,9,FALSE))</f>
        <v>0</v>
      </c>
      <c r="AB114" s="22" t="str">
        <f>IF(ISNA(VLOOKUP($C114,'MSLM CC HP'!$A$17:$I$33,9,FALSE))=TRUE,"0",VLOOKUP($C114,'MSLM CC HP'!$A$17:$I$33,9,FALSE))</f>
        <v>0</v>
      </c>
      <c r="AC114" s="22" t="str">
        <f>IF(ISNA(VLOOKUP($C114,'Mammoth NorAM SS'!$A$17:$I$37,9,FALSE))=TRUE,"0",VLOOKUP($C114,'Mammoth NorAM SS'!$A$17:$I$37,9,FALSE))</f>
        <v>0</v>
      </c>
      <c r="AD114" s="22" t="str">
        <f>IF(ISNA(VLOOKUP($C114,'Le Relais NorAM SS'!$A$17:$I$37,9,FALSE))=TRUE,"0",VLOOKUP($C114,'Le Relais NorAM SS'!$A$17:$I$37,9,FALSE))</f>
        <v>0</v>
      </c>
      <c r="AE114" s="22" t="str">
        <f>IF(ISNA(VLOOKUP($C114,'Step Up Tour Pro SS'!$A$17:$I$37,9,FALSE))=TRUE,"0",VLOOKUP($C114,'Step Up Tour Pro SS'!$A$17:$I$37,9,FALSE))</f>
        <v>0</v>
      </c>
    </row>
    <row r="115" spans="1:31" ht="15" customHeight="1">
      <c r="A115" s="81" t="s">
        <v>222</v>
      </c>
      <c r="B115" s="81" t="s">
        <v>97</v>
      </c>
      <c r="C115" s="86" t="s">
        <v>192</v>
      </c>
      <c r="D115" s="85">
        <f>IF(ISNA(VLOOKUP($C115,'RPA Caclulations'!$C$6:$K$199,3,FALSE))=TRUE,"0",VLOOKUP($C115,'RPA Caclulations'!$C$6:$K$199,3,FALSE))</f>
        <v>86</v>
      </c>
      <c r="E115" s="22" t="str">
        <f>IF(ISNA(VLOOKUP($C115,'Mt. Sima Canada Cup SS'!$A$17:$I$37,9,FALSE))=TRUE,"0",VLOOKUP($C115,'Mt. Sima Canada Cup SS'!$A$17:$I$37,9,FALSE))</f>
        <v>0</v>
      </c>
      <c r="F115" s="22" t="str">
        <f>IF(ISNA(VLOOKUP($C115,'Mt. Sima Canada Cup BA'!$A$17:$I$37,9,FALSE))=TRUE,"0",VLOOKUP($C115,'Mt. Sima Canada Cup BA'!$A$17:$I$37,9,FALSE))</f>
        <v>0</v>
      </c>
      <c r="G115" s="22" t="str">
        <f>IF(ISNA(VLOOKUP($C115,'Waterville Rev Tour NorAm Day 1'!$A$17:$I$37,9,FALSE))=TRUE,"0",VLOOKUP($C115,'Waterville Rev Tour NorAm Day 1'!$A$17:$I$37,9,FALSE))</f>
        <v>0</v>
      </c>
      <c r="H115" s="22" t="str">
        <f>IF(ISNA(VLOOKUP($C115,'Waterville Rev Tour NorAm Day 2'!$A$17:$I$37,9,FALSE))=TRUE,"0",VLOOKUP($C115,'Waterville Rev Tour NorAm Day 2'!$A$17:$I$37,9,FALSE))</f>
        <v>0</v>
      </c>
      <c r="I115" s="22" t="str">
        <f>IF(ISNA(VLOOKUP($C115,'MSLM TT DAY 1'!$A$17:$I$37,9,FALSE))=TRUE,"0",VLOOKUP($C115,'MSLM TT DAY 1'!$A$17:$I$37,9,FALSE))</f>
        <v>0</v>
      </c>
      <c r="J115" s="22" t="str">
        <f>IF(ISNA(VLOOKUP($C115,'MSLM TT DAY 2'!$A$17:$I$37,9,FALSE))=TRUE,"0",VLOOKUP($C115,'MSLM TT DAY 2'!$A$17:$I$37,9,FALSE))</f>
        <v>0</v>
      </c>
      <c r="K115" s="22" t="str">
        <f>IF(ISNA(VLOOKUP($C115,'Craigleith Groms'!$A$17:$I$37,9,FALSE))=TRUE,"0",VLOOKUP($C115,'Craigleith Groms'!$A$17:$I$37,9,FALSE))</f>
        <v>0</v>
      </c>
      <c r="L115" s="22" t="str">
        <f>IF(ISNA(VLOOKUP($C115,'Silverstar Canada Cup'!$A$17:$I$37,9,FALSE))=TRUE,"0",VLOOKUP($C115,'Silverstar Canada Cup'!$A$17:$I$37,9,FALSE))</f>
        <v>0</v>
      </c>
      <c r="M115" s="22" t="str">
        <f>IF(ISNA(VLOOKUP($C115,'Beaver Valley TT'!$A$17:$I$37,9,FALSE))=TRUE,"0",VLOOKUP($C115,'Beaver Valley TT'!$A$17:$I$37,9,FALSE))</f>
        <v>0</v>
      </c>
      <c r="N115" s="22" t="str">
        <f>IF(ISNA(VLOOKUP($C115,'Calgary Nor AM SS'!$A$17:$I$37,9,FALSE))=TRUE,"0",VLOOKUP($C115,'Calgary Nor AM SS'!$A$17:$I$37,9,FALSE))</f>
        <v>0</v>
      </c>
      <c r="O115" s="22" t="str">
        <f>IF(ISNA(VLOOKUP($C115,'Fortune Fz'!$A$17:$I$37,9,FALSE))=TRUE,"0",VLOOKUP($C115,'Fortune Fz'!$A$17:$I$37,9,FALSE))</f>
        <v>0</v>
      </c>
      <c r="P115" s="22" t="str">
        <f>IF(ISNA(VLOOKUP($C115,'GEORGIAN PEAKS Groms'!$A$17:$I$37,9,FALSE))=TRUE,"0",VLOOKUP($C115,'GEORGIAN PEAKS Groms'!$A$17:$I$37,9,FALSE))</f>
        <v>0</v>
      </c>
      <c r="Q115" s="22" t="str">
        <f>IF(ISNA(VLOOKUP($C115,'Aspen Open SS'!$A$17:$I$37,9,FALSE))=TRUE,"0",VLOOKUP($C115,'Aspen Open SS'!$A$17:$I$37,9,FALSE))</f>
        <v>0</v>
      </c>
      <c r="R115" s="22" t="str">
        <f>IF(ISNA(VLOOKUP($C115,'Aspen Open BA'!$A$17:$I$37,9,FALSE))=TRUE,"0",VLOOKUP($C115,'Aspen Open BA'!$A$17:$I$37,9,FALSE))</f>
        <v>0</v>
      </c>
      <c r="S115" s="22" t="str">
        <f>IF(ISNA(VLOOKUP($C115,'CWG SS'!$A$17:$I$37,9,FALSE))=TRUE,"0",VLOOKUP($C115,'CWG SS'!$A$17:$I$37,9,FALSE))</f>
        <v>0</v>
      </c>
      <c r="T115" s="22" t="str">
        <f>IF(ISNA(VLOOKUP($C115,'CWG BA'!$A$17:$I$37,9,FALSE))=TRUE,"0",VLOOKUP($C115,'CWG BA'!$A$17:$I$37,9,FALSE))</f>
        <v>0</v>
      </c>
      <c r="U115" s="22" t="str">
        <f>IF(ISNA(VLOOKUP($C115,'CWG HP'!$A$17:$I$37,9,FALSE))=TRUE,"0",VLOOKUP($C115,'CWG HP'!$A$17:$I$37,9,FALSE))</f>
        <v>0</v>
      </c>
      <c r="V115" s="22" t="str">
        <f>IF(ISNA(VLOOKUP($C115,'Camp Fortune Provincials'!$A$17:$I$37,9,FALSE))=TRUE,"0",VLOOKUP($C115,'Camp Fortune Provincials'!$A$17:$I$37,9,FALSE))</f>
        <v>0</v>
      </c>
      <c r="W115" s="22" t="str">
        <f>IF(ISNA(VLOOKUP($C115,'Jr Nats SS'!$A$17:$I$37,9,FALSE))=TRUE,"0",VLOOKUP($C115,'Jr Nats SS'!$A$17:$I$37,9,FALSE))</f>
        <v>0</v>
      </c>
      <c r="X115" s="22" t="str">
        <f>IF(ISNA(VLOOKUP($C115,'Jr Nats HP'!$A$17:$I$37,9,FALSE))=TRUE,"0",VLOOKUP($C115,'Jr Nats HP'!$A$17:$I$37,9,FALSE))</f>
        <v>0</v>
      </c>
      <c r="Y115" s="22" t="str">
        <f>IF(ISNA(VLOOKUP($C115,'Jr Nats BA'!$A$17:$I$37,9,FALSE))=TRUE,"0",VLOOKUP($C115,'Jr Nats BA'!$A$17:$I$37,9,FALSE))</f>
        <v>0</v>
      </c>
      <c r="Z115" s="22" t="str">
        <f>IF(ISNA(VLOOKUP($C115,'Mammoth World Cup'!$A$17:$I$37,9,FALSE))=TRUE,"0",VLOOKUP($C115,'Mammoth World Cup'!$A$17:$I$37,9,FALSE))</f>
        <v>0</v>
      </c>
      <c r="AA115" s="22" t="str">
        <f>IF(ISNA(VLOOKUP($C115,'MSLM CC SS'!$A$17:$I$37,9,FALSE))=TRUE,"0",VLOOKUP($C115,'MSLM CC SS'!$A$17:$I$37,9,FALSE))</f>
        <v>0</v>
      </c>
      <c r="AB115" s="22" t="str">
        <f>IF(ISNA(VLOOKUP($C115,'MSLM CC HP'!$A$17:$I$33,9,FALSE))=TRUE,"0",VLOOKUP($C115,'MSLM CC HP'!$A$17:$I$33,9,FALSE))</f>
        <v>0</v>
      </c>
      <c r="AC115" s="22" t="str">
        <f>IF(ISNA(VLOOKUP($C115,'Mammoth NorAM SS'!$A$17:$I$37,9,FALSE))=TRUE,"0",VLOOKUP($C115,'Mammoth NorAM SS'!$A$17:$I$37,9,FALSE))</f>
        <v>0</v>
      </c>
      <c r="AD115" s="22" t="str">
        <f>IF(ISNA(VLOOKUP($C115,'Le Relais NorAM SS'!$A$17:$I$37,9,FALSE))=TRUE,"0",VLOOKUP($C115,'Le Relais NorAM SS'!$A$17:$I$37,9,FALSE))</f>
        <v>0</v>
      </c>
      <c r="AE115" s="22" t="str">
        <f>IF(ISNA(VLOOKUP($C115,'Step Up Tour Pro SS'!$A$17:$I$37,9,FALSE))=TRUE,"0",VLOOKUP($C115,'Step Up Tour Pro SS'!$A$17:$I$37,9,FALSE))</f>
        <v>0</v>
      </c>
    </row>
    <row r="116" spans="1:31" ht="15" customHeight="1">
      <c r="A116" s="81" t="s">
        <v>222</v>
      </c>
      <c r="B116" s="81" t="s">
        <v>74</v>
      </c>
      <c r="C116" s="86" t="s">
        <v>197</v>
      </c>
      <c r="D116" s="85">
        <f>IF(ISNA(VLOOKUP($C116,'RPA Caclulations'!$C$6:$K$199,3,FALSE))=TRUE,"0",VLOOKUP($C116,'RPA Caclulations'!$C$6:$K$199,3,FALSE))</f>
        <v>86</v>
      </c>
      <c r="E116" s="22" t="str">
        <f>IF(ISNA(VLOOKUP($C116,'Mt. Sima Canada Cup SS'!$A$17:$I$37,9,FALSE))=TRUE,"0",VLOOKUP($C116,'Mt. Sima Canada Cup SS'!$A$17:$I$37,9,FALSE))</f>
        <v>0</v>
      </c>
      <c r="F116" s="22" t="str">
        <f>IF(ISNA(VLOOKUP($C116,'Mt. Sima Canada Cup BA'!$A$17:$I$37,9,FALSE))=TRUE,"0",VLOOKUP($C116,'Mt. Sima Canada Cup BA'!$A$17:$I$37,9,FALSE))</f>
        <v>0</v>
      </c>
      <c r="G116" s="22" t="str">
        <f>IF(ISNA(VLOOKUP($C116,'Waterville Rev Tour NorAm Day 1'!$A$17:$I$37,9,FALSE))=TRUE,"0",VLOOKUP($C116,'Waterville Rev Tour NorAm Day 1'!$A$17:$I$37,9,FALSE))</f>
        <v>0</v>
      </c>
      <c r="H116" s="22" t="str">
        <f>IF(ISNA(VLOOKUP($C116,'Waterville Rev Tour NorAm Day 2'!$A$17:$I$37,9,FALSE))=TRUE,"0",VLOOKUP($C116,'Waterville Rev Tour NorAm Day 2'!$A$17:$I$37,9,FALSE))</f>
        <v>0</v>
      </c>
      <c r="I116" s="22" t="str">
        <f>IF(ISNA(VLOOKUP($C116,'MSLM TT DAY 1'!$A$17:$I$37,9,FALSE))=TRUE,"0",VLOOKUP($C116,'MSLM TT DAY 1'!$A$17:$I$37,9,FALSE))</f>
        <v>0</v>
      </c>
      <c r="J116" s="22" t="str">
        <f>IF(ISNA(VLOOKUP($C116,'MSLM TT DAY 2'!$A$17:$I$37,9,FALSE))=TRUE,"0",VLOOKUP($C116,'MSLM TT DAY 2'!$A$17:$I$37,9,FALSE))</f>
        <v>0</v>
      </c>
      <c r="K116" s="22" t="str">
        <f>IF(ISNA(VLOOKUP($C116,'Craigleith Groms'!$A$17:$I$37,9,FALSE))=TRUE,"0",VLOOKUP($C116,'Craigleith Groms'!$A$17:$I$37,9,FALSE))</f>
        <v>0</v>
      </c>
      <c r="L116" s="22" t="str">
        <f>IF(ISNA(VLOOKUP($C116,'Silverstar Canada Cup'!$A$17:$I$37,9,FALSE))=TRUE,"0",VLOOKUP($C116,'Silverstar Canada Cup'!$A$17:$I$37,9,FALSE))</f>
        <v>0</v>
      </c>
      <c r="M116" s="22" t="str">
        <f>IF(ISNA(VLOOKUP($C116,'Beaver Valley TT'!$A$17:$I$37,9,FALSE))=TRUE,"0",VLOOKUP($C116,'Beaver Valley TT'!$A$17:$I$37,9,FALSE))</f>
        <v>0</v>
      </c>
      <c r="N116" s="22" t="str">
        <f>IF(ISNA(VLOOKUP($C116,'Calgary Nor AM SS'!$A$17:$I$37,9,FALSE))=TRUE,"0",VLOOKUP($C116,'Calgary Nor AM SS'!$A$17:$I$37,9,FALSE))</f>
        <v>0</v>
      </c>
      <c r="O116" s="22" t="str">
        <f>IF(ISNA(VLOOKUP($C116,'Fortune Fz'!$A$17:$I$37,9,FALSE))=TRUE,"0",VLOOKUP($C116,'Fortune Fz'!$A$17:$I$37,9,FALSE))</f>
        <v>0</v>
      </c>
      <c r="P116" s="22" t="str">
        <f>IF(ISNA(VLOOKUP($C116,'GEORGIAN PEAKS Groms'!$A$17:$I$37,9,FALSE))=TRUE,"0",VLOOKUP($C116,'GEORGIAN PEAKS Groms'!$A$17:$I$37,9,FALSE))</f>
        <v>0</v>
      </c>
      <c r="Q116" s="22" t="str">
        <f>IF(ISNA(VLOOKUP($C116,'Aspen Open SS'!$A$17:$I$37,9,FALSE))=TRUE,"0",VLOOKUP($C116,'Aspen Open SS'!$A$17:$I$37,9,FALSE))</f>
        <v>0</v>
      </c>
      <c r="R116" s="22" t="str">
        <f>IF(ISNA(VLOOKUP($C116,'Aspen Open BA'!$A$17:$I$37,9,FALSE))=TRUE,"0",VLOOKUP($C116,'Aspen Open BA'!$A$17:$I$37,9,FALSE))</f>
        <v>0</v>
      </c>
      <c r="S116" s="22" t="str">
        <f>IF(ISNA(VLOOKUP($C116,'CWG SS'!$A$17:$I$37,9,FALSE))=TRUE,"0",VLOOKUP($C116,'CWG SS'!$A$17:$I$37,9,FALSE))</f>
        <v>0</v>
      </c>
      <c r="T116" s="22" t="str">
        <f>IF(ISNA(VLOOKUP($C116,'CWG BA'!$A$17:$I$37,9,FALSE))=TRUE,"0",VLOOKUP($C116,'CWG BA'!$A$17:$I$37,9,FALSE))</f>
        <v>0</v>
      </c>
      <c r="U116" s="22" t="str">
        <f>IF(ISNA(VLOOKUP($C116,'CWG HP'!$A$17:$I$37,9,FALSE))=TRUE,"0",VLOOKUP($C116,'CWG HP'!$A$17:$I$37,9,FALSE))</f>
        <v>0</v>
      </c>
      <c r="V116" s="22" t="str">
        <f>IF(ISNA(VLOOKUP($C116,'Camp Fortune Provincials'!$A$17:$I$37,9,FALSE))=TRUE,"0",VLOOKUP($C116,'Camp Fortune Provincials'!$A$17:$I$37,9,FALSE))</f>
        <v>0</v>
      </c>
      <c r="W116" s="22" t="str">
        <f>IF(ISNA(VLOOKUP($C116,'Jr Nats SS'!$A$17:$I$37,9,FALSE))=TRUE,"0",VLOOKUP($C116,'Jr Nats SS'!$A$17:$I$37,9,FALSE))</f>
        <v>0</v>
      </c>
      <c r="X116" s="22" t="str">
        <f>IF(ISNA(VLOOKUP($C116,'Jr Nats HP'!$A$17:$I$37,9,FALSE))=TRUE,"0",VLOOKUP($C116,'Jr Nats HP'!$A$17:$I$37,9,FALSE))</f>
        <v>0</v>
      </c>
      <c r="Y116" s="22" t="str">
        <f>IF(ISNA(VLOOKUP($C116,'Jr Nats BA'!$A$17:$I$37,9,FALSE))=TRUE,"0",VLOOKUP($C116,'Jr Nats BA'!$A$17:$I$37,9,FALSE))</f>
        <v>0</v>
      </c>
      <c r="Z116" s="22" t="str">
        <f>IF(ISNA(VLOOKUP($C116,'Mammoth World Cup'!$A$17:$I$37,9,FALSE))=TRUE,"0",VLOOKUP($C116,'Mammoth World Cup'!$A$17:$I$37,9,FALSE))</f>
        <v>0</v>
      </c>
      <c r="AA116" s="22" t="str">
        <f>IF(ISNA(VLOOKUP($C116,'MSLM CC SS'!$A$17:$I$37,9,FALSE))=TRUE,"0",VLOOKUP($C116,'MSLM CC SS'!$A$17:$I$37,9,FALSE))</f>
        <v>0</v>
      </c>
      <c r="AB116" s="22" t="str">
        <f>IF(ISNA(VLOOKUP($C116,'MSLM CC HP'!$A$17:$I$33,9,FALSE))=TRUE,"0",VLOOKUP($C116,'MSLM CC HP'!$A$17:$I$33,9,FALSE))</f>
        <v>0</v>
      </c>
      <c r="AC116" s="22" t="str">
        <f>IF(ISNA(VLOOKUP($C116,'Mammoth NorAM SS'!$A$17:$I$37,9,FALSE))=TRUE,"0",VLOOKUP($C116,'Mammoth NorAM SS'!$A$17:$I$37,9,FALSE))</f>
        <v>0</v>
      </c>
      <c r="AD116" s="22" t="str">
        <f>IF(ISNA(VLOOKUP($C116,'Le Relais NorAM SS'!$A$17:$I$37,9,FALSE))=TRUE,"0",VLOOKUP($C116,'Le Relais NorAM SS'!$A$17:$I$37,9,FALSE))</f>
        <v>0</v>
      </c>
      <c r="AE116" s="22" t="str">
        <f>IF(ISNA(VLOOKUP($C116,'Step Up Tour Pro SS'!$A$17:$I$37,9,FALSE))=TRUE,"0",VLOOKUP($C116,'Step Up Tour Pro SS'!$A$17:$I$37,9,FALSE))</f>
        <v>0</v>
      </c>
    </row>
    <row r="117" spans="1:31" ht="15" customHeight="1">
      <c r="A117" s="81" t="s">
        <v>222</v>
      </c>
      <c r="B117" s="81" t="s">
        <v>65</v>
      </c>
      <c r="C117" s="86" t="s">
        <v>187</v>
      </c>
      <c r="D117" s="85">
        <f>IF(ISNA(VLOOKUP($C117,'RPA Caclulations'!$C$6:$K$199,3,FALSE))=TRUE,"0",VLOOKUP($C117,'RPA Caclulations'!$C$6:$K$199,3,FALSE))</f>
        <v>86</v>
      </c>
      <c r="E117" s="22" t="str">
        <f>IF(ISNA(VLOOKUP($C117,'Mt. Sima Canada Cup SS'!$A$17:$I$37,9,FALSE))=TRUE,"0",VLOOKUP($C117,'Mt. Sima Canada Cup SS'!$A$17:$I$37,9,FALSE))</f>
        <v>0</v>
      </c>
      <c r="F117" s="22" t="str">
        <f>IF(ISNA(VLOOKUP($C117,'Mt. Sima Canada Cup BA'!$A$17:$I$37,9,FALSE))=TRUE,"0",VLOOKUP($C117,'Mt. Sima Canada Cup BA'!$A$17:$I$37,9,FALSE))</f>
        <v>0</v>
      </c>
      <c r="G117" s="22" t="str">
        <f>IF(ISNA(VLOOKUP($C117,'Waterville Rev Tour NorAm Day 1'!$A$17:$I$37,9,FALSE))=TRUE,"0",VLOOKUP($C117,'Waterville Rev Tour NorAm Day 1'!$A$17:$I$37,9,FALSE))</f>
        <v>0</v>
      </c>
      <c r="H117" s="22" t="str">
        <f>IF(ISNA(VLOOKUP($C117,'Waterville Rev Tour NorAm Day 2'!$A$17:$I$37,9,FALSE))=TRUE,"0",VLOOKUP($C117,'Waterville Rev Tour NorAm Day 2'!$A$17:$I$37,9,FALSE))</f>
        <v>0</v>
      </c>
      <c r="I117" s="22" t="str">
        <f>IF(ISNA(VLOOKUP($C117,'MSLM TT DAY 1'!$A$17:$I$37,9,FALSE))=TRUE,"0",VLOOKUP($C117,'MSLM TT DAY 1'!$A$17:$I$37,9,FALSE))</f>
        <v>0</v>
      </c>
      <c r="J117" s="22" t="str">
        <f>IF(ISNA(VLOOKUP($C117,'MSLM TT DAY 2'!$A$17:$I$37,9,FALSE))=TRUE,"0",VLOOKUP($C117,'MSLM TT DAY 2'!$A$17:$I$37,9,FALSE))</f>
        <v>0</v>
      </c>
      <c r="K117" s="22" t="str">
        <f>IF(ISNA(VLOOKUP($C117,'Craigleith Groms'!$A$17:$I$37,9,FALSE))=TRUE,"0",VLOOKUP($C117,'Craigleith Groms'!$A$17:$I$37,9,FALSE))</f>
        <v>0</v>
      </c>
      <c r="L117" s="22" t="str">
        <f>IF(ISNA(VLOOKUP($C117,'Silverstar Canada Cup'!$A$17:$I$37,9,FALSE))=TRUE,"0",VLOOKUP($C117,'Silverstar Canada Cup'!$A$17:$I$37,9,FALSE))</f>
        <v>0</v>
      </c>
      <c r="M117" s="22" t="str">
        <f>IF(ISNA(VLOOKUP($C117,'Beaver Valley TT'!$A$17:$I$37,9,FALSE))=TRUE,"0",VLOOKUP($C117,'Beaver Valley TT'!$A$17:$I$37,9,FALSE))</f>
        <v>0</v>
      </c>
      <c r="N117" s="22" t="str">
        <f>IF(ISNA(VLOOKUP($C117,'Calgary Nor AM SS'!$A$17:$I$37,9,FALSE))=TRUE,"0",VLOOKUP($C117,'Calgary Nor AM SS'!$A$17:$I$37,9,FALSE))</f>
        <v>0</v>
      </c>
      <c r="O117" s="22" t="str">
        <f>IF(ISNA(VLOOKUP($C117,'Fortune Fz'!$A$17:$I$37,9,FALSE))=TRUE,"0",VLOOKUP($C117,'Fortune Fz'!$A$17:$I$37,9,FALSE))</f>
        <v>0</v>
      </c>
      <c r="P117" s="22" t="str">
        <f>IF(ISNA(VLOOKUP($C117,'GEORGIAN PEAKS Groms'!$A$17:$I$37,9,FALSE))=TRUE,"0",VLOOKUP($C117,'GEORGIAN PEAKS Groms'!$A$17:$I$37,9,FALSE))</f>
        <v>0</v>
      </c>
      <c r="Q117" s="22" t="str">
        <f>IF(ISNA(VLOOKUP($C117,'Aspen Open SS'!$A$17:$I$37,9,FALSE))=TRUE,"0",VLOOKUP($C117,'Aspen Open SS'!$A$17:$I$37,9,FALSE))</f>
        <v>0</v>
      </c>
      <c r="R117" s="22" t="str">
        <f>IF(ISNA(VLOOKUP($C117,'Aspen Open BA'!$A$17:$I$37,9,FALSE))=TRUE,"0",VLOOKUP($C117,'Aspen Open BA'!$A$17:$I$37,9,FALSE))</f>
        <v>0</v>
      </c>
      <c r="S117" s="22" t="str">
        <f>IF(ISNA(VLOOKUP($C117,'CWG SS'!$A$17:$I$37,9,FALSE))=TRUE,"0",VLOOKUP($C117,'CWG SS'!$A$17:$I$37,9,FALSE))</f>
        <v>0</v>
      </c>
      <c r="T117" s="22" t="str">
        <f>IF(ISNA(VLOOKUP($C117,'CWG BA'!$A$17:$I$37,9,FALSE))=TRUE,"0",VLOOKUP($C117,'CWG BA'!$A$17:$I$37,9,FALSE))</f>
        <v>0</v>
      </c>
      <c r="U117" s="22" t="str">
        <f>IF(ISNA(VLOOKUP($C117,'CWG HP'!$A$17:$I$37,9,FALSE))=TRUE,"0",VLOOKUP($C117,'CWG HP'!$A$17:$I$37,9,FALSE))</f>
        <v>0</v>
      </c>
      <c r="V117" s="22" t="str">
        <f>IF(ISNA(VLOOKUP($C117,'Camp Fortune Provincials'!$A$17:$I$37,9,FALSE))=TRUE,"0",VLOOKUP($C117,'Camp Fortune Provincials'!$A$17:$I$37,9,FALSE))</f>
        <v>0</v>
      </c>
      <c r="W117" s="22" t="str">
        <f>IF(ISNA(VLOOKUP($C117,'Jr Nats SS'!$A$17:$I$37,9,FALSE))=TRUE,"0",VLOOKUP($C117,'Jr Nats SS'!$A$17:$I$37,9,FALSE))</f>
        <v>0</v>
      </c>
      <c r="X117" s="22" t="str">
        <f>IF(ISNA(VLOOKUP($C117,'Jr Nats HP'!$A$17:$I$37,9,FALSE))=TRUE,"0",VLOOKUP($C117,'Jr Nats HP'!$A$17:$I$37,9,FALSE))</f>
        <v>0</v>
      </c>
      <c r="Y117" s="22" t="str">
        <f>IF(ISNA(VLOOKUP($C117,'Jr Nats BA'!$A$17:$I$37,9,FALSE))=TRUE,"0",VLOOKUP($C117,'Jr Nats BA'!$A$17:$I$37,9,FALSE))</f>
        <v>0</v>
      </c>
      <c r="Z117" s="22" t="str">
        <f>IF(ISNA(VLOOKUP($C117,'Mammoth World Cup'!$A$17:$I$37,9,FALSE))=TRUE,"0",VLOOKUP($C117,'Mammoth World Cup'!$A$17:$I$37,9,FALSE))</f>
        <v>0</v>
      </c>
      <c r="AA117" s="22" t="str">
        <f>IF(ISNA(VLOOKUP($C117,'MSLM CC SS'!$A$17:$I$37,9,FALSE))=TRUE,"0",VLOOKUP($C117,'MSLM CC SS'!$A$17:$I$37,9,FALSE))</f>
        <v>0</v>
      </c>
      <c r="AB117" s="22" t="str">
        <f>IF(ISNA(VLOOKUP($C117,'MSLM CC HP'!$A$17:$I$33,9,FALSE))=TRUE,"0",VLOOKUP($C117,'MSLM CC HP'!$A$17:$I$33,9,FALSE))</f>
        <v>0</v>
      </c>
      <c r="AC117" s="22" t="str">
        <f>IF(ISNA(VLOOKUP($C117,'Mammoth NorAM SS'!$A$17:$I$37,9,FALSE))=TRUE,"0",VLOOKUP($C117,'Mammoth NorAM SS'!$A$17:$I$37,9,FALSE))</f>
        <v>0</v>
      </c>
      <c r="AD117" s="22" t="str">
        <f>IF(ISNA(VLOOKUP($C117,'Le Relais NorAM SS'!$A$17:$I$37,9,FALSE))=TRUE,"0",VLOOKUP($C117,'Le Relais NorAM SS'!$A$17:$I$37,9,FALSE))</f>
        <v>0</v>
      </c>
      <c r="AE117" s="22" t="str">
        <f>IF(ISNA(VLOOKUP($C117,'Step Up Tour Pro SS'!$A$17:$I$37,9,FALSE))=TRUE,"0",VLOOKUP($C117,'Step Up Tour Pro SS'!$A$17:$I$37,9,FALSE))</f>
        <v>0</v>
      </c>
    </row>
    <row r="118" spans="1:31" ht="15" customHeight="1">
      <c r="A118" s="81" t="s">
        <v>222</v>
      </c>
      <c r="B118" s="81" t="s">
        <v>97</v>
      </c>
      <c r="C118" s="86" t="s">
        <v>190</v>
      </c>
      <c r="D118" s="85">
        <f>IF(ISNA(VLOOKUP($C118,'RPA Caclulations'!$C$6:$K$199,3,FALSE))=TRUE,"0",VLOOKUP($C118,'RPA Caclulations'!$C$6:$K$199,3,FALSE))</f>
        <v>86</v>
      </c>
      <c r="E118" s="22" t="str">
        <f>IF(ISNA(VLOOKUP($C118,'Mt. Sima Canada Cup SS'!$A$17:$I$37,9,FALSE))=TRUE,"0",VLOOKUP($C118,'Mt. Sima Canada Cup SS'!$A$17:$I$37,9,FALSE))</f>
        <v>0</v>
      </c>
      <c r="F118" s="22" t="str">
        <f>IF(ISNA(VLOOKUP($C118,'Mt. Sima Canada Cup BA'!$A$17:$I$37,9,FALSE))=TRUE,"0",VLOOKUP($C118,'Mt. Sima Canada Cup BA'!$A$17:$I$37,9,FALSE))</f>
        <v>0</v>
      </c>
      <c r="G118" s="22" t="str">
        <f>IF(ISNA(VLOOKUP($C118,'Waterville Rev Tour NorAm Day 1'!$A$17:$I$37,9,FALSE))=TRUE,"0",VLOOKUP($C118,'Waterville Rev Tour NorAm Day 1'!$A$17:$I$37,9,FALSE))</f>
        <v>0</v>
      </c>
      <c r="H118" s="22" t="str">
        <f>IF(ISNA(VLOOKUP($C118,'Waterville Rev Tour NorAm Day 2'!$A$17:$I$37,9,FALSE))=TRUE,"0",VLOOKUP($C118,'Waterville Rev Tour NorAm Day 2'!$A$17:$I$37,9,FALSE))</f>
        <v>0</v>
      </c>
      <c r="I118" s="22" t="str">
        <f>IF(ISNA(VLOOKUP($C118,'MSLM TT DAY 1'!$A$17:$I$37,9,FALSE))=TRUE,"0",VLOOKUP($C118,'MSLM TT DAY 1'!$A$17:$I$37,9,FALSE))</f>
        <v>0</v>
      </c>
      <c r="J118" s="22" t="str">
        <f>IF(ISNA(VLOOKUP($C118,'MSLM TT DAY 2'!$A$17:$I$37,9,FALSE))=TRUE,"0",VLOOKUP($C118,'MSLM TT DAY 2'!$A$17:$I$37,9,FALSE))</f>
        <v>0</v>
      </c>
      <c r="K118" s="22" t="str">
        <f>IF(ISNA(VLOOKUP($C118,'Craigleith Groms'!$A$17:$I$37,9,FALSE))=TRUE,"0",VLOOKUP($C118,'Craigleith Groms'!$A$17:$I$37,9,FALSE))</f>
        <v>0</v>
      </c>
      <c r="L118" s="22" t="str">
        <f>IF(ISNA(VLOOKUP($C118,'Silverstar Canada Cup'!$A$17:$I$37,9,FALSE))=TRUE,"0",VLOOKUP($C118,'Silverstar Canada Cup'!$A$17:$I$37,9,FALSE))</f>
        <v>0</v>
      </c>
      <c r="M118" s="22" t="str">
        <f>IF(ISNA(VLOOKUP($C118,'Beaver Valley TT'!$A$17:$I$37,9,FALSE))=TRUE,"0",VLOOKUP($C118,'Beaver Valley TT'!$A$17:$I$37,9,FALSE))</f>
        <v>0</v>
      </c>
      <c r="N118" s="22" t="str">
        <f>IF(ISNA(VLOOKUP($C118,'Calgary Nor AM SS'!$A$17:$I$37,9,FALSE))=TRUE,"0",VLOOKUP($C118,'Calgary Nor AM SS'!$A$17:$I$37,9,FALSE))</f>
        <v>0</v>
      </c>
      <c r="O118" s="22" t="str">
        <f>IF(ISNA(VLOOKUP($C118,'Fortune Fz'!$A$17:$I$37,9,FALSE))=TRUE,"0",VLOOKUP($C118,'Fortune Fz'!$A$17:$I$37,9,FALSE))</f>
        <v>0</v>
      </c>
      <c r="P118" s="22" t="str">
        <f>IF(ISNA(VLOOKUP($C118,'GEORGIAN PEAKS Groms'!$A$17:$I$37,9,FALSE))=TRUE,"0",VLOOKUP($C118,'GEORGIAN PEAKS Groms'!$A$17:$I$37,9,FALSE))</f>
        <v>0</v>
      </c>
      <c r="Q118" s="22" t="str">
        <f>IF(ISNA(VLOOKUP($C118,'Aspen Open SS'!$A$17:$I$37,9,FALSE))=TRUE,"0",VLOOKUP($C118,'Aspen Open SS'!$A$17:$I$37,9,FALSE))</f>
        <v>0</v>
      </c>
      <c r="R118" s="22" t="str">
        <f>IF(ISNA(VLOOKUP($C118,'Aspen Open BA'!$A$17:$I$37,9,FALSE))=TRUE,"0",VLOOKUP($C118,'Aspen Open BA'!$A$17:$I$37,9,FALSE))</f>
        <v>0</v>
      </c>
      <c r="S118" s="22" t="str">
        <f>IF(ISNA(VLOOKUP($C118,'CWG SS'!$A$17:$I$37,9,FALSE))=TRUE,"0",VLOOKUP($C118,'CWG SS'!$A$17:$I$37,9,FALSE))</f>
        <v>0</v>
      </c>
      <c r="T118" s="22" t="str">
        <f>IF(ISNA(VLOOKUP($C118,'CWG BA'!$A$17:$I$37,9,FALSE))=TRUE,"0",VLOOKUP($C118,'CWG BA'!$A$17:$I$37,9,FALSE))</f>
        <v>0</v>
      </c>
      <c r="U118" s="22" t="str">
        <f>IF(ISNA(VLOOKUP($C118,'CWG HP'!$A$17:$I$37,9,FALSE))=TRUE,"0",VLOOKUP($C118,'CWG HP'!$A$17:$I$37,9,FALSE))</f>
        <v>0</v>
      </c>
      <c r="V118" s="22" t="str">
        <f>IF(ISNA(VLOOKUP($C118,'Camp Fortune Provincials'!$A$17:$I$37,9,FALSE))=TRUE,"0",VLOOKUP($C118,'Camp Fortune Provincials'!$A$17:$I$37,9,FALSE))</f>
        <v>0</v>
      </c>
      <c r="W118" s="22" t="str">
        <f>IF(ISNA(VLOOKUP($C118,'Jr Nats SS'!$A$17:$I$37,9,FALSE))=TRUE,"0",VLOOKUP($C118,'Jr Nats SS'!$A$17:$I$37,9,FALSE))</f>
        <v>0</v>
      </c>
      <c r="X118" s="22" t="str">
        <f>IF(ISNA(VLOOKUP($C118,'Jr Nats HP'!$A$17:$I$37,9,FALSE))=TRUE,"0",VLOOKUP($C118,'Jr Nats HP'!$A$17:$I$37,9,FALSE))</f>
        <v>0</v>
      </c>
      <c r="Y118" s="22" t="str">
        <f>IF(ISNA(VLOOKUP($C118,'Jr Nats BA'!$A$17:$I$37,9,FALSE))=TRUE,"0",VLOOKUP($C118,'Jr Nats BA'!$A$17:$I$37,9,FALSE))</f>
        <v>0</v>
      </c>
      <c r="Z118" s="22" t="str">
        <f>IF(ISNA(VLOOKUP($C118,'Mammoth World Cup'!$A$17:$I$37,9,FALSE))=TRUE,"0",VLOOKUP($C118,'Mammoth World Cup'!$A$17:$I$37,9,FALSE))</f>
        <v>0</v>
      </c>
      <c r="AA118" s="22" t="str">
        <f>IF(ISNA(VLOOKUP($C118,'MSLM CC SS'!$A$17:$I$37,9,FALSE))=TRUE,"0",VLOOKUP($C118,'MSLM CC SS'!$A$17:$I$37,9,FALSE))</f>
        <v>0</v>
      </c>
      <c r="AB118" s="22" t="str">
        <f>IF(ISNA(VLOOKUP($C118,'MSLM CC HP'!$A$17:$I$33,9,FALSE))=TRUE,"0",VLOOKUP($C118,'MSLM CC HP'!$A$17:$I$33,9,FALSE))</f>
        <v>0</v>
      </c>
      <c r="AC118" s="22" t="str">
        <f>IF(ISNA(VLOOKUP($C118,'Mammoth NorAM SS'!$A$17:$I$37,9,FALSE))=TRUE,"0",VLOOKUP($C118,'Mammoth NorAM SS'!$A$17:$I$37,9,FALSE))</f>
        <v>0</v>
      </c>
      <c r="AD118" s="22" t="str">
        <f>IF(ISNA(VLOOKUP($C118,'Le Relais NorAM SS'!$A$17:$I$37,9,FALSE))=TRUE,"0",VLOOKUP($C118,'Le Relais NorAM SS'!$A$17:$I$37,9,FALSE))</f>
        <v>0</v>
      </c>
      <c r="AE118" s="22" t="str">
        <f>IF(ISNA(VLOOKUP($C118,'Step Up Tour Pro SS'!$A$17:$I$37,9,FALSE))=TRUE,"0",VLOOKUP($C118,'Step Up Tour Pro SS'!$A$17:$I$37,9,FALSE))</f>
        <v>0</v>
      </c>
    </row>
    <row r="119" spans="1:31" ht="15" customHeight="1">
      <c r="A119" s="81" t="s">
        <v>222</v>
      </c>
      <c r="B119" s="81" t="s">
        <v>97</v>
      </c>
      <c r="C119" s="86" t="s">
        <v>183</v>
      </c>
      <c r="D119" s="85">
        <f>IF(ISNA(VLOOKUP($C119,'RPA Caclulations'!$C$6:$K$199,3,FALSE))=TRUE,"0",VLOOKUP($C119,'RPA Caclulations'!$C$6:$K$199,3,FALSE))</f>
        <v>86</v>
      </c>
      <c r="E119" s="22" t="str">
        <f>IF(ISNA(VLOOKUP($C119,'Mt. Sima Canada Cup SS'!$A$17:$I$37,9,FALSE))=TRUE,"0",VLOOKUP($C119,'Mt. Sima Canada Cup SS'!$A$17:$I$37,9,FALSE))</f>
        <v>0</v>
      </c>
      <c r="F119" s="22" t="str">
        <f>IF(ISNA(VLOOKUP($C119,'Mt. Sima Canada Cup BA'!$A$17:$I$37,9,FALSE))=TRUE,"0",VLOOKUP($C119,'Mt. Sima Canada Cup BA'!$A$17:$I$37,9,FALSE))</f>
        <v>0</v>
      </c>
      <c r="G119" s="22" t="str">
        <f>IF(ISNA(VLOOKUP($C119,'Waterville Rev Tour NorAm Day 1'!$A$17:$I$37,9,FALSE))=TRUE,"0",VLOOKUP($C119,'Waterville Rev Tour NorAm Day 1'!$A$17:$I$37,9,FALSE))</f>
        <v>0</v>
      </c>
      <c r="H119" s="22" t="str">
        <f>IF(ISNA(VLOOKUP($C119,'Waterville Rev Tour NorAm Day 2'!$A$17:$I$37,9,FALSE))=TRUE,"0",VLOOKUP($C119,'Waterville Rev Tour NorAm Day 2'!$A$17:$I$37,9,FALSE))</f>
        <v>0</v>
      </c>
      <c r="I119" s="22" t="str">
        <f>IF(ISNA(VLOOKUP($C119,'MSLM TT DAY 1'!$A$17:$I$37,9,FALSE))=TRUE,"0",VLOOKUP($C119,'MSLM TT DAY 1'!$A$17:$I$37,9,FALSE))</f>
        <v>0</v>
      </c>
      <c r="J119" s="22" t="str">
        <f>IF(ISNA(VLOOKUP($C119,'MSLM TT DAY 2'!$A$17:$I$37,9,FALSE))=TRUE,"0",VLOOKUP($C119,'MSLM TT DAY 2'!$A$17:$I$37,9,FALSE))</f>
        <v>0</v>
      </c>
      <c r="K119" s="22" t="str">
        <f>IF(ISNA(VLOOKUP($C119,'Craigleith Groms'!$A$17:$I$37,9,FALSE))=TRUE,"0",VLOOKUP($C119,'Craigleith Groms'!$A$17:$I$37,9,FALSE))</f>
        <v>0</v>
      </c>
      <c r="L119" s="22" t="str">
        <f>IF(ISNA(VLOOKUP($C119,'Silverstar Canada Cup'!$A$17:$I$37,9,FALSE))=TRUE,"0",VLOOKUP($C119,'Silverstar Canada Cup'!$A$17:$I$37,9,FALSE))</f>
        <v>0</v>
      </c>
      <c r="M119" s="22" t="str">
        <f>IF(ISNA(VLOOKUP($C119,'Beaver Valley TT'!$A$17:$I$37,9,FALSE))=TRUE,"0",VLOOKUP($C119,'Beaver Valley TT'!$A$17:$I$37,9,FALSE))</f>
        <v>0</v>
      </c>
      <c r="N119" s="22" t="str">
        <f>IF(ISNA(VLOOKUP($C119,'Calgary Nor AM SS'!$A$17:$I$37,9,FALSE))=TRUE,"0",VLOOKUP($C119,'Calgary Nor AM SS'!$A$17:$I$37,9,FALSE))</f>
        <v>0</v>
      </c>
      <c r="O119" s="22" t="str">
        <f>IF(ISNA(VLOOKUP($C119,'Fortune Fz'!$A$17:$I$37,9,FALSE))=TRUE,"0",VLOOKUP($C119,'Fortune Fz'!$A$17:$I$37,9,FALSE))</f>
        <v>0</v>
      </c>
      <c r="P119" s="22" t="str">
        <f>IF(ISNA(VLOOKUP($C119,'GEORGIAN PEAKS Groms'!$A$17:$I$37,9,FALSE))=TRUE,"0",VLOOKUP($C119,'GEORGIAN PEAKS Groms'!$A$17:$I$37,9,FALSE))</f>
        <v>0</v>
      </c>
      <c r="Q119" s="22" t="str">
        <f>IF(ISNA(VLOOKUP($C119,'Aspen Open SS'!$A$17:$I$37,9,FALSE))=TRUE,"0",VLOOKUP($C119,'Aspen Open SS'!$A$17:$I$37,9,FALSE))</f>
        <v>0</v>
      </c>
      <c r="R119" s="22" t="str">
        <f>IF(ISNA(VLOOKUP($C119,'Aspen Open BA'!$A$17:$I$37,9,FALSE))=TRUE,"0",VLOOKUP($C119,'Aspen Open BA'!$A$17:$I$37,9,FALSE))</f>
        <v>0</v>
      </c>
      <c r="S119" s="22" t="str">
        <f>IF(ISNA(VLOOKUP($C119,'CWG SS'!$A$17:$I$37,9,FALSE))=TRUE,"0",VLOOKUP($C119,'CWG SS'!$A$17:$I$37,9,FALSE))</f>
        <v>0</v>
      </c>
      <c r="T119" s="22" t="str">
        <f>IF(ISNA(VLOOKUP($C119,'CWG BA'!$A$17:$I$37,9,FALSE))=TRUE,"0",VLOOKUP($C119,'CWG BA'!$A$17:$I$37,9,FALSE))</f>
        <v>0</v>
      </c>
      <c r="U119" s="22" t="str">
        <f>IF(ISNA(VLOOKUP($C119,'CWG HP'!$A$17:$I$37,9,FALSE))=TRUE,"0",VLOOKUP($C119,'CWG HP'!$A$17:$I$37,9,FALSE))</f>
        <v>0</v>
      </c>
      <c r="V119" s="22" t="str">
        <f>IF(ISNA(VLOOKUP($C119,'Camp Fortune Provincials'!$A$17:$I$37,9,FALSE))=TRUE,"0",VLOOKUP($C119,'Camp Fortune Provincials'!$A$17:$I$37,9,FALSE))</f>
        <v>0</v>
      </c>
      <c r="W119" s="22" t="str">
        <f>IF(ISNA(VLOOKUP($C119,'Jr Nats SS'!$A$17:$I$37,9,FALSE))=TRUE,"0",VLOOKUP($C119,'Jr Nats SS'!$A$17:$I$37,9,FALSE))</f>
        <v>0</v>
      </c>
      <c r="X119" s="22" t="str">
        <f>IF(ISNA(VLOOKUP($C119,'Jr Nats HP'!$A$17:$I$37,9,FALSE))=TRUE,"0",VLOOKUP($C119,'Jr Nats HP'!$A$17:$I$37,9,FALSE))</f>
        <v>0</v>
      </c>
      <c r="Y119" s="22" t="str">
        <f>IF(ISNA(VLOOKUP($C119,'Jr Nats BA'!$A$17:$I$37,9,FALSE))=TRUE,"0",VLOOKUP($C119,'Jr Nats BA'!$A$17:$I$37,9,FALSE))</f>
        <v>0</v>
      </c>
      <c r="Z119" s="22" t="str">
        <f>IF(ISNA(VLOOKUP($C119,'Mammoth World Cup'!$A$17:$I$37,9,FALSE))=TRUE,"0",VLOOKUP($C119,'Mammoth World Cup'!$A$17:$I$37,9,FALSE))</f>
        <v>0</v>
      </c>
      <c r="AA119" s="22" t="str">
        <f>IF(ISNA(VLOOKUP($C119,'MSLM CC SS'!$A$17:$I$37,9,FALSE))=TRUE,"0",VLOOKUP($C119,'MSLM CC SS'!$A$17:$I$37,9,FALSE))</f>
        <v>0</v>
      </c>
      <c r="AB119" s="22" t="str">
        <f>IF(ISNA(VLOOKUP($C119,'MSLM CC HP'!$A$17:$I$33,9,FALSE))=TRUE,"0",VLOOKUP($C119,'MSLM CC HP'!$A$17:$I$33,9,FALSE))</f>
        <v>0</v>
      </c>
      <c r="AC119" s="22" t="str">
        <f>IF(ISNA(VLOOKUP($C119,'Mammoth NorAM SS'!$A$17:$I$37,9,FALSE))=TRUE,"0",VLOOKUP($C119,'Mammoth NorAM SS'!$A$17:$I$37,9,FALSE))</f>
        <v>0</v>
      </c>
      <c r="AD119" s="22" t="str">
        <f>IF(ISNA(VLOOKUP($C119,'Le Relais NorAM SS'!$A$17:$I$37,9,FALSE))=TRUE,"0",VLOOKUP($C119,'Le Relais NorAM SS'!$A$17:$I$37,9,FALSE))</f>
        <v>0</v>
      </c>
      <c r="AE119" s="22" t="str">
        <f>IF(ISNA(VLOOKUP($C119,'Step Up Tour Pro SS'!$A$17:$I$37,9,FALSE))=TRUE,"0",VLOOKUP($C119,'Step Up Tour Pro SS'!$A$17:$I$37,9,FALSE))</f>
        <v>0</v>
      </c>
    </row>
    <row r="120" spans="1:31" ht="15" customHeight="1">
      <c r="A120" s="81" t="s">
        <v>222</v>
      </c>
      <c r="B120" s="81" t="s">
        <v>75</v>
      </c>
      <c r="C120" s="86" t="s">
        <v>216</v>
      </c>
      <c r="D120" s="85">
        <f>IF(ISNA(VLOOKUP($C120,'RPA Caclulations'!$C$6:$K$199,3,FALSE))=TRUE,"0",VLOOKUP($C120,'RPA Caclulations'!$C$6:$K$199,3,FALSE))</f>
        <v>86</v>
      </c>
      <c r="E120" s="22" t="str">
        <f>IF(ISNA(VLOOKUP($C120,'Mt. Sima Canada Cup SS'!$A$17:$I$37,9,FALSE))=TRUE,"0",VLOOKUP($C120,'Mt. Sima Canada Cup SS'!$A$17:$I$37,9,FALSE))</f>
        <v>0</v>
      </c>
      <c r="F120" s="22" t="str">
        <f>IF(ISNA(VLOOKUP($C120,'Mt. Sima Canada Cup BA'!$A$17:$I$37,9,FALSE))=TRUE,"0",VLOOKUP($C120,'Mt. Sima Canada Cup BA'!$A$17:$I$37,9,FALSE))</f>
        <v>0</v>
      </c>
      <c r="G120" s="22" t="str">
        <f>IF(ISNA(VLOOKUP($C120,'Waterville Rev Tour NorAm Day 1'!$A$17:$I$37,9,FALSE))=TRUE,"0",VLOOKUP($C120,'Waterville Rev Tour NorAm Day 1'!$A$17:$I$37,9,FALSE))</f>
        <v>0</v>
      </c>
      <c r="H120" s="22" t="str">
        <f>IF(ISNA(VLOOKUP($C120,'Waterville Rev Tour NorAm Day 2'!$A$17:$I$37,9,FALSE))=TRUE,"0",VLOOKUP($C120,'Waterville Rev Tour NorAm Day 2'!$A$17:$I$37,9,FALSE))</f>
        <v>0</v>
      </c>
      <c r="I120" s="22" t="str">
        <f>IF(ISNA(VLOOKUP($C120,'MSLM TT DAY 1'!$A$17:$I$37,9,FALSE))=TRUE,"0",VLOOKUP($C120,'MSLM TT DAY 1'!$A$17:$I$37,9,FALSE))</f>
        <v>0</v>
      </c>
      <c r="J120" s="22" t="str">
        <f>IF(ISNA(VLOOKUP($C120,'MSLM TT DAY 2'!$A$17:$I$37,9,FALSE))=TRUE,"0",VLOOKUP($C120,'MSLM TT DAY 2'!$A$17:$I$37,9,FALSE))</f>
        <v>0</v>
      </c>
      <c r="K120" s="22" t="str">
        <f>IF(ISNA(VLOOKUP($C120,'Craigleith Groms'!$A$17:$I$37,9,FALSE))=TRUE,"0",VLOOKUP($C120,'Craigleith Groms'!$A$17:$I$37,9,FALSE))</f>
        <v>0</v>
      </c>
      <c r="L120" s="22" t="str">
        <f>IF(ISNA(VLOOKUP($C120,'Silverstar Canada Cup'!$A$17:$I$37,9,FALSE))=TRUE,"0",VLOOKUP($C120,'Silverstar Canada Cup'!$A$17:$I$37,9,FALSE))</f>
        <v>0</v>
      </c>
      <c r="M120" s="22" t="str">
        <f>IF(ISNA(VLOOKUP($C120,'Beaver Valley TT'!$A$17:$I$37,9,FALSE))=TRUE,"0",VLOOKUP($C120,'Beaver Valley TT'!$A$17:$I$37,9,FALSE))</f>
        <v>0</v>
      </c>
      <c r="N120" s="22" t="str">
        <f>IF(ISNA(VLOOKUP($C120,'Calgary Nor AM SS'!$A$17:$I$37,9,FALSE))=TRUE,"0",VLOOKUP($C120,'Calgary Nor AM SS'!$A$17:$I$37,9,FALSE))</f>
        <v>0</v>
      </c>
      <c r="O120" s="22" t="str">
        <f>IF(ISNA(VLOOKUP($C120,'Fortune Fz'!$A$17:$I$37,9,FALSE))=TRUE,"0",VLOOKUP($C120,'Fortune Fz'!$A$17:$I$37,9,FALSE))</f>
        <v>0</v>
      </c>
      <c r="P120" s="22" t="str">
        <f>IF(ISNA(VLOOKUP($C120,'GEORGIAN PEAKS Groms'!$A$17:$I$37,9,FALSE))=TRUE,"0",VLOOKUP($C120,'GEORGIAN PEAKS Groms'!$A$17:$I$37,9,FALSE))</f>
        <v>0</v>
      </c>
      <c r="Q120" s="22" t="str">
        <f>IF(ISNA(VLOOKUP($C120,'Aspen Open SS'!$A$17:$I$37,9,FALSE))=TRUE,"0",VLOOKUP($C120,'Aspen Open SS'!$A$17:$I$37,9,FALSE))</f>
        <v>0</v>
      </c>
      <c r="R120" s="22" t="str">
        <f>IF(ISNA(VLOOKUP($C120,'Aspen Open BA'!$A$17:$I$37,9,FALSE))=TRUE,"0",VLOOKUP($C120,'Aspen Open BA'!$A$17:$I$37,9,FALSE))</f>
        <v>0</v>
      </c>
      <c r="S120" s="22" t="str">
        <f>IF(ISNA(VLOOKUP($C120,'CWG SS'!$A$17:$I$37,9,FALSE))=TRUE,"0",VLOOKUP($C120,'CWG SS'!$A$17:$I$37,9,FALSE))</f>
        <v>0</v>
      </c>
      <c r="T120" s="22" t="str">
        <f>IF(ISNA(VLOOKUP($C120,'CWG BA'!$A$17:$I$37,9,FALSE))=TRUE,"0",VLOOKUP($C120,'CWG BA'!$A$17:$I$37,9,FALSE))</f>
        <v>0</v>
      </c>
      <c r="U120" s="22" t="str">
        <f>IF(ISNA(VLOOKUP($C120,'CWG HP'!$A$17:$I$37,9,FALSE))=TRUE,"0",VLOOKUP($C120,'CWG HP'!$A$17:$I$37,9,FALSE))</f>
        <v>0</v>
      </c>
      <c r="V120" s="22" t="str">
        <f>IF(ISNA(VLOOKUP($C120,'Camp Fortune Provincials'!$A$17:$I$37,9,FALSE))=TRUE,"0",VLOOKUP($C120,'Camp Fortune Provincials'!$A$17:$I$37,9,FALSE))</f>
        <v>0</v>
      </c>
      <c r="W120" s="22" t="str">
        <f>IF(ISNA(VLOOKUP($C120,'Jr Nats SS'!$A$17:$I$37,9,FALSE))=TRUE,"0",VLOOKUP($C120,'Jr Nats SS'!$A$17:$I$37,9,FALSE))</f>
        <v>0</v>
      </c>
      <c r="X120" s="22" t="str">
        <f>IF(ISNA(VLOOKUP($C120,'Jr Nats HP'!$A$17:$I$37,9,FALSE))=TRUE,"0",VLOOKUP($C120,'Jr Nats HP'!$A$17:$I$37,9,FALSE))</f>
        <v>0</v>
      </c>
      <c r="Y120" s="22" t="str">
        <f>IF(ISNA(VLOOKUP($C120,'Jr Nats BA'!$A$17:$I$37,9,FALSE))=TRUE,"0",VLOOKUP($C120,'Jr Nats BA'!$A$17:$I$37,9,FALSE))</f>
        <v>0</v>
      </c>
      <c r="Z120" s="22" t="str">
        <f>IF(ISNA(VLOOKUP($C120,'Mammoth World Cup'!$A$17:$I$37,9,FALSE))=TRUE,"0",VLOOKUP($C120,'Mammoth World Cup'!$A$17:$I$37,9,FALSE))</f>
        <v>0</v>
      </c>
      <c r="AA120" s="22" t="str">
        <f>IF(ISNA(VLOOKUP($C120,'MSLM CC SS'!$A$17:$I$37,9,FALSE))=TRUE,"0",VLOOKUP($C120,'MSLM CC SS'!$A$17:$I$37,9,FALSE))</f>
        <v>0</v>
      </c>
      <c r="AB120" s="22" t="str">
        <f>IF(ISNA(VLOOKUP($C120,'MSLM CC HP'!$A$17:$I$33,9,FALSE))=TRUE,"0",VLOOKUP($C120,'MSLM CC HP'!$A$17:$I$33,9,FALSE))</f>
        <v>0</v>
      </c>
      <c r="AC120" s="22" t="str">
        <f>IF(ISNA(VLOOKUP($C120,'Mammoth NorAM SS'!$A$17:$I$37,9,FALSE))=TRUE,"0",VLOOKUP($C120,'Mammoth NorAM SS'!$A$17:$I$37,9,FALSE))</f>
        <v>0</v>
      </c>
      <c r="AD120" s="22" t="str">
        <f>IF(ISNA(VLOOKUP($C120,'Le Relais NorAM SS'!$A$17:$I$37,9,FALSE))=TRUE,"0",VLOOKUP($C120,'Le Relais NorAM SS'!$A$17:$I$37,9,FALSE))</f>
        <v>0</v>
      </c>
      <c r="AE120" s="22" t="str">
        <f>IF(ISNA(VLOOKUP($C120,'Step Up Tour Pro SS'!$A$17:$I$37,9,FALSE))=TRUE,"0",VLOOKUP($C120,'Step Up Tour Pro SS'!$A$17:$I$37,9,FALSE))</f>
        <v>0</v>
      </c>
    </row>
    <row r="121" spans="1:31" ht="15" customHeight="1">
      <c r="A121" s="81" t="s">
        <v>222</v>
      </c>
      <c r="B121" s="81" t="s">
        <v>75</v>
      </c>
      <c r="C121" s="86" t="s">
        <v>213</v>
      </c>
      <c r="D121" s="85">
        <f>IF(ISNA(VLOOKUP($C121,'RPA Caclulations'!$C$6:$K$199,3,FALSE))=TRUE,"0",VLOOKUP($C121,'RPA Caclulations'!$C$6:$K$199,3,FALSE))</f>
        <v>86</v>
      </c>
      <c r="E121" s="22" t="str">
        <f>IF(ISNA(VLOOKUP($C121,'Mt. Sima Canada Cup SS'!$A$17:$I$37,9,FALSE))=TRUE,"0",VLOOKUP($C121,'Mt. Sima Canada Cup SS'!$A$17:$I$37,9,FALSE))</f>
        <v>0</v>
      </c>
      <c r="F121" s="22" t="str">
        <f>IF(ISNA(VLOOKUP($C121,'Mt. Sima Canada Cup BA'!$A$17:$I$37,9,FALSE))=TRUE,"0",VLOOKUP($C121,'Mt. Sima Canada Cup BA'!$A$17:$I$37,9,FALSE))</f>
        <v>0</v>
      </c>
      <c r="G121" s="22" t="str">
        <f>IF(ISNA(VLOOKUP($C121,'Waterville Rev Tour NorAm Day 1'!$A$17:$I$37,9,FALSE))=TRUE,"0",VLOOKUP($C121,'Waterville Rev Tour NorAm Day 1'!$A$17:$I$37,9,FALSE))</f>
        <v>0</v>
      </c>
      <c r="H121" s="22" t="str">
        <f>IF(ISNA(VLOOKUP($C121,'Waterville Rev Tour NorAm Day 2'!$A$17:$I$37,9,FALSE))=TRUE,"0",VLOOKUP($C121,'Waterville Rev Tour NorAm Day 2'!$A$17:$I$37,9,FALSE))</f>
        <v>0</v>
      </c>
      <c r="I121" s="22" t="str">
        <f>IF(ISNA(VLOOKUP($C121,'MSLM TT DAY 1'!$A$17:$I$37,9,FALSE))=TRUE,"0",VLOOKUP($C121,'MSLM TT DAY 1'!$A$17:$I$37,9,FALSE))</f>
        <v>0</v>
      </c>
      <c r="J121" s="22" t="str">
        <f>IF(ISNA(VLOOKUP($C121,'MSLM TT DAY 2'!$A$17:$I$37,9,FALSE))=TRUE,"0",VLOOKUP($C121,'MSLM TT DAY 2'!$A$17:$I$37,9,FALSE))</f>
        <v>0</v>
      </c>
      <c r="K121" s="22" t="str">
        <f>IF(ISNA(VLOOKUP($C121,'Craigleith Groms'!$A$17:$I$37,9,FALSE))=TRUE,"0",VLOOKUP($C121,'Craigleith Groms'!$A$17:$I$37,9,FALSE))</f>
        <v>0</v>
      </c>
      <c r="L121" s="22" t="str">
        <f>IF(ISNA(VLOOKUP($C121,'Silverstar Canada Cup'!$A$17:$I$37,9,FALSE))=TRUE,"0",VLOOKUP($C121,'Silverstar Canada Cup'!$A$17:$I$37,9,FALSE))</f>
        <v>0</v>
      </c>
      <c r="M121" s="22" t="str">
        <f>IF(ISNA(VLOOKUP($C121,'Beaver Valley TT'!$A$17:$I$37,9,FALSE))=TRUE,"0",VLOOKUP($C121,'Beaver Valley TT'!$A$17:$I$37,9,FALSE))</f>
        <v>0</v>
      </c>
      <c r="N121" s="22" t="str">
        <f>IF(ISNA(VLOOKUP($C121,'Calgary Nor AM SS'!$A$17:$I$37,9,FALSE))=TRUE,"0",VLOOKUP($C121,'Calgary Nor AM SS'!$A$17:$I$37,9,FALSE))</f>
        <v>0</v>
      </c>
      <c r="O121" s="22" t="str">
        <f>IF(ISNA(VLOOKUP($C121,'Fortune Fz'!$A$17:$I$37,9,FALSE))=TRUE,"0",VLOOKUP($C121,'Fortune Fz'!$A$17:$I$37,9,FALSE))</f>
        <v>0</v>
      </c>
      <c r="P121" s="22" t="str">
        <f>IF(ISNA(VLOOKUP($C121,'GEORGIAN PEAKS Groms'!$A$17:$I$37,9,FALSE))=TRUE,"0",VLOOKUP($C121,'GEORGIAN PEAKS Groms'!$A$17:$I$37,9,FALSE))</f>
        <v>0</v>
      </c>
      <c r="Q121" s="22" t="str">
        <f>IF(ISNA(VLOOKUP($C121,'Aspen Open SS'!$A$17:$I$37,9,FALSE))=TRUE,"0",VLOOKUP($C121,'Aspen Open SS'!$A$17:$I$37,9,FALSE))</f>
        <v>0</v>
      </c>
      <c r="R121" s="22" t="str">
        <f>IF(ISNA(VLOOKUP($C121,'Aspen Open BA'!$A$17:$I$37,9,FALSE))=TRUE,"0",VLOOKUP($C121,'Aspen Open BA'!$A$17:$I$37,9,FALSE))</f>
        <v>0</v>
      </c>
      <c r="S121" s="22" t="str">
        <f>IF(ISNA(VLOOKUP($C121,'CWG SS'!$A$17:$I$37,9,FALSE))=TRUE,"0",VLOOKUP($C121,'CWG SS'!$A$17:$I$37,9,FALSE))</f>
        <v>0</v>
      </c>
      <c r="T121" s="22" t="str">
        <f>IF(ISNA(VLOOKUP($C121,'CWG BA'!$A$17:$I$37,9,FALSE))=TRUE,"0",VLOOKUP($C121,'CWG BA'!$A$17:$I$37,9,FALSE))</f>
        <v>0</v>
      </c>
      <c r="U121" s="22" t="str">
        <f>IF(ISNA(VLOOKUP($C121,'CWG HP'!$A$17:$I$37,9,FALSE))=TRUE,"0",VLOOKUP($C121,'CWG HP'!$A$17:$I$37,9,FALSE))</f>
        <v>0</v>
      </c>
      <c r="V121" s="22" t="str">
        <f>IF(ISNA(VLOOKUP($C121,'Camp Fortune Provincials'!$A$17:$I$37,9,FALSE))=TRUE,"0",VLOOKUP($C121,'Camp Fortune Provincials'!$A$17:$I$37,9,FALSE))</f>
        <v>0</v>
      </c>
      <c r="W121" s="22" t="str">
        <f>IF(ISNA(VLOOKUP($C121,'Jr Nats SS'!$A$17:$I$37,9,FALSE))=TRUE,"0",VLOOKUP($C121,'Jr Nats SS'!$A$17:$I$37,9,FALSE))</f>
        <v>0</v>
      </c>
      <c r="X121" s="22" t="str">
        <f>IF(ISNA(VLOOKUP($C121,'Jr Nats HP'!$A$17:$I$37,9,FALSE))=TRUE,"0",VLOOKUP($C121,'Jr Nats HP'!$A$17:$I$37,9,FALSE))</f>
        <v>0</v>
      </c>
      <c r="Y121" s="22" t="str">
        <f>IF(ISNA(VLOOKUP($C121,'Jr Nats BA'!$A$17:$I$37,9,FALSE))=TRUE,"0",VLOOKUP($C121,'Jr Nats BA'!$A$17:$I$37,9,FALSE))</f>
        <v>0</v>
      </c>
      <c r="Z121" s="22" t="str">
        <f>IF(ISNA(VLOOKUP($C121,'Mammoth World Cup'!$A$17:$I$37,9,FALSE))=TRUE,"0",VLOOKUP($C121,'Mammoth World Cup'!$A$17:$I$37,9,FALSE))</f>
        <v>0</v>
      </c>
      <c r="AA121" s="22" t="str">
        <f>IF(ISNA(VLOOKUP($C121,'MSLM CC SS'!$A$17:$I$37,9,FALSE))=TRUE,"0",VLOOKUP($C121,'MSLM CC SS'!$A$17:$I$37,9,FALSE))</f>
        <v>0</v>
      </c>
      <c r="AB121" s="22" t="str">
        <f>IF(ISNA(VLOOKUP($C121,'MSLM CC HP'!$A$17:$I$33,9,FALSE))=TRUE,"0",VLOOKUP($C121,'MSLM CC HP'!$A$17:$I$33,9,FALSE))</f>
        <v>0</v>
      </c>
      <c r="AC121" s="22" t="str">
        <f>IF(ISNA(VLOOKUP($C121,'Mammoth NorAM SS'!$A$17:$I$37,9,FALSE))=TRUE,"0",VLOOKUP($C121,'Mammoth NorAM SS'!$A$17:$I$37,9,FALSE))</f>
        <v>0</v>
      </c>
      <c r="AD121" s="22" t="str">
        <f>IF(ISNA(VLOOKUP($C121,'Le Relais NorAM SS'!$A$17:$I$37,9,FALSE))=TRUE,"0",VLOOKUP($C121,'Le Relais NorAM SS'!$A$17:$I$37,9,FALSE))</f>
        <v>0</v>
      </c>
      <c r="AE121" s="22" t="str">
        <f>IF(ISNA(VLOOKUP($C121,'Step Up Tour Pro SS'!$A$17:$I$37,9,FALSE))=TRUE,"0",VLOOKUP($C121,'Step Up Tour Pro SS'!$A$17:$I$37,9,FALSE))</f>
        <v>0</v>
      </c>
    </row>
    <row r="122" spans="1:31" ht="15" customHeight="1">
      <c r="A122" s="81" t="s">
        <v>222</v>
      </c>
      <c r="B122" s="81" t="s">
        <v>74</v>
      </c>
      <c r="C122" s="86" t="s">
        <v>211</v>
      </c>
      <c r="D122" s="85">
        <f>IF(ISNA(VLOOKUP($C122,'RPA Caclulations'!$C$6:$K$199,3,FALSE))=TRUE,"0",VLOOKUP($C122,'RPA Caclulations'!$C$6:$K$199,3,FALSE))</f>
        <v>86</v>
      </c>
      <c r="E122" s="22" t="str">
        <f>IF(ISNA(VLOOKUP($C122,'Mt. Sima Canada Cup SS'!$A$17:$I$37,9,FALSE))=TRUE,"0",VLOOKUP($C122,'Mt. Sima Canada Cup SS'!$A$17:$I$37,9,FALSE))</f>
        <v>0</v>
      </c>
      <c r="F122" s="22" t="str">
        <f>IF(ISNA(VLOOKUP($C122,'Mt. Sima Canada Cup BA'!$A$17:$I$37,9,FALSE))=TRUE,"0",VLOOKUP($C122,'Mt. Sima Canada Cup BA'!$A$17:$I$37,9,FALSE))</f>
        <v>0</v>
      </c>
      <c r="G122" s="22" t="str">
        <f>IF(ISNA(VLOOKUP($C122,'Waterville Rev Tour NorAm Day 1'!$A$17:$I$37,9,FALSE))=TRUE,"0",VLOOKUP($C122,'Waterville Rev Tour NorAm Day 1'!$A$17:$I$37,9,FALSE))</f>
        <v>0</v>
      </c>
      <c r="H122" s="22" t="str">
        <f>IF(ISNA(VLOOKUP($C122,'Waterville Rev Tour NorAm Day 2'!$A$17:$I$37,9,FALSE))=TRUE,"0",VLOOKUP($C122,'Waterville Rev Tour NorAm Day 2'!$A$17:$I$37,9,FALSE))</f>
        <v>0</v>
      </c>
      <c r="I122" s="22" t="str">
        <f>IF(ISNA(VLOOKUP($C122,'MSLM TT DAY 1'!$A$17:$I$37,9,FALSE))=TRUE,"0",VLOOKUP($C122,'MSLM TT DAY 1'!$A$17:$I$37,9,FALSE))</f>
        <v>0</v>
      </c>
      <c r="J122" s="22" t="str">
        <f>IF(ISNA(VLOOKUP($C122,'MSLM TT DAY 2'!$A$17:$I$37,9,FALSE))=TRUE,"0",VLOOKUP($C122,'MSLM TT DAY 2'!$A$17:$I$37,9,FALSE))</f>
        <v>0</v>
      </c>
      <c r="K122" s="22" t="str">
        <f>IF(ISNA(VLOOKUP($C122,'Craigleith Groms'!$A$17:$I$37,9,FALSE))=TRUE,"0",VLOOKUP($C122,'Craigleith Groms'!$A$17:$I$37,9,FALSE))</f>
        <v>0</v>
      </c>
      <c r="L122" s="22" t="str">
        <f>IF(ISNA(VLOOKUP($C122,'Silverstar Canada Cup'!$A$17:$I$37,9,FALSE))=TRUE,"0",VLOOKUP($C122,'Silverstar Canada Cup'!$A$17:$I$37,9,FALSE))</f>
        <v>0</v>
      </c>
      <c r="M122" s="22" t="str">
        <f>IF(ISNA(VLOOKUP($C122,'Beaver Valley TT'!$A$17:$I$37,9,FALSE))=TRUE,"0",VLOOKUP($C122,'Beaver Valley TT'!$A$17:$I$37,9,FALSE))</f>
        <v>0</v>
      </c>
      <c r="N122" s="22" t="str">
        <f>IF(ISNA(VLOOKUP($C122,'Calgary Nor AM SS'!$A$17:$I$37,9,FALSE))=TRUE,"0",VLOOKUP($C122,'Calgary Nor AM SS'!$A$17:$I$37,9,FALSE))</f>
        <v>0</v>
      </c>
      <c r="O122" s="22" t="str">
        <f>IF(ISNA(VLOOKUP($C122,'Fortune Fz'!$A$17:$I$37,9,FALSE))=TRUE,"0",VLOOKUP($C122,'Fortune Fz'!$A$17:$I$37,9,FALSE))</f>
        <v>0</v>
      </c>
      <c r="P122" s="22" t="str">
        <f>IF(ISNA(VLOOKUP($C122,'GEORGIAN PEAKS Groms'!$A$17:$I$37,9,FALSE))=TRUE,"0",VLOOKUP($C122,'GEORGIAN PEAKS Groms'!$A$17:$I$37,9,FALSE))</f>
        <v>0</v>
      </c>
      <c r="Q122" s="22" t="str">
        <f>IF(ISNA(VLOOKUP($C122,'Aspen Open SS'!$A$17:$I$37,9,FALSE))=TRUE,"0",VLOOKUP($C122,'Aspen Open SS'!$A$17:$I$37,9,FALSE))</f>
        <v>0</v>
      </c>
      <c r="R122" s="22" t="str">
        <f>IF(ISNA(VLOOKUP($C122,'Aspen Open BA'!$A$17:$I$37,9,FALSE))=TRUE,"0",VLOOKUP($C122,'Aspen Open BA'!$A$17:$I$37,9,FALSE))</f>
        <v>0</v>
      </c>
      <c r="S122" s="22" t="str">
        <f>IF(ISNA(VLOOKUP($C122,'CWG SS'!$A$17:$I$37,9,FALSE))=TRUE,"0",VLOOKUP($C122,'CWG SS'!$A$17:$I$37,9,FALSE))</f>
        <v>0</v>
      </c>
      <c r="T122" s="22" t="str">
        <f>IF(ISNA(VLOOKUP($C122,'CWG BA'!$A$17:$I$37,9,FALSE))=TRUE,"0",VLOOKUP($C122,'CWG BA'!$A$17:$I$37,9,FALSE))</f>
        <v>0</v>
      </c>
      <c r="U122" s="22" t="str">
        <f>IF(ISNA(VLOOKUP($C122,'CWG HP'!$A$17:$I$37,9,FALSE))=TRUE,"0",VLOOKUP($C122,'CWG HP'!$A$17:$I$37,9,FALSE))</f>
        <v>0</v>
      </c>
      <c r="V122" s="22" t="str">
        <f>IF(ISNA(VLOOKUP($C122,'Camp Fortune Provincials'!$A$17:$I$37,9,FALSE))=TRUE,"0",VLOOKUP($C122,'Camp Fortune Provincials'!$A$17:$I$37,9,FALSE))</f>
        <v>0</v>
      </c>
      <c r="W122" s="22" t="str">
        <f>IF(ISNA(VLOOKUP($C122,'Jr Nats SS'!$A$17:$I$37,9,FALSE))=TRUE,"0",VLOOKUP($C122,'Jr Nats SS'!$A$17:$I$37,9,FALSE))</f>
        <v>0</v>
      </c>
      <c r="X122" s="22" t="str">
        <f>IF(ISNA(VLOOKUP($C122,'Jr Nats HP'!$A$17:$I$37,9,FALSE))=TRUE,"0",VLOOKUP($C122,'Jr Nats HP'!$A$17:$I$37,9,FALSE))</f>
        <v>0</v>
      </c>
      <c r="Y122" s="22" t="str">
        <f>IF(ISNA(VLOOKUP($C122,'Jr Nats BA'!$A$17:$I$37,9,FALSE))=TRUE,"0",VLOOKUP($C122,'Jr Nats BA'!$A$17:$I$37,9,FALSE))</f>
        <v>0</v>
      </c>
      <c r="Z122" s="22" t="str">
        <f>IF(ISNA(VLOOKUP($C122,'Mammoth World Cup'!$A$17:$I$37,9,FALSE))=TRUE,"0",VLOOKUP($C122,'Mammoth World Cup'!$A$17:$I$37,9,FALSE))</f>
        <v>0</v>
      </c>
      <c r="AA122" s="22" t="str">
        <f>IF(ISNA(VLOOKUP($C122,'MSLM CC SS'!$A$17:$I$37,9,FALSE))=TRUE,"0",VLOOKUP($C122,'MSLM CC SS'!$A$17:$I$37,9,FALSE))</f>
        <v>0</v>
      </c>
      <c r="AB122" s="22" t="str">
        <f>IF(ISNA(VLOOKUP($C122,'MSLM CC HP'!$A$17:$I$33,9,FALSE))=TRUE,"0",VLOOKUP($C122,'MSLM CC HP'!$A$17:$I$33,9,FALSE))</f>
        <v>0</v>
      </c>
      <c r="AC122" s="22" t="str">
        <f>IF(ISNA(VLOOKUP($C122,'Mammoth NorAM SS'!$A$17:$I$37,9,FALSE))=TRUE,"0",VLOOKUP($C122,'Mammoth NorAM SS'!$A$17:$I$37,9,FALSE))</f>
        <v>0</v>
      </c>
      <c r="AD122" s="22" t="str">
        <f>IF(ISNA(VLOOKUP($C122,'Le Relais NorAM SS'!$A$17:$I$37,9,FALSE))=TRUE,"0",VLOOKUP($C122,'Le Relais NorAM SS'!$A$17:$I$37,9,FALSE))</f>
        <v>0</v>
      </c>
      <c r="AE122" s="22" t="str">
        <f>IF(ISNA(VLOOKUP($C122,'Step Up Tour Pro SS'!$A$17:$I$37,9,FALSE))=TRUE,"0",VLOOKUP($C122,'Step Up Tour Pro SS'!$A$17:$I$37,9,FALSE))</f>
        <v>0</v>
      </c>
    </row>
    <row r="123" spans="1:31" ht="15" customHeight="1">
      <c r="A123" s="81" t="s">
        <v>222</v>
      </c>
      <c r="B123" s="81" t="s">
        <v>74</v>
      </c>
      <c r="C123" s="86" t="s">
        <v>207</v>
      </c>
      <c r="D123" s="85">
        <f>IF(ISNA(VLOOKUP($C123,'RPA Caclulations'!$C$6:$K$199,3,FALSE))=TRUE,"0",VLOOKUP($C123,'RPA Caclulations'!$C$6:$K$199,3,FALSE))</f>
        <v>86</v>
      </c>
      <c r="E123" s="22" t="str">
        <f>IF(ISNA(VLOOKUP($C123,'Mt. Sima Canada Cup SS'!$A$17:$I$37,9,FALSE))=TRUE,"0",VLOOKUP($C123,'Mt. Sima Canada Cup SS'!$A$17:$I$37,9,FALSE))</f>
        <v>0</v>
      </c>
      <c r="F123" s="22" t="str">
        <f>IF(ISNA(VLOOKUP($C123,'Mt. Sima Canada Cup BA'!$A$17:$I$37,9,FALSE))=TRUE,"0",VLOOKUP($C123,'Mt. Sima Canada Cup BA'!$A$17:$I$37,9,FALSE))</f>
        <v>0</v>
      </c>
      <c r="G123" s="22" t="str">
        <f>IF(ISNA(VLOOKUP($C123,'Waterville Rev Tour NorAm Day 1'!$A$17:$I$37,9,FALSE))=TRUE,"0",VLOOKUP($C123,'Waterville Rev Tour NorAm Day 1'!$A$17:$I$37,9,FALSE))</f>
        <v>0</v>
      </c>
      <c r="H123" s="22" t="str">
        <f>IF(ISNA(VLOOKUP($C123,'Waterville Rev Tour NorAm Day 2'!$A$17:$I$37,9,FALSE))=TRUE,"0",VLOOKUP($C123,'Waterville Rev Tour NorAm Day 2'!$A$17:$I$37,9,FALSE))</f>
        <v>0</v>
      </c>
      <c r="I123" s="22" t="str">
        <f>IF(ISNA(VLOOKUP($C123,'MSLM TT DAY 1'!$A$17:$I$37,9,FALSE))=TRUE,"0",VLOOKUP($C123,'MSLM TT DAY 1'!$A$17:$I$37,9,FALSE))</f>
        <v>0</v>
      </c>
      <c r="J123" s="22" t="str">
        <f>IF(ISNA(VLOOKUP($C123,'MSLM TT DAY 2'!$A$17:$I$37,9,FALSE))=TRUE,"0",VLOOKUP($C123,'MSLM TT DAY 2'!$A$17:$I$37,9,FALSE))</f>
        <v>0</v>
      </c>
      <c r="K123" s="22" t="str">
        <f>IF(ISNA(VLOOKUP($C123,'Craigleith Groms'!$A$17:$I$37,9,FALSE))=TRUE,"0",VLOOKUP($C123,'Craigleith Groms'!$A$17:$I$37,9,FALSE))</f>
        <v>0</v>
      </c>
      <c r="L123" s="22" t="str">
        <f>IF(ISNA(VLOOKUP($C123,'Silverstar Canada Cup'!$A$17:$I$37,9,FALSE))=TRUE,"0",VLOOKUP($C123,'Silverstar Canada Cup'!$A$17:$I$37,9,FALSE))</f>
        <v>0</v>
      </c>
      <c r="M123" s="22" t="str">
        <f>IF(ISNA(VLOOKUP($C123,'Beaver Valley TT'!$A$17:$I$37,9,FALSE))=TRUE,"0",VLOOKUP($C123,'Beaver Valley TT'!$A$17:$I$37,9,FALSE))</f>
        <v>0</v>
      </c>
      <c r="N123" s="22" t="str">
        <f>IF(ISNA(VLOOKUP($C123,'Calgary Nor AM SS'!$A$17:$I$37,9,FALSE))=TRUE,"0",VLOOKUP($C123,'Calgary Nor AM SS'!$A$17:$I$37,9,FALSE))</f>
        <v>0</v>
      </c>
      <c r="O123" s="22" t="str">
        <f>IF(ISNA(VLOOKUP($C123,'Fortune Fz'!$A$17:$I$37,9,FALSE))=TRUE,"0",VLOOKUP($C123,'Fortune Fz'!$A$17:$I$37,9,FALSE))</f>
        <v>0</v>
      </c>
      <c r="P123" s="22" t="str">
        <f>IF(ISNA(VLOOKUP($C123,'GEORGIAN PEAKS Groms'!$A$17:$I$37,9,FALSE))=TRUE,"0",VLOOKUP($C123,'GEORGIAN PEAKS Groms'!$A$17:$I$37,9,FALSE))</f>
        <v>0</v>
      </c>
      <c r="Q123" s="22" t="str">
        <f>IF(ISNA(VLOOKUP($C123,'Aspen Open SS'!$A$17:$I$37,9,FALSE))=TRUE,"0",VLOOKUP($C123,'Aspen Open SS'!$A$17:$I$37,9,FALSE))</f>
        <v>0</v>
      </c>
      <c r="R123" s="22" t="str">
        <f>IF(ISNA(VLOOKUP($C123,'Aspen Open BA'!$A$17:$I$37,9,FALSE))=TRUE,"0",VLOOKUP($C123,'Aspen Open BA'!$A$17:$I$37,9,FALSE))</f>
        <v>0</v>
      </c>
      <c r="S123" s="22" t="str">
        <f>IF(ISNA(VLOOKUP($C123,'CWG SS'!$A$17:$I$37,9,FALSE))=TRUE,"0",VLOOKUP($C123,'CWG SS'!$A$17:$I$37,9,FALSE))</f>
        <v>0</v>
      </c>
      <c r="T123" s="22" t="str">
        <f>IF(ISNA(VLOOKUP($C123,'CWG BA'!$A$17:$I$37,9,FALSE))=TRUE,"0",VLOOKUP($C123,'CWG BA'!$A$17:$I$37,9,FALSE))</f>
        <v>0</v>
      </c>
      <c r="U123" s="22" t="str">
        <f>IF(ISNA(VLOOKUP($C123,'CWG HP'!$A$17:$I$37,9,FALSE))=TRUE,"0",VLOOKUP($C123,'CWG HP'!$A$17:$I$37,9,FALSE))</f>
        <v>0</v>
      </c>
      <c r="V123" s="22" t="str">
        <f>IF(ISNA(VLOOKUP($C123,'Camp Fortune Provincials'!$A$17:$I$37,9,FALSE))=TRUE,"0",VLOOKUP($C123,'Camp Fortune Provincials'!$A$17:$I$37,9,FALSE))</f>
        <v>0</v>
      </c>
      <c r="W123" s="22" t="str">
        <f>IF(ISNA(VLOOKUP($C123,'Jr Nats SS'!$A$17:$I$37,9,FALSE))=TRUE,"0",VLOOKUP($C123,'Jr Nats SS'!$A$17:$I$37,9,FALSE))</f>
        <v>0</v>
      </c>
      <c r="X123" s="22" t="str">
        <f>IF(ISNA(VLOOKUP($C123,'Jr Nats HP'!$A$17:$I$37,9,FALSE))=TRUE,"0",VLOOKUP($C123,'Jr Nats HP'!$A$17:$I$37,9,FALSE))</f>
        <v>0</v>
      </c>
      <c r="Y123" s="22" t="str">
        <f>IF(ISNA(VLOOKUP($C123,'Jr Nats BA'!$A$17:$I$37,9,FALSE))=TRUE,"0",VLOOKUP($C123,'Jr Nats BA'!$A$17:$I$37,9,FALSE))</f>
        <v>0</v>
      </c>
      <c r="Z123" s="22" t="str">
        <f>IF(ISNA(VLOOKUP($C123,'Mammoth World Cup'!$A$17:$I$37,9,FALSE))=TRUE,"0",VLOOKUP($C123,'Mammoth World Cup'!$A$17:$I$37,9,FALSE))</f>
        <v>0</v>
      </c>
      <c r="AA123" s="22" t="str">
        <f>IF(ISNA(VLOOKUP($C123,'MSLM CC SS'!$A$17:$I$37,9,FALSE))=TRUE,"0",VLOOKUP($C123,'MSLM CC SS'!$A$17:$I$37,9,FALSE))</f>
        <v>0</v>
      </c>
      <c r="AB123" s="22" t="str">
        <f>IF(ISNA(VLOOKUP($C123,'MSLM CC HP'!$A$17:$I$33,9,FALSE))=TRUE,"0",VLOOKUP($C123,'MSLM CC HP'!$A$17:$I$33,9,FALSE))</f>
        <v>0</v>
      </c>
      <c r="AC123" s="22" t="str">
        <f>IF(ISNA(VLOOKUP($C123,'Mammoth NorAM SS'!$A$17:$I$37,9,FALSE))=TRUE,"0",VLOOKUP($C123,'Mammoth NorAM SS'!$A$17:$I$37,9,FALSE))</f>
        <v>0</v>
      </c>
      <c r="AD123" s="22" t="str">
        <f>IF(ISNA(VLOOKUP($C123,'Le Relais NorAM SS'!$A$17:$I$37,9,FALSE))=TRUE,"0",VLOOKUP($C123,'Le Relais NorAM SS'!$A$17:$I$37,9,FALSE))</f>
        <v>0</v>
      </c>
      <c r="AE123" s="22" t="str">
        <f>IF(ISNA(VLOOKUP($C123,'Step Up Tour Pro SS'!$A$17:$I$37,9,FALSE))=TRUE,"0",VLOOKUP($C123,'Step Up Tour Pro SS'!$A$17:$I$37,9,FALSE))</f>
        <v>0</v>
      </c>
    </row>
    <row r="124" spans="1:31" ht="15" customHeight="1">
      <c r="A124" s="81" t="s">
        <v>222</v>
      </c>
      <c r="B124" s="81" t="s">
        <v>75</v>
      </c>
      <c r="C124" s="86" t="s">
        <v>217</v>
      </c>
      <c r="D124" s="85">
        <f>IF(ISNA(VLOOKUP($C124,'RPA Caclulations'!$C$6:$K$199,3,FALSE))=TRUE,"0",VLOOKUP($C124,'RPA Caclulations'!$C$6:$K$199,3,FALSE))</f>
        <v>86</v>
      </c>
      <c r="E124" s="22" t="str">
        <f>IF(ISNA(VLOOKUP($C124,'Mt. Sima Canada Cup SS'!$A$17:$I$37,9,FALSE))=TRUE,"0",VLOOKUP($C124,'Mt. Sima Canada Cup SS'!$A$17:$I$37,9,FALSE))</f>
        <v>0</v>
      </c>
      <c r="F124" s="22" t="str">
        <f>IF(ISNA(VLOOKUP($C124,'Mt. Sima Canada Cup BA'!$A$17:$I$37,9,FALSE))=TRUE,"0",VLOOKUP($C124,'Mt. Sima Canada Cup BA'!$A$17:$I$37,9,FALSE))</f>
        <v>0</v>
      </c>
      <c r="G124" s="22" t="str">
        <f>IF(ISNA(VLOOKUP($C124,'Waterville Rev Tour NorAm Day 1'!$A$17:$I$37,9,FALSE))=TRUE,"0",VLOOKUP($C124,'Waterville Rev Tour NorAm Day 1'!$A$17:$I$37,9,FALSE))</f>
        <v>0</v>
      </c>
      <c r="H124" s="22" t="str">
        <f>IF(ISNA(VLOOKUP($C124,'Waterville Rev Tour NorAm Day 2'!$A$17:$I$37,9,FALSE))=TRUE,"0",VLOOKUP($C124,'Waterville Rev Tour NorAm Day 2'!$A$17:$I$37,9,FALSE))</f>
        <v>0</v>
      </c>
      <c r="I124" s="22" t="str">
        <f>IF(ISNA(VLOOKUP($C124,'MSLM TT DAY 1'!$A$17:$I$37,9,FALSE))=TRUE,"0",VLOOKUP($C124,'MSLM TT DAY 1'!$A$17:$I$37,9,FALSE))</f>
        <v>0</v>
      </c>
      <c r="J124" s="22" t="str">
        <f>IF(ISNA(VLOOKUP($C124,'MSLM TT DAY 2'!$A$17:$I$37,9,FALSE))=TRUE,"0",VLOOKUP($C124,'MSLM TT DAY 2'!$A$17:$I$37,9,FALSE))</f>
        <v>0</v>
      </c>
      <c r="K124" s="22" t="str">
        <f>IF(ISNA(VLOOKUP($C124,'Craigleith Groms'!$A$17:$I$37,9,FALSE))=TRUE,"0",VLOOKUP($C124,'Craigleith Groms'!$A$17:$I$37,9,FALSE))</f>
        <v>0</v>
      </c>
      <c r="L124" s="22" t="str">
        <f>IF(ISNA(VLOOKUP($C124,'Silverstar Canada Cup'!$A$17:$I$37,9,FALSE))=TRUE,"0",VLOOKUP($C124,'Silverstar Canada Cup'!$A$17:$I$37,9,FALSE))</f>
        <v>0</v>
      </c>
      <c r="M124" s="22" t="str">
        <f>IF(ISNA(VLOOKUP($C124,'Beaver Valley TT'!$A$17:$I$37,9,FALSE))=TRUE,"0",VLOOKUP($C124,'Beaver Valley TT'!$A$17:$I$37,9,FALSE))</f>
        <v>0</v>
      </c>
      <c r="N124" s="22" t="str">
        <f>IF(ISNA(VLOOKUP($C124,'Calgary Nor AM SS'!$A$17:$I$37,9,FALSE))=TRUE,"0",VLOOKUP($C124,'Calgary Nor AM SS'!$A$17:$I$37,9,FALSE))</f>
        <v>0</v>
      </c>
      <c r="O124" s="22" t="str">
        <f>IF(ISNA(VLOOKUP($C124,'Fortune Fz'!$A$17:$I$37,9,FALSE))=TRUE,"0",VLOOKUP($C124,'Fortune Fz'!$A$17:$I$37,9,FALSE))</f>
        <v>0</v>
      </c>
      <c r="P124" s="22" t="str">
        <f>IF(ISNA(VLOOKUP($C124,'GEORGIAN PEAKS Groms'!$A$17:$I$37,9,FALSE))=TRUE,"0",VLOOKUP($C124,'GEORGIAN PEAKS Groms'!$A$17:$I$37,9,FALSE))</f>
        <v>0</v>
      </c>
      <c r="Q124" s="22" t="str">
        <f>IF(ISNA(VLOOKUP($C124,'Aspen Open SS'!$A$17:$I$37,9,FALSE))=TRUE,"0",VLOOKUP($C124,'Aspen Open SS'!$A$17:$I$37,9,FALSE))</f>
        <v>0</v>
      </c>
      <c r="R124" s="22" t="str">
        <f>IF(ISNA(VLOOKUP($C124,'Aspen Open BA'!$A$17:$I$37,9,FALSE))=TRUE,"0",VLOOKUP($C124,'Aspen Open BA'!$A$17:$I$37,9,FALSE))</f>
        <v>0</v>
      </c>
      <c r="S124" s="22" t="str">
        <f>IF(ISNA(VLOOKUP($C124,'CWG SS'!$A$17:$I$37,9,FALSE))=TRUE,"0",VLOOKUP($C124,'CWG SS'!$A$17:$I$37,9,FALSE))</f>
        <v>0</v>
      </c>
      <c r="T124" s="22" t="str">
        <f>IF(ISNA(VLOOKUP($C124,'CWG BA'!$A$17:$I$37,9,FALSE))=TRUE,"0",VLOOKUP($C124,'CWG BA'!$A$17:$I$37,9,FALSE))</f>
        <v>0</v>
      </c>
      <c r="U124" s="22" t="str">
        <f>IF(ISNA(VLOOKUP($C124,'CWG HP'!$A$17:$I$37,9,FALSE))=TRUE,"0",VLOOKUP($C124,'CWG HP'!$A$17:$I$37,9,FALSE))</f>
        <v>0</v>
      </c>
      <c r="V124" s="22" t="str">
        <f>IF(ISNA(VLOOKUP($C124,'Camp Fortune Provincials'!$A$17:$I$37,9,FALSE))=TRUE,"0",VLOOKUP($C124,'Camp Fortune Provincials'!$A$17:$I$37,9,FALSE))</f>
        <v>0</v>
      </c>
      <c r="W124" s="22" t="str">
        <f>IF(ISNA(VLOOKUP($C124,'Jr Nats SS'!$A$17:$I$37,9,FALSE))=TRUE,"0",VLOOKUP($C124,'Jr Nats SS'!$A$17:$I$37,9,FALSE))</f>
        <v>0</v>
      </c>
      <c r="X124" s="22" t="str">
        <f>IF(ISNA(VLOOKUP($C124,'Jr Nats HP'!$A$17:$I$37,9,FALSE))=TRUE,"0",VLOOKUP($C124,'Jr Nats HP'!$A$17:$I$37,9,FALSE))</f>
        <v>0</v>
      </c>
      <c r="Y124" s="22" t="str">
        <f>IF(ISNA(VLOOKUP($C124,'Jr Nats BA'!$A$17:$I$37,9,FALSE))=TRUE,"0",VLOOKUP($C124,'Jr Nats BA'!$A$17:$I$37,9,FALSE))</f>
        <v>0</v>
      </c>
      <c r="Z124" s="22" t="str">
        <f>IF(ISNA(VLOOKUP($C124,'Mammoth World Cup'!$A$17:$I$37,9,FALSE))=TRUE,"0",VLOOKUP($C124,'Mammoth World Cup'!$A$17:$I$37,9,FALSE))</f>
        <v>0</v>
      </c>
      <c r="AA124" s="22" t="str">
        <f>IF(ISNA(VLOOKUP($C124,'MSLM CC SS'!$A$17:$I$37,9,FALSE))=TRUE,"0",VLOOKUP($C124,'MSLM CC SS'!$A$17:$I$37,9,FALSE))</f>
        <v>0</v>
      </c>
      <c r="AB124" s="22" t="str">
        <f>IF(ISNA(VLOOKUP($C124,'MSLM CC HP'!$A$17:$I$33,9,FALSE))=TRUE,"0",VLOOKUP($C124,'MSLM CC HP'!$A$17:$I$33,9,FALSE))</f>
        <v>0</v>
      </c>
      <c r="AC124" s="22" t="str">
        <f>IF(ISNA(VLOOKUP($C124,'Mammoth NorAM SS'!$A$17:$I$37,9,FALSE))=TRUE,"0",VLOOKUP($C124,'Mammoth NorAM SS'!$A$17:$I$37,9,FALSE))</f>
        <v>0</v>
      </c>
      <c r="AD124" s="22" t="str">
        <f>IF(ISNA(VLOOKUP($C124,'Le Relais NorAM SS'!$A$17:$I$37,9,FALSE))=TRUE,"0",VLOOKUP($C124,'Le Relais NorAM SS'!$A$17:$I$37,9,FALSE))</f>
        <v>0</v>
      </c>
      <c r="AE124" s="22" t="str">
        <f>IF(ISNA(VLOOKUP($C124,'Step Up Tour Pro SS'!$A$17:$I$37,9,FALSE))=TRUE,"0",VLOOKUP($C124,'Step Up Tour Pro SS'!$A$17:$I$37,9,FALSE))</f>
        <v>0</v>
      </c>
    </row>
    <row r="125" spans="1:31" ht="15" customHeight="1">
      <c r="A125" s="81" t="s">
        <v>222</v>
      </c>
      <c r="B125" s="81" t="s">
        <v>74</v>
      </c>
      <c r="C125" s="86" t="s">
        <v>208</v>
      </c>
      <c r="D125" s="85">
        <f>IF(ISNA(VLOOKUP($C125,'RPA Caclulations'!$C$6:$K$199,3,FALSE))=TRUE,"0",VLOOKUP($C125,'RPA Caclulations'!$C$6:$K$199,3,FALSE))</f>
        <v>86</v>
      </c>
      <c r="E125" s="22" t="str">
        <f>IF(ISNA(VLOOKUP($C125,'Mt. Sima Canada Cup SS'!$A$17:$I$37,9,FALSE))=TRUE,"0",VLOOKUP($C125,'Mt. Sima Canada Cup SS'!$A$17:$I$37,9,FALSE))</f>
        <v>0</v>
      </c>
      <c r="F125" s="22" t="str">
        <f>IF(ISNA(VLOOKUP($C125,'Mt. Sima Canada Cup BA'!$A$17:$I$37,9,FALSE))=TRUE,"0",VLOOKUP($C125,'Mt. Sima Canada Cup BA'!$A$17:$I$37,9,FALSE))</f>
        <v>0</v>
      </c>
      <c r="G125" s="22" t="str">
        <f>IF(ISNA(VLOOKUP($C125,'Waterville Rev Tour NorAm Day 1'!$A$17:$I$37,9,FALSE))=TRUE,"0",VLOOKUP($C125,'Waterville Rev Tour NorAm Day 1'!$A$17:$I$37,9,FALSE))</f>
        <v>0</v>
      </c>
      <c r="H125" s="22" t="str">
        <f>IF(ISNA(VLOOKUP($C125,'Waterville Rev Tour NorAm Day 2'!$A$17:$I$37,9,FALSE))=TRUE,"0",VLOOKUP($C125,'Waterville Rev Tour NorAm Day 2'!$A$17:$I$37,9,FALSE))</f>
        <v>0</v>
      </c>
      <c r="I125" s="22" t="str">
        <f>IF(ISNA(VLOOKUP($C125,'MSLM TT DAY 1'!$A$17:$I$37,9,FALSE))=TRUE,"0",VLOOKUP($C125,'MSLM TT DAY 1'!$A$17:$I$37,9,FALSE))</f>
        <v>0</v>
      </c>
      <c r="J125" s="22" t="str">
        <f>IF(ISNA(VLOOKUP($C125,'MSLM TT DAY 2'!$A$17:$I$37,9,FALSE))=TRUE,"0",VLOOKUP($C125,'MSLM TT DAY 2'!$A$17:$I$37,9,FALSE))</f>
        <v>0</v>
      </c>
      <c r="K125" s="22" t="str">
        <f>IF(ISNA(VLOOKUP($C125,'Craigleith Groms'!$A$17:$I$37,9,FALSE))=TRUE,"0",VLOOKUP($C125,'Craigleith Groms'!$A$17:$I$37,9,FALSE))</f>
        <v>0</v>
      </c>
      <c r="L125" s="22" t="str">
        <f>IF(ISNA(VLOOKUP($C125,'Silverstar Canada Cup'!$A$17:$I$37,9,FALSE))=TRUE,"0",VLOOKUP($C125,'Silverstar Canada Cup'!$A$17:$I$37,9,FALSE))</f>
        <v>0</v>
      </c>
      <c r="M125" s="22" t="str">
        <f>IF(ISNA(VLOOKUP($C125,'Beaver Valley TT'!$A$17:$I$37,9,FALSE))=TRUE,"0",VLOOKUP($C125,'Beaver Valley TT'!$A$17:$I$37,9,FALSE))</f>
        <v>0</v>
      </c>
      <c r="N125" s="22" t="str">
        <f>IF(ISNA(VLOOKUP($C125,'Calgary Nor AM SS'!$A$17:$I$37,9,FALSE))=TRUE,"0",VLOOKUP($C125,'Calgary Nor AM SS'!$A$17:$I$37,9,FALSE))</f>
        <v>0</v>
      </c>
      <c r="O125" s="22" t="str">
        <f>IF(ISNA(VLOOKUP($C125,'Fortune Fz'!$A$17:$I$37,9,FALSE))=TRUE,"0",VLOOKUP($C125,'Fortune Fz'!$A$17:$I$37,9,FALSE))</f>
        <v>0</v>
      </c>
      <c r="P125" s="22" t="str">
        <f>IF(ISNA(VLOOKUP($C125,'GEORGIAN PEAKS Groms'!$A$17:$I$37,9,FALSE))=TRUE,"0",VLOOKUP($C125,'GEORGIAN PEAKS Groms'!$A$17:$I$37,9,FALSE))</f>
        <v>0</v>
      </c>
      <c r="Q125" s="22" t="str">
        <f>IF(ISNA(VLOOKUP($C125,'Aspen Open SS'!$A$17:$I$37,9,FALSE))=TRUE,"0",VLOOKUP($C125,'Aspen Open SS'!$A$17:$I$37,9,FALSE))</f>
        <v>0</v>
      </c>
      <c r="R125" s="22" t="str">
        <f>IF(ISNA(VLOOKUP($C125,'Aspen Open BA'!$A$17:$I$37,9,FALSE))=TRUE,"0",VLOOKUP($C125,'Aspen Open BA'!$A$17:$I$37,9,FALSE))</f>
        <v>0</v>
      </c>
      <c r="S125" s="22" t="str">
        <f>IF(ISNA(VLOOKUP($C125,'CWG SS'!$A$17:$I$37,9,FALSE))=TRUE,"0",VLOOKUP($C125,'CWG SS'!$A$17:$I$37,9,FALSE))</f>
        <v>0</v>
      </c>
      <c r="T125" s="22" t="str">
        <f>IF(ISNA(VLOOKUP($C125,'CWG BA'!$A$17:$I$37,9,FALSE))=TRUE,"0",VLOOKUP($C125,'CWG BA'!$A$17:$I$37,9,FALSE))</f>
        <v>0</v>
      </c>
      <c r="U125" s="22" t="str">
        <f>IF(ISNA(VLOOKUP($C125,'CWG HP'!$A$17:$I$37,9,FALSE))=TRUE,"0",VLOOKUP($C125,'CWG HP'!$A$17:$I$37,9,FALSE))</f>
        <v>0</v>
      </c>
      <c r="V125" s="22" t="str">
        <f>IF(ISNA(VLOOKUP($C125,'Camp Fortune Provincials'!$A$17:$I$37,9,FALSE))=TRUE,"0",VLOOKUP($C125,'Camp Fortune Provincials'!$A$17:$I$37,9,FALSE))</f>
        <v>0</v>
      </c>
      <c r="W125" s="22" t="str">
        <f>IF(ISNA(VLOOKUP($C125,'Jr Nats SS'!$A$17:$I$37,9,FALSE))=TRUE,"0",VLOOKUP($C125,'Jr Nats SS'!$A$17:$I$37,9,FALSE))</f>
        <v>0</v>
      </c>
      <c r="X125" s="22" t="str">
        <f>IF(ISNA(VLOOKUP($C125,'Jr Nats HP'!$A$17:$I$37,9,FALSE))=TRUE,"0",VLOOKUP($C125,'Jr Nats HP'!$A$17:$I$37,9,FALSE))</f>
        <v>0</v>
      </c>
      <c r="Y125" s="22" t="str">
        <f>IF(ISNA(VLOOKUP($C125,'Jr Nats BA'!$A$17:$I$37,9,FALSE))=TRUE,"0",VLOOKUP($C125,'Jr Nats BA'!$A$17:$I$37,9,FALSE))</f>
        <v>0</v>
      </c>
      <c r="Z125" s="22" t="str">
        <f>IF(ISNA(VLOOKUP($C125,'Mammoth World Cup'!$A$17:$I$37,9,FALSE))=TRUE,"0",VLOOKUP($C125,'Mammoth World Cup'!$A$17:$I$37,9,FALSE))</f>
        <v>0</v>
      </c>
      <c r="AA125" s="22" t="str">
        <f>IF(ISNA(VLOOKUP($C125,'MSLM CC SS'!$A$17:$I$37,9,FALSE))=TRUE,"0",VLOOKUP($C125,'MSLM CC SS'!$A$17:$I$37,9,FALSE))</f>
        <v>0</v>
      </c>
      <c r="AB125" s="22" t="str">
        <f>IF(ISNA(VLOOKUP($C125,'MSLM CC HP'!$A$17:$I$33,9,FALSE))=TRUE,"0",VLOOKUP($C125,'MSLM CC HP'!$A$17:$I$33,9,FALSE))</f>
        <v>0</v>
      </c>
      <c r="AC125" s="22" t="str">
        <f>IF(ISNA(VLOOKUP($C125,'Mammoth NorAM SS'!$A$17:$I$37,9,FALSE))=TRUE,"0",VLOOKUP($C125,'Mammoth NorAM SS'!$A$17:$I$37,9,FALSE))</f>
        <v>0</v>
      </c>
      <c r="AD125" s="22" t="str">
        <f>IF(ISNA(VLOOKUP($C125,'Le Relais NorAM SS'!$A$17:$I$37,9,FALSE))=TRUE,"0",VLOOKUP($C125,'Le Relais NorAM SS'!$A$17:$I$37,9,FALSE))</f>
        <v>0</v>
      </c>
      <c r="AE125" s="22" t="str">
        <f>IF(ISNA(VLOOKUP($C125,'Step Up Tour Pro SS'!$A$17:$I$37,9,FALSE))=TRUE,"0",VLOOKUP($C125,'Step Up Tour Pro SS'!$A$17:$I$37,9,FALSE))</f>
        <v>0</v>
      </c>
    </row>
    <row r="126" spans="1:31" ht="15" customHeight="1">
      <c r="A126" s="81" t="s">
        <v>222</v>
      </c>
      <c r="B126" s="81" t="s">
        <v>74</v>
      </c>
      <c r="C126" s="86" t="s">
        <v>201</v>
      </c>
      <c r="D126" s="85">
        <f>IF(ISNA(VLOOKUP($C126,'RPA Caclulations'!$C$6:$K$199,3,FALSE))=TRUE,"0",VLOOKUP($C126,'RPA Caclulations'!$C$6:$K$199,3,FALSE))</f>
        <v>86</v>
      </c>
      <c r="E126" s="22" t="str">
        <f>IF(ISNA(VLOOKUP($C126,'Mt. Sima Canada Cup SS'!$A$17:$I$37,9,FALSE))=TRUE,"0",VLOOKUP($C126,'Mt. Sima Canada Cup SS'!$A$17:$I$37,9,FALSE))</f>
        <v>0</v>
      </c>
      <c r="F126" s="22" t="str">
        <f>IF(ISNA(VLOOKUP($C126,'Mt. Sima Canada Cup BA'!$A$17:$I$37,9,FALSE))=TRUE,"0",VLOOKUP($C126,'Mt. Sima Canada Cup BA'!$A$17:$I$37,9,FALSE))</f>
        <v>0</v>
      </c>
      <c r="G126" s="22" t="str">
        <f>IF(ISNA(VLOOKUP($C126,'Waterville Rev Tour NorAm Day 1'!$A$17:$I$37,9,FALSE))=TRUE,"0",VLOOKUP($C126,'Waterville Rev Tour NorAm Day 1'!$A$17:$I$37,9,FALSE))</f>
        <v>0</v>
      </c>
      <c r="H126" s="22" t="str">
        <f>IF(ISNA(VLOOKUP($C126,'Waterville Rev Tour NorAm Day 2'!$A$17:$I$37,9,FALSE))=TRUE,"0",VLOOKUP($C126,'Waterville Rev Tour NorAm Day 2'!$A$17:$I$37,9,FALSE))</f>
        <v>0</v>
      </c>
      <c r="I126" s="22" t="str">
        <f>IF(ISNA(VLOOKUP($C126,'MSLM TT DAY 1'!$A$17:$I$37,9,FALSE))=TRUE,"0",VLOOKUP($C126,'MSLM TT DAY 1'!$A$17:$I$37,9,FALSE))</f>
        <v>0</v>
      </c>
      <c r="J126" s="22" t="str">
        <f>IF(ISNA(VLOOKUP($C126,'MSLM TT DAY 2'!$A$17:$I$37,9,FALSE))=TRUE,"0",VLOOKUP($C126,'MSLM TT DAY 2'!$A$17:$I$37,9,FALSE))</f>
        <v>0</v>
      </c>
      <c r="K126" s="22" t="str">
        <f>IF(ISNA(VLOOKUP($C126,'Craigleith Groms'!$A$17:$I$37,9,FALSE))=TRUE,"0",VLOOKUP($C126,'Craigleith Groms'!$A$17:$I$37,9,FALSE))</f>
        <v>0</v>
      </c>
      <c r="L126" s="22" t="str">
        <f>IF(ISNA(VLOOKUP($C126,'Silverstar Canada Cup'!$A$17:$I$37,9,FALSE))=TRUE,"0",VLOOKUP($C126,'Silverstar Canada Cup'!$A$17:$I$37,9,FALSE))</f>
        <v>0</v>
      </c>
      <c r="M126" s="22" t="str">
        <f>IF(ISNA(VLOOKUP($C126,'Beaver Valley TT'!$A$17:$I$37,9,FALSE))=TRUE,"0",VLOOKUP($C126,'Beaver Valley TT'!$A$17:$I$37,9,FALSE))</f>
        <v>0</v>
      </c>
      <c r="N126" s="22" t="str">
        <f>IF(ISNA(VLOOKUP($C126,'Calgary Nor AM SS'!$A$17:$I$37,9,FALSE))=TRUE,"0",VLOOKUP($C126,'Calgary Nor AM SS'!$A$17:$I$37,9,FALSE))</f>
        <v>0</v>
      </c>
      <c r="O126" s="22" t="str">
        <f>IF(ISNA(VLOOKUP($C126,'Fortune Fz'!$A$17:$I$37,9,FALSE))=TRUE,"0",VLOOKUP($C126,'Fortune Fz'!$A$17:$I$37,9,FALSE))</f>
        <v>0</v>
      </c>
      <c r="P126" s="22" t="str">
        <f>IF(ISNA(VLOOKUP($C126,'GEORGIAN PEAKS Groms'!$A$17:$I$37,9,FALSE))=TRUE,"0",VLOOKUP($C126,'GEORGIAN PEAKS Groms'!$A$17:$I$37,9,FALSE))</f>
        <v>0</v>
      </c>
      <c r="Q126" s="22" t="str">
        <f>IF(ISNA(VLOOKUP($C126,'Aspen Open SS'!$A$17:$I$37,9,FALSE))=TRUE,"0",VLOOKUP($C126,'Aspen Open SS'!$A$17:$I$37,9,FALSE))</f>
        <v>0</v>
      </c>
      <c r="R126" s="22" t="str">
        <f>IF(ISNA(VLOOKUP($C126,'Aspen Open BA'!$A$17:$I$37,9,FALSE))=TRUE,"0",VLOOKUP($C126,'Aspen Open BA'!$A$17:$I$37,9,FALSE))</f>
        <v>0</v>
      </c>
      <c r="S126" s="22" t="str">
        <f>IF(ISNA(VLOOKUP($C126,'CWG SS'!$A$17:$I$37,9,FALSE))=TRUE,"0",VLOOKUP($C126,'CWG SS'!$A$17:$I$37,9,FALSE))</f>
        <v>0</v>
      </c>
      <c r="T126" s="22" t="str">
        <f>IF(ISNA(VLOOKUP($C126,'CWG BA'!$A$17:$I$37,9,FALSE))=TRUE,"0",VLOOKUP($C126,'CWG BA'!$A$17:$I$37,9,FALSE))</f>
        <v>0</v>
      </c>
      <c r="U126" s="22" t="str">
        <f>IF(ISNA(VLOOKUP($C126,'CWG HP'!$A$17:$I$37,9,FALSE))=TRUE,"0",VLOOKUP($C126,'CWG HP'!$A$17:$I$37,9,FALSE))</f>
        <v>0</v>
      </c>
      <c r="V126" s="22" t="str">
        <f>IF(ISNA(VLOOKUP($C126,'Camp Fortune Provincials'!$A$17:$I$37,9,FALSE))=TRUE,"0",VLOOKUP($C126,'Camp Fortune Provincials'!$A$17:$I$37,9,FALSE))</f>
        <v>0</v>
      </c>
      <c r="W126" s="22" t="str">
        <f>IF(ISNA(VLOOKUP($C126,'Jr Nats SS'!$A$17:$I$37,9,FALSE))=TRUE,"0",VLOOKUP($C126,'Jr Nats SS'!$A$17:$I$37,9,FALSE))</f>
        <v>0</v>
      </c>
      <c r="X126" s="22" t="str">
        <f>IF(ISNA(VLOOKUP($C126,'Jr Nats HP'!$A$17:$I$37,9,FALSE))=TRUE,"0",VLOOKUP($C126,'Jr Nats HP'!$A$17:$I$37,9,FALSE))</f>
        <v>0</v>
      </c>
      <c r="Y126" s="22" t="str">
        <f>IF(ISNA(VLOOKUP($C126,'Jr Nats BA'!$A$17:$I$37,9,FALSE))=TRUE,"0",VLOOKUP($C126,'Jr Nats BA'!$A$17:$I$37,9,FALSE))</f>
        <v>0</v>
      </c>
      <c r="Z126" s="22" t="str">
        <f>IF(ISNA(VLOOKUP($C126,'Mammoth World Cup'!$A$17:$I$37,9,FALSE))=TRUE,"0",VLOOKUP($C126,'Mammoth World Cup'!$A$17:$I$37,9,FALSE))</f>
        <v>0</v>
      </c>
      <c r="AA126" s="22" t="str">
        <f>IF(ISNA(VLOOKUP($C126,'MSLM CC SS'!$A$17:$I$37,9,FALSE))=TRUE,"0",VLOOKUP($C126,'MSLM CC SS'!$A$17:$I$37,9,FALSE))</f>
        <v>0</v>
      </c>
      <c r="AB126" s="22" t="str">
        <f>IF(ISNA(VLOOKUP($C126,'MSLM CC HP'!$A$17:$I$33,9,FALSE))=TRUE,"0",VLOOKUP($C126,'MSLM CC HP'!$A$17:$I$33,9,FALSE))</f>
        <v>0</v>
      </c>
      <c r="AC126" s="22" t="str">
        <f>IF(ISNA(VLOOKUP($C126,'Mammoth NorAM SS'!$A$17:$I$37,9,FALSE))=TRUE,"0",VLOOKUP($C126,'Mammoth NorAM SS'!$A$17:$I$37,9,FALSE))</f>
        <v>0</v>
      </c>
      <c r="AD126" s="22" t="str">
        <f>IF(ISNA(VLOOKUP($C126,'Le Relais NorAM SS'!$A$17:$I$37,9,FALSE))=TRUE,"0",VLOOKUP($C126,'Le Relais NorAM SS'!$A$17:$I$37,9,FALSE))</f>
        <v>0</v>
      </c>
      <c r="AE126" s="22" t="str">
        <f>IF(ISNA(VLOOKUP($C126,'Step Up Tour Pro SS'!$A$17:$I$37,9,FALSE))=TRUE,"0",VLOOKUP($C126,'Step Up Tour Pro SS'!$A$17:$I$37,9,FALSE))</f>
        <v>0</v>
      </c>
    </row>
    <row r="127" spans="1:31" ht="15" customHeight="1">
      <c r="A127" s="81" t="s">
        <v>222</v>
      </c>
      <c r="B127" s="81" t="s">
        <v>74</v>
      </c>
      <c r="C127" s="86" t="s">
        <v>206</v>
      </c>
      <c r="D127" s="85">
        <f>IF(ISNA(VLOOKUP($C127,'RPA Caclulations'!$C$6:$K$199,3,FALSE))=TRUE,"0",VLOOKUP($C127,'RPA Caclulations'!$C$6:$K$199,3,FALSE))</f>
        <v>86</v>
      </c>
      <c r="E127" s="22" t="str">
        <f>IF(ISNA(VLOOKUP($C127,'Mt. Sima Canada Cup SS'!$A$17:$I$37,9,FALSE))=TRUE,"0",VLOOKUP($C127,'Mt. Sima Canada Cup SS'!$A$17:$I$37,9,FALSE))</f>
        <v>0</v>
      </c>
      <c r="F127" s="22" t="str">
        <f>IF(ISNA(VLOOKUP($C127,'Mt. Sima Canada Cup BA'!$A$17:$I$37,9,FALSE))=TRUE,"0",VLOOKUP($C127,'Mt. Sima Canada Cup BA'!$A$17:$I$37,9,FALSE))</f>
        <v>0</v>
      </c>
      <c r="G127" s="22" t="str">
        <f>IF(ISNA(VLOOKUP($C127,'Waterville Rev Tour NorAm Day 1'!$A$17:$I$37,9,FALSE))=TRUE,"0",VLOOKUP($C127,'Waterville Rev Tour NorAm Day 1'!$A$17:$I$37,9,FALSE))</f>
        <v>0</v>
      </c>
      <c r="H127" s="22" t="str">
        <f>IF(ISNA(VLOOKUP($C127,'Waterville Rev Tour NorAm Day 2'!$A$17:$I$37,9,FALSE))=TRUE,"0",VLOOKUP($C127,'Waterville Rev Tour NorAm Day 2'!$A$17:$I$37,9,FALSE))</f>
        <v>0</v>
      </c>
      <c r="I127" s="22" t="str">
        <f>IF(ISNA(VLOOKUP($C127,'MSLM TT DAY 1'!$A$17:$I$37,9,FALSE))=TRUE,"0",VLOOKUP($C127,'MSLM TT DAY 1'!$A$17:$I$37,9,FALSE))</f>
        <v>0</v>
      </c>
      <c r="J127" s="22" t="str">
        <f>IF(ISNA(VLOOKUP($C127,'MSLM TT DAY 2'!$A$17:$I$37,9,FALSE))=TRUE,"0",VLOOKUP($C127,'MSLM TT DAY 2'!$A$17:$I$37,9,FALSE))</f>
        <v>0</v>
      </c>
      <c r="K127" s="22" t="str">
        <f>IF(ISNA(VLOOKUP($C127,'Craigleith Groms'!$A$17:$I$37,9,FALSE))=TRUE,"0",VLOOKUP($C127,'Craigleith Groms'!$A$17:$I$37,9,FALSE))</f>
        <v>0</v>
      </c>
      <c r="L127" s="22" t="str">
        <f>IF(ISNA(VLOOKUP($C127,'Silverstar Canada Cup'!$A$17:$I$37,9,FALSE))=TRUE,"0",VLOOKUP($C127,'Silverstar Canada Cup'!$A$17:$I$37,9,FALSE))</f>
        <v>0</v>
      </c>
      <c r="M127" s="22" t="str">
        <f>IF(ISNA(VLOOKUP($C127,'Beaver Valley TT'!$A$17:$I$37,9,FALSE))=TRUE,"0",VLOOKUP($C127,'Beaver Valley TT'!$A$17:$I$37,9,FALSE))</f>
        <v>0</v>
      </c>
      <c r="N127" s="22" t="str">
        <f>IF(ISNA(VLOOKUP($C127,'Calgary Nor AM SS'!$A$17:$I$37,9,FALSE))=TRUE,"0",VLOOKUP($C127,'Calgary Nor AM SS'!$A$17:$I$37,9,FALSE))</f>
        <v>0</v>
      </c>
      <c r="O127" s="22" t="str">
        <f>IF(ISNA(VLOOKUP($C127,'Fortune Fz'!$A$17:$I$37,9,FALSE))=TRUE,"0",VLOOKUP($C127,'Fortune Fz'!$A$17:$I$37,9,FALSE))</f>
        <v>0</v>
      </c>
      <c r="P127" s="22" t="str">
        <f>IF(ISNA(VLOOKUP($C127,'GEORGIAN PEAKS Groms'!$A$17:$I$37,9,FALSE))=TRUE,"0",VLOOKUP($C127,'GEORGIAN PEAKS Groms'!$A$17:$I$37,9,FALSE))</f>
        <v>0</v>
      </c>
      <c r="Q127" s="22" t="str">
        <f>IF(ISNA(VLOOKUP($C127,'Aspen Open SS'!$A$17:$I$37,9,FALSE))=TRUE,"0",VLOOKUP($C127,'Aspen Open SS'!$A$17:$I$37,9,FALSE))</f>
        <v>0</v>
      </c>
      <c r="R127" s="22" t="str">
        <f>IF(ISNA(VLOOKUP($C127,'Aspen Open BA'!$A$17:$I$37,9,FALSE))=TRUE,"0",VLOOKUP($C127,'Aspen Open BA'!$A$17:$I$37,9,FALSE))</f>
        <v>0</v>
      </c>
      <c r="S127" s="22" t="str">
        <f>IF(ISNA(VLOOKUP($C127,'CWG SS'!$A$17:$I$37,9,FALSE))=TRUE,"0",VLOOKUP($C127,'CWG SS'!$A$17:$I$37,9,FALSE))</f>
        <v>0</v>
      </c>
      <c r="T127" s="22" t="str">
        <f>IF(ISNA(VLOOKUP($C127,'CWG BA'!$A$17:$I$37,9,FALSE))=TRUE,"0",VLOOKUP($C127,'CWG BA'!$A$17:$I$37,9,FALSE))</f>
        <v>0</v>
      </c>
      <c r="U127" s="22" t="str">
        <f>IF(ISNA(VLOOKUP($C127,'CWG HP'!$A$17:$I$37,9,FALSE))=TRUE,"0",VLOOKUP($C127,'CWG HP'!$A$17:$I$37,9,FALSE))</f>
        <v>0</v>
      </c>
      <c r="V127" s="22" t="str">
        <f>IF(ISNA(VLOOKUP($C127,'Camp Fortune Provincials'!$A$17:$I$37,9,FALSE))=TRUE,"0",VLOOKUP($C127,'Camp Fortune Provincials'!$A$17:$I$37,9,FALSE))</f>
        <v>0</v>
      </c>
      <c r="W127" s="22" t="str">
        <f>IF(ISNA(VLOOKUP($C127,'Jr Nats SS'!$A$17:$I$37,9,FALSE))=TRUE,"0",VLOOKUP($C127,'Jr Nats SS'!$A$17:$I$37,9,FALSE))</f>
        <v>0</v>
      </c>
      <c r="X127" s="22" t="str">
        <f>IF(ISNA(VLOOKUP($C127,'Jr Nats HP'!$A$17:$I$37,9,FALSE))=TRUE,"0",VLOOKUP($C127,'Jr Nats HP'!$A$17:$I$37,9,FALSE))</f>
        <v>0</v>
      </c>
      <c r="Y127" s="22" t="str">
        <f>IF(ISNA(VLOOKUP($C127,'Jr Nats BA'!$A$17:$I$37,9,FALSE))=TRUE,"0",VLOOKUP($C127,'Jr Nats BA'!$A$17:$I$37,9,FALSE))</f>
        <v>0</v>
      </c>
      <c r="Z127" s="22" t="str">
        <f>IF(ISNA(VLOOKUP($C127,'Mammoth World Cup'!$A$17:$I$37,9,FALSE))=TRUE,"0",VLOOKUP($C127,'Mammoth World Cup'!$A$17:$I$37,9,FALSE))</f>
        <v>0</v>
      </c>
      <c r="AA127" s="22" t="str">
        <f>IF(ISNA(VLOOKUP($C127,'MSLM CC SS'!$A$17:$I$37,9,FALSE))=TRUE,"0",VLOOKUP($C127,'MSLM CC SS'!$A$17:$I$37,9,FALSE))</f>
        <v>0</v>
      </c>
      <c r="AB127" s="22" t="str">
        <f>IF(ISNA(VLOOKUP($C127,'MSLM CC HP'!$A$17:$I$33,9,FALSE))=TRUE,"0",VLOOKUP($C127,'MSLM CC HP'!$A$17:$I$33,9,FALSE))</f>
        <v>0</v>
      </c>
      <c r="AC127" s="22" t="str">
        <f>IF(ISNA(VLOOKUP($C127,'Mammoth NorAM SS'!$A$17:$I$37,9,FALSE))=TRUE,"0",VLOOKUP($C127,'Mammoth NorAM SS'!$A$17:$I$37,9,FALSE))</f>
        <v>0</v>
      </c>
      <c r="AD127" s="22" t="str">
        <f>IF(ISNA(VLOOKUP($C127,'Le Relais NorAM SS'!$A$17:$I$37,9,FALSE))=TRUE,"0",VLOOKUP($C127,'Le Relais NorAM SS'!$A$17:$I$37,9,FALSE))</f>
        <v>0</v>
      </c>
      <c r="AE127" s="22" t="str">
        <f>IF(ISNA(VLOOKUP($C127,'Step Up Tour Pro SS'!$A$17:$I$37,9,FALSE))=TRUE,"0",VLOOKUP($C127,'Step Up Tour Pro SS'!$A$17:$I$37,9,FALSE))</f>
        <v>0</v>
      </c>
    </row>
    <row r="128" spans="1:31" ht="15" customHeight="1">
      <c r="A128" s="81" t="s">
        <v>222</v>
      </c>
      <c r="B128" s="81" t="s">
        <v>97</v>
      </c>
      <c r="C128" s="86" t="s">
        <v>199</v>
      </c>
      <c r="D128" s="85">
        <f>IF(ISNA(VLOOKUP($C128,'RPA Caclulations'!$C$6:$K$199,3,FALSE))=TRUE,"0",VLOOKUP($C128,'RPA Caclulations'!$C$6:$K$199,3,FALSE))</f>
        <v>86</v>
      </c>
      <c r="E128" s="22" t="str">
        <f>IF(ISNA(VLOOKUP($C128,'Mt. Sima Canada Cup SS'!$A$17:$I$37,9,FALSE))=TRUE,"0",VLOOKUP($C128,'Mt. Sima Canada Cup SS'!$A$17:$I$37,9,FALSE))</f>
        <v>0</v>
      </c>
      <c r="F128" s="22" t="str">
        <f>IF(ISNA(VLOOKUP($C128,'Mt. Sima Canada Cup BA'!$A$17:$I$37,9,FALSE))=TRUE,"0",VLOOKUP($C128,'Mt. Sima Canada Cup BA'!$A$17:$I$37,9,FALSE))</f>
        <v>0</v>
      </c>
      <c r="G128" s="22" t="str">
        <f>IF(ISNA(VLOOKUP($C128,'Waterville Rev Tour NorAm Day 1'!$A$17:$I$37,9,FALSE))=TRUE,"0",VLOOKUP($C128,'Waterville Rev Tour NorAm Day 1'!$A$17:$I$37,9,FALSE))</f>
        <v>0</v>
      </c>
      <c r="H128" s="22" t="str">
        <f>IF(ISNA(VLOOKUP($C128,'Waterville Rev Tour NorAm Day 2'!$A$17:$I$37,9,FALSE))=TRUE,"0",VLOOKUP($C128,'Waterville Rev Tour NorAm Day 2'!$A$17:$I$37,9,FALSE))</f>
        <v>0</v>
      </c>
      <c r="I128" s="22" t="str">
        <f>IF(ISNA(VLOOKUP($C128,'MSLM TT DAY 1'!$A$17:$I$37,9,FALSE))=TRUE,"0",VLOOKUP($C128,'MSLM TT DAY 1'!$A$17:$I$37,9,FALSE))</f>
        <v>0</v>
      </c>
      <c r="J128" s="22" t="str">
        <f>IF(ISNA(VLOOKUP($C128,'MSLM TT DAY 2'!$A$17:$I$37,9,FALSE))=TRUE,"0",VLOOKUP($C128,'MSLM TT DAY 2'!$A$17:$I$37,9,FALSE))</f>
        <v>0</v>
      </c>
      <c r="K128" s="22" t="str">
        <f>IF(ISNA(VLOOKUP($C128,'Craigleith Groms'!$A$17:$I$37,9,FALSE))=TRUE,"0",VLOOKUP($C128,'Craigleith Groms'!$A$17:$I$37,9,FALSE))</f>
        <v>0</v>
      </c>
      <c r="L128" s="22" t="str">
        <f>IF(ISNA(VLOOKUP($C128,'Silverstar Canada Cup'!$A$17:$I$37,9,FALSE))=TRUE,"0",VLOOKUP($C128,'Silverstar Canada Cup'!$A$17:$I$37,9,FALSE))</f>
        <v>0</v>
      </c>
      <c r="M128" s="22" t="str">
        <f>IF(ISNA(VLOOKUP($C128,'Beaver Valley TT'!$A$17:$I$37,9,FALSE))=TRUE,"0",VLOOKUP($C128,'Beaver Valley TT'!$A$17:$I$37,9,FALSE))</f>
        <v>0</v>
      </c>
      <c r="N128" s="22" t="str">
        <f>IF(ISNA(VLOOKUP($C128,'Calgary Nor AM SS'!$A$17:$I$37,9,FALSE))=TRUE,"0",VLOOKUP($C128,'Calgary Nor AM SS'!$A$17:$I$37,9,FALSE))</f>
        <v>0</v>
      </c>
      <c r="O128" s="22" t="str">
        <f>IF(ISNA(VLOOKUP($C128,'Fortune Fz'!$A$17:$I$37,9,FALSE))=TRUE,"0",VLOOKUP($C128,'Fortune Fz'!$A$17:$I$37,9,FALSE))</f>
        <v>0</v>
      </c>
      <c r="P128" s="22" t="str">
        <f>IF(ISNA(VLOOKUP($C128,'GEORGIAN PEAKS Groms'!$A$17:$I$37,9,FALSE))=TRUE,"0",VLOOKUP($C128,'GEORGIAN PEAKS Groms'!$A$17:$I$37,9,FALSE))</f>
        <v>0</v>
      </c>
      <c r="Q128" s="22" t="str">
        <f>IF(ISNA(VLOOKUP($C128,'Aspen Open SS'!$A$17:$I$37,9,FALSE))=TRUE,"0",VLOOKUP($C128,'Aspen Open SS'!$A$17:$I$37,9,FALSE))</f>
        <v>0</v>
      </c>
      <c r="R128" s="22" t="str">
        <f>IF(ISNA(VLOOKUP($C128,'Aspen Open BA'!$A$17:$I$37,9,FALSE))=TRUE,"0",VLOOKUP($C128,'Aspen Open BA'!$A$17:$I$37,9,FALSE))</f>
        <v>0</v>
      </c>
      <c r="S128" s="22" t="str">
        <f>IF(ISNA(VLOOKUP($C128,'CWG SS'!$A$17:$I$37,9,FALSE))=TRUE,"0",VLOOKUP($C128,'CWG SS'!$A$17:$I$37,9,FALSE))</f>
        <v>0</v>
      </c>
      <c r="T128" s="22" t="str">
        <f>IF(ISNA(VLOOKUP($C128,'CWG BA'!$A$17:$I$37,9,FALSE))=TRUE,"0",VLOOKUP($C128,'CWG BA'!$A$17:$I$37,9,FALSE))</f>
        <v>0</v>
      </c>
      <c r="U128" s="22" t="str">
        <f>IF(ISNA(VLOOKUP($C128,'CWG HP'!$A$17:$I$37,9,FALSE))=TRUE,"0",VLOOKUP($C128,'CWG HP'!$A$17:$I$37,9,FALSE))</f>
        <v>0</v>
      </c>
      <c r="V128" s="22" t="str">
        <f>IF(ISNA(VLOOKUP($C128,'Camp Fortune Provincials'!$A$17:$I$37,9,FALSE))=TRUE,"0",VLOOKUP($C128,'Camp Fortune Provincials'!$A$17:$I$37,9,FALSE))</f>
        <v>0</v>
      </c>
      <c r="W128" s="22" t="str">
        <f>IF(ISNA(VLOOKUP($C128,'Jr Nats SS'!$A$17:$I$37,9,FALSE))=TRUE,"0",VLOOKUP($C128,'Jr Nats SS'!$A$17:$I$37,9,FALSE))</f>
        <v>0</v>
      </c>
      <c r="X128" s="22" t="str">
        <f>IF(ISNA(VLOOKUP($C128,'Jr Nats HP'!$A$17:$I$37,9,FALSE))=TRUE,"0",VLOOKUP($C128,'Jr Nats HP'!$A$17:$I$37,9,FALSE))</f>
        <v>0</v>
      </c>
      <c r="Y128" s="22" t="str">
        <f>IF(ISNA(VLOOKUP($C128,'Jr Nats BA'!$A$17:$I$37,9,FALSE))=TRUE,"0",VLOOKUP($C128,'Jr Nats BA'!$A$17:$I$37,9,FALSE))</f>
        <v>0</v>
      </c>
      <c r="Z128" s="22" t="str">
        <f>IF(ISNA(VLOOKUP($C128,'Mammoth World Cup'!$A$17:$I$37,9,FALSE))=TRUE,"0",VLOOKUP($C128,'Mammoth World Cup'!$A$17:$I$37,9,FALSE))</f>
        <v>0</v>
      </c>
      <c r="AA128" s="22" t="str">
        <f>IF(ISNA(VLOOKUP($C128,'MSLM CC SS'!$A$17:$I$37,9,FALSE))=TRUE,"0",VLOOKUP($C128,'MSLM CC SS'!$A$17:$I$37,9,FALSE))</f>
        <v>0</v>
      </c>
      <c r="AB128" s="22" t="str">
        <f>IF(ISNA(VLOOKUP($C128,'MSLM CC HP'!$A$17:$I$33,9,FALSE))=TRUE,"0",VLOOKUP($C128,'MSLM CC HP'!$A$17:$I$33,9,FALSE))</f>
        <v>0</v>
      </c>
      <c r="AC128" s="22" t="str">
        <f>IF(ISNA(VLOOKUP($C128,'Mammoth NorAM SS'!$A$17:$I$37,9,FALSE))=TRUE,"0",VLOOKUP($C128,'Mammoth NorAM SS'!$A$17:$I$37,9,FALSE))</f>
        <v>0</v>
      </c>
      <c r="AD128" s="22" t="str">
        <f>IF(ISNA(VLOOKUP($C128,'Le Relais NorAM SS'!$A$17:$I$37,9,FALSE))=TRUE,"0",VLOOKUP($C128,'Le Relais NorAM SS'!$A$17:$I$37,9,FALSE))</f>
        <v>0</v>
      </c>
      <c r="AE128" s="22" t="str">
        <f>IF(ISNA(VLOOKUP($C128,'Step Up Tour Pro SS'!$A$17:$I$37,9,FALSE))=TRUE,"0",VLOOKUP($C128,'Step Up Tour Pro SS'!$A$17:$I$37,9,FALSE))</f>
        <v>0</v>
      </c>
    </row>
    <row r="129" spans="1:31" ht="15" customHeight="1">
      <c r="A129" s="81" t="s">
        <v>222</v>
      </c>
      <c r="B129" s="81" t="s">
        <v>74</v>
      </c>
      <c r="C129" s="86" t="s">
        <v>212</v>
      </c>
      <c r="D129" s="85">
        <f>IF(ISNA(VLOOKUP($C129,'RPA Caclulations'!$C$6:$K$199,3,FALSE))=TRUE,"0",VLOOKUP($C129,'RPA Caclulations'!$C$6:$K$199,3,FALSE))</f>
        <v>86</v>
      </c>
      <c r="E129" s="22" t="str">
        <f>IF(ISNA(VLOOKUP($C129,'Mt. Sima Canada Cup SS'!$A$17:$I$37,9,FALSE))=TRUE,"0",VLOOKUP($C129,'Mt. Sima Canada Cup SS'!$A$17:$I$37,9,FALSE))</f>
        <v>0</v>
      </c>
      <c r="F129" s="22" t="str">
        <f>IF(ISNA(VLOOKUP($C129,'Mt. Sima Canada Cup BA'!$A$17:$I$37,9,FALSE))=TRUE,"0",VLOOKUP($C129,'Mt. Sima Canada Cup BA'!$A$17:$I$37,9,FALSE))</f>
        <v>0</v>
      </c>
      <c r="G129" s="22" t="str">
        <f>IF(ISNA(VLOOKUP($C129,'Waterville Rev Tour NorAm Day 1'!$A$17:$I$37,9,FALSE))=TRUE,"0",VLOOKUP($C129,'Waterville Rev Tour NorAm Day 1'!$A$17:$I$37,9,FALSE))</f>
        <v>0</v>
      </c>
      <c r="H129" s="22" t="str">
        <f>IF(ISNA(VLOOKUP($C129,'Waterville Rev Tour NorAm Day 2'!$A$17:$I$37,9,FALSE))=TRUE,"0",VLOOKUP($C129,'Waterville Rev Tour NorAm Day 2'!$A$17:$I$37,9,FALSE))</f>
        <v>0</v>
      </c>
      <c r="I129" s="22" t="str">
        <f>IF(ISNA(VLOOKUP($C129,'MSLM TT DAY 1'!$A$17:$I$37,9,FALSE))=TRUE,"0",VLOOKUP($C129,'MSLM TT DAY 1'!$A$17:$I$37,9,FALSE))</f>
        <v>0</v>
      </c>
      <c r="J129" s="22" t="str">
        <f>IF(ISNA(VLOOKUP($C129,'MSLM TT DAY 2'!$A$17:$I$37,9,FALSE))=TRUE,"0",VLOOKUP($C129,'MSLM TT DAY 2'!$A$17:$I$37,9,FALSE))</f>
        <v>0</v>
      </c>
      <c r="K129" s="22" t="str">
        <f>IF(ISNA(VLOOKUP($C129,'Craigleith Groms'!$A$17:$I$37,9,FALSE))=TRUE,"0",VLOOKUP($C129,'Craigleith Groms'!$A$17:$I$37,9,FALSE))</f>
        <v>0</v>
      </c>
      <c r="L129" s="22" t="str">
        <f>IF(ISNA(VLOOKUP($C129,'Silverstar Canada Cup'!$A$17:$I$37,9,FALSE))=TRUE,"0",VLOOKUP($C129,'Silverstar Canada Cup'!$A$17:$I$37,9,FALSE))</f>
        <v>0</v>
      </c>
      <c r="M129" s="22" t="str">
        <f>IF(ISNA(VLOOKUP($C129,'Beaver Valley TT'!$A$17:$I$37,9,FALSE))=TRUE,"0",VLOOKUP($C129,'Beaver Valley TT'!$A$17:$I$37,9,FALSE))</f>
        <v>0</v>
      </c>
      <c r="N129" s="22" t="str">
        <f>IF(ISNA(VLOOKUP($C129,'Calgary Nor AM SS'!$A$17:$I$37,9,FALSE))=TRUE,"0",VLOOKUP($C129,'Calgary Nor AM SS'!$A$17:$I$37,9,FALSE))</f>
        <v>0</v>
      </c>
      <c r="O129" s="22" t="str">
        <f>IF(ISNA(VLOOKUP($C129,'Fortune Fz'!$A$17:$I$37,9,FALSE))=TRUE,"0",VLOOKUP($C129,'Fortune Fz'!$A$17:$I$37,9,FALSE))</f>
        <v>0</v>
      </c>
      <c r="P129" s="22" t="str">
        <f>IF(ISNA(VLOOKUP($C129,'GEORGIAN PEAKS Groms'!$A$17:$I$37,9,FALSE))=TRUE,"0",VLOOKUP($C129,'GEORGIAN PEAKS Groms'!$A$17:$I$37,9,FALSE))</f>
        <v>0</v>
      </c>
      <c r="Q129" s="22" t="str">
        <f>IF(ISNA(VLOOKUP($C129,'Aspen Open SS'!$A$17:$I$37,9,FALSE))=TRUE,"0",VLOOKUP($C129,'Aspen Open SS'!$A$17:$I$37,9,FALSE))</f>
        <v>0</v>
      </c>
      <c r="R129" s="22" t="str">
        <f>IF(ISNA(VLOOKUP($C129,'Aspen Open BA'!$A$17:$I$37,9,FALSE))=TRUE,"0",VLOOKUP($C129,'Aspen Open BA'!$A$17:$I$37,9,FALSE))</f>
        <v>0</v>
      </c>
      <c r="S129" s="22" t="str">
        <f>IF(ISNA(VLOOKUP($C129,'CWG SS'!$A$17:$I$37,9,FALSE))=TRUE,"0",VLOOKUP($C129,'CWG SS'!$A$17:$I$37,9,FALSE))</f>
        <v>0</v>
      </c>
      <c r="T129" s="22" t="str">
        <f>IF(ISNA(VLOOKUP($C129,'CWG BA'!$A$17:$I$37,9,FALSE))=TRUE,"0",VLOOKUP($C129,'CWG BA'!$A$17:$I$37,9,FALSE))</f>
        <v>0</v>
      </c>
      <c r="U129" s="22" t="str">
        <f>IF(ISNA(VLOOKUP($C129,'CWG HP'!$A$17:$I$37,9,FALSE))=TRUE,"0",VLOOKUP($C129,'CWG HP'!$A$17:$I$37,9,FALSE))</f>
        <v>0</v>
      </c>
      <c r="V129" s="22" t="str">
        <f>IF(ISNA(VLOOKUP($C129,'Camp Fortune Provincials'!$A$17:$I$37,9,FALSE))=TRUE,"0",VLOOKUP($C129,'Camp Fortune Provincials'!$A$17:$I$37,9,FALSE))</f>
        <v>0</v>
      </c>
      <c r="W129" s="22" t="str">
        <f>IF(ISNA(VLOOKUP($C129,'Jr Nats SS'!$A$17:$I$37,9,FALSE))=TRUE,"0",VLOOKUP($C129,'Jr Nats SS'!$A$17:$I$37,9,FALSE))</f>
        <v>0</v>
      </c>
      <c r="X129" s="22" t="str">
        <f>IF(ISNA(VLOOKUP($C129,'Jr Nats HP'!$A$17:$I$37,9,FALSE))=TRUE,"0",VLOOKUP($C129,'Jr Nats HP'!$A$17:$I$37,9,FALSE))</f>
        <v>0</v>
      </c>
      <c r="Y129" s="22" t="str">
        <f>IF(ISNA(VLOOKUP($C129,'Jr Nats BA'!$A$17:$I$37,9,FALSE))=TRUE,"0",VLOOKUP($C129,'Jr Nats BA'!$A$17:$I$37,9,FALSE))</f>
        <v>0</v>
      </c>
      <c r="Z129" s="22" t="str">
        <f>IF(ISNA(VLOOKUP($C129,'Mammoth World Cup'!$A$17:$I$37,9,FALSE))=TRUE,"0",VLOOKUP($C129,'Mammoth World Cup'!$A$17:$I$37,9,FALSE))</f>
        <v>0</v>
      </c>
      <c r="AA129" s="22" t="str">
        <f>IF(ISNA(VLOOKUP($C129,'MSLM CC SS'!$A$17:$I$37,9,FALSE))=TRUE,"0",VLOOKUP($C129,'MSLM CC SS'!$A$17:$I$37,9,FALSE))</f>
        <v>0</v>
      </c>
      <c r="AB129" s="22" t="str">
        <f>IF(ISNA(VLOOKUP($C129,'MSLM CC HP'!$A$17:$I$33,9,FALSE))=TRUE,"0",VLOOKUP($C129,'MSLM CC HP'!$A$17:$I$33,9,FALSE))</f>
        <v>0</v>
      </c>
      <c r="AC129" s="22" t="str">
        <f>IF(ISNA(VLOOKUP($C129,'Mammoth NorAM SS'!$A$17:$I$37,9,FALSE))=TRUE,"0",VLOOKUP($C129,'Mammoth NorAM SS'!$A$17:$I$37,9,FALSE))</f>
        <v>0</v>
      </c>
      <c r="AD129" s="22" t="str">
        <f>IF(ISNA(VLOOKUP($C129,'Le Relais NorAM SS'!$A$17:$I$37,9,FALSE))=TRUE,"0",VLOOKUP($C129,'Le Relais NorAM SS'!$A$17:$I$37,9,FALSE))</f>
        <v>0</v>
      </c>
      <c r="AE129" s="22" t="str">
        <f>IF(ISNA(VLOOKUP($C129,'Step Up Tour Pro SS'!$A$17:$I$37,9,FALSE))=TRUE,"0",VLOOKUP($C129,'Step Up Tour Pro SS'!$A$17:$I$37,9,FALSE))</f>
        <v>0</v>
      </c>
    </row>
    <row r="130" spans="1:31" ht="15" customHeight="1">
      <c r="A130" s="81" t="s">
        <v>222</v>
      </c>
      <c r="B130" s="81" t="s">
        <v>74</v>
      </c>
      <c r="C130" s="123" t="s">
        <v>210</v>
      </c>
      <c r="D130" s="85">
        <f>IF(ISNA(VLOOKUP($C130,'RPA Caclulations'!$C$6:$K$199,3,FALSE))=TRUE,"0",VLOOKUP($C130,'RPA Caclulations'!$C$6:$K$199,3,FALSE))</f>
        <v>86</v>
      </c>
      <c r="E130" s="22" t="str">
        <f>IF(ISNA(VLOOKUP($C130,'Mt. Sima Canada Cup SS'!$A$17:$I$37,9,FALSE))=TRUE,"0",VLOOKUP($C130,'Mt. Sima Canada Cup SS'!$A$17:$I$37,9,FALSE))</f>
        <v>0</v>
      </c>
      <c r="F130" s="22" t="str">
        <f>IF(ISNA(VLOOKUP($C130,'Mt. Sima Canada Cup BA'!$A$17:$I$37,9,FALSE))=TRUE,"0",VLOOKUP($C130,'Mt. Sima Canada Cup BA'!$A$17:$I$37,9,FALSE))</f>
        <v>0</v>
      </c>
      <c r="G130" s="22" t="str">
        <f>IF(ISNA(VLOOKUP($C130,'Waterville Rev Tour NorAm Day 1'!$A$17:$I$37,9,FALSE))=TRUE,"0",VLOOKUP($C130,'Waterville Rev Tour NorAm Day 1'!$A$17:$I$37,9,FALSE))</f>
        <v>0</v>
      </c>
      <c r="H130" s="22" t="str">
        <f>IF(ISNA(VLOOKUP($C130,'Waterville Rev Tour NorAm Day 2'!$A$17:$I$37,9,FALSE))=TRUE,"0",VLOOKUP($C130,'Waterville Rev Tour NorAm Day 2'!$A$17:$I$37,9,FALSE))</f>
        <v>0</v>
      </c>
      <c r="I130" s="22" t="str">
        <f>IF(ISNA(VLOOKUP($C130,'MSLM TT DAY 1'!$A$17:$I$37,9,FALSE))=TRUE,"0",VLOOKUP($C130,'MSLM TT DAY 1'!$A$17:$I$37,9,FALSE))</f>
        <v>0</v>
      </c>
      <c r="J130" s="22" t="str">
        <f>IF(ISNA(VLOOKUP($C130,'MSLM TT DAY 2'!$A$17:$I$37,9,FALSE))=TRUE,"0",VLOOKUP($C130,'MSLM TT DAY 2'!$A$17:$I$37,9,FALSE))</f>
        <v>0</v>
      </c>
      <c r="K130" s="22" t="str">
        <f>IF(ISNA(VLOOKUP($C130,'Craigleith Groms'!$A$17:$I$37,9,FALSE))=TRUE,"0",VLOOKUP($C130,'Craigleith Groms'!$A$17:$I$37,9,FALSE))</f>
        <v>0</v>
      </c>
      <c r="L130" s="22" t="str">
        <f>IF(ISNA(VLOOKUP($C130,'Silverstar Canada Cup'!$A$17:$I$37,9,FALSE))=TRUE,"0",VLOOKUP($C130,'Silverstar Canada Cup'!$A$17:$I$37,9,FALSE))</f>
        <v>0</v>
      </c>
      <c r="M130" s="22" t="str">
        <f>IF(ISNA(VLOOKUP($C130,'Beaver Valley TT'!$A$17:$I$37,9,FALSE))=TRUE,"0",VLOOKUP($C130,'Beaver Valley TT'!$A$17:$I$37,9,FALSE))</f>
        <v>0</v>
      </c>
      <c r="N130" s="22" t="str">
        <f>IF(ISNA(VLOOKUP($C130,'Calgary Nor AM SS'!$A$17:$I$37,9,FALSE))=TRUE,"0",VLOOKUP($C130,'Calgary Nor AM SS'!$A$17:$I$37,9,FALSE))</f>
        <v>0</v>
      </c>
      <c r="O130" s="22" t="str">
        <f>IF(ISNA(VLOOKUP($C130,'Fortune Fz'!$A$17:$I$37,9,FALSE))=TRUE,"0",VLOOKUP($C130,'Fortune Fz'!$A$17:$I$37,9,FALSE))</f>
        <v>0</v>
      </c>
      <c r="P130" s="22" t="str">
        <f>IF(ISNA(VLOOKUP($C130,'GEORGIAN PEAKS Groms'!$A$17:$I$37,9,FALSE))=TRUE,"0",VLOOKUP($C130,'GEORGIAN PEAKS Groms'!$A$17:$I$37,9,FALSE))</f>
        <v>0</v>
      </c>
      <c r="Q130" s="22" t="str">
        <f>IF(ISNA(VLOOKUP($C130,'Aspen Open SS'!$A$17:$I$37,9,FALSE))=TRUE,"0",VLOOKUP($C130,'Aspen Open SS'!$A$17:$I$37,9,FALSE))</f>
        <v>0</v>
      </c>
      <c r="R130" s="22" t="str">
        <f>IF(ISNA(VLOOKUP($C130,'Aspen Open BA'!$A$17:$I$37,9,FALSE))=TRUE,"0",VLOOKUP($C130,'Aspen Open BA'!$A$17:$I$37,9,FALSE))</f>
        <v>0</v>
      </c>
      <c r="S130" s="22" t="str">
        <f>IF(ISNA(VLOOKUP($C130,'CWG SS'!$A$17:$I$37,9,FALSE))=TRUE,"0",VLOOKUP($C130,'CWG SS'!$A$17:$I$37,9,FALSE))</f>
        <v>0</v>
      </c>
      <c r="T130" s="22" t="str">
        <f>IF(ISNA(VLOOKUP($C130,'CWG BA'!$A$17:$I$37,9,FALSE))=TRUE,"0",VLOOKUP($C130,'CWG BA'!$A$17:$I$37,9,FALSE))</f>
        <v>0</v>
      </c>
      <c r="U130" s="22" t="str">
        <f>IF(ISNA(VLOOKUP($C130,'CWG HP'!$A$17:$I$37,9,FALSE))=TRUE,"0",VLOOKUP($C130,'CWG HP'!$A$17:$I$37,9,FALSE))</f>
        <v>0</v>
      </c>
      <c r="V130" s="22" t="str">
        <f>IF(ISNA(VLOOKUP($C130,'Camp Fortune Provincials'!$A$17:$I$37,9,FALSE))=TRUE,"0",VLOOKUP($C130,'Camp Fortune Provincials'!$A$17:$I$37,9,FALSE))</f>
        <v>0</v>
      </c>
      <c r="W130" s="22" t="str">
        <f>IF(ISNA(VLOOKUP($C130,'Jr Nats SS'!$A$17:$I$37,9,FALSE))=TRUE,"0",VLOOKUP($C130,'Jr Nats SS'!$A$17:$I$37,9,FALSE))</f>
        <v>0</v>
      </c>
      <c r="X130" s="22" t="str">
        <f>IF(ISNA(VLOOKUP($C130,'Jr Nats HP'!$A$17:$I$37,9,FALSE))=TRUE,"0",VLOOKUP($C130,'Jr Nats HP'!$A$17:$I$37,9,FALSE))</f>
        <v>0</v>
      </c>
      <c r="Y130" s="22" t="str">
        <f>IF(ISNA(VLOOKUP($C130,'Jr Nats BA'!$A$17:$I$37,9,FALSE))=TRUE,"0",VLOOKUP($C130,'Jr Nats BA'!$A$17:$I$37,9,FALSE))</f>
        <v>0</v>
      </c>
      <c r="Z130" s="22" t="str">
        <f>IF(ISNA(VLOOKUP($C130,'Mammoth World Cup'!$A$17:$I$37,9,FALSE))=TRUE,"0",VLOOKUP($C130,'Mammoth World Cup'!$A$17:$I$37,9,FALSE))</f>
        <v>0</v>
      </c>
      <c r="AA130" s="22" t="str">
        <f>IF(ISNA(VLOOKUP($C130,'MSLM CC SS'!$A$17:$I$37,9,FALSE))=TRUE,"0",VLOOKUP($C130,'MSLM CC SS'!$A$17:$I$37,9,FALSE))</f>
        <v>0</v>
      </c>
      <c r="AB130" s="22" t="str">
        <f>IF(ISNA(VLOOKUP($C130,'MSLM CC HP'!$A$17:$I$33,9,FALSE))=TRUE,"0",VLOOKUP($C130,'MSLM CC HP'!$A$17:$I$33,9,FALSE))</f>
        <v>0</v>
      </c>
      <c r="AC130" s="22" t="str">
        <f>IF(ISNA(VLOOKUP($C130,'Mammoth NorAM SS'!$A$17:$I$37,9,FALSE))=TRUE,"0",VLOOKUP($C130,'Mammoth NorAM SS'!$A$17:$I$37,9,FALSE))</f>
        <v>0</v>
      </c>
      <c r="AD130" s="22" t="str">
        <f>IF(ISNA(VLOOKUP($C130,'Le Relais NorAM SS'!$A$17:$I$37,9,FALSE))=TRUE,"0",VLOOKUP($C130,'Le Relais NorAM SS'!$A$17:$I$37,9,FALSE))</f>
        <v>0</v>
      </c>
      <c r="AE130" s="22" t="str">
        <f>IF(ISNA(VLOOKUP($C130,'Step Up Tour Pro SS'!$A$17:$I$37,9,FALSE))=TRUE,"0",VLOOKUP($C130,'Step Up Tour Pro SS'!$A$17:$I$37,9,FALSE))</f>
        <v>0</v>
      </c>
    </row>
    <row r="131" spans="1:31" ht="15" customHeight="1">
      <c r="A131" s="81" t="s">
        <v>222</v>
      </c>
      <c r="B131" s="81" t="s">
        <v>97</v>
      </c>
      <c r="C131" s="123" t="s">
        <v>196</v>
      </c>
      <c r="D131" s="85">
        <f>IF(ISNA(VLOOKUP($C131,'RPA Caclulations'!$C$6:$K$199,3,FALSE))=TRUE,"0",VLOOKUP($C131,'RPA Caclulations'!$C$6:$K$199,3,FALSE))</f>
        <v>86</v>
      </c>
      <c r="E131" s="22" t="str">
        <f>IF(ISNA(VLOOKUP($C131,'Mt. Sima Canada Cup SS'!$A$17:$I$37,9,FALSE))=TRUE,"0",VLOOKUP($C131,'Mt. Sima Canada Cup SS'!$A$17:$I$37,9,FALSE))</f>
        <v>0</v>
      </c>
      <c r="F131" s="22" t="str">
        <f>IF(ISNA(VLOOKUP($C131,'Mt. Sima Canada Cup BA'!$A$17:$I$37,9,FALSE))=TRUE,"0",VLOOKUP($C131,'Mt. Sima Canada Cup BA'!$A$17:$I$37,9,FALSE))</f>
        <v>0</v>
      </c>
      <c r="G131" s="22" t="str">
        <f>IF(ISNA(VLOOKUP($C131,'Waterville Rev Tour NorAm Day 1'!$A$17:$I$37,9,FALSE))=TRUE,"0",VLOOKUP($C131,'Waterville Rev Tour NorAm Day 1'!$A$17:$I$37,9,FALSE))</f>
        <v>0</v>
      </c>
      <c r="H131" s="22" t="str">
        <f>IF(ISNA(VLOOKUP($C131,'Waterville Rev Tour NorAm Day 2'!$A$17:$I$37,9,FALSE))=TRUE,"0",VLOOKUP($C131,'Waterville Rev Tour NorAm Day 2'!$A$17:$I$37,9,FALSE))</f>
        <v>0</v>
      </c>
      <c r="I131" s="22" t="str">
        <f>IF(ISNA(VLOOKUP($C131,'MSLM TT DAY 1'!$A$17:$I$37,9,FALSE))=TRUE,"0",VLOOKUP($C131,'MSLM TT DAY 1'!$A$17:$I$37,9,FALSE))</f>
        <v>0</v>
      </c>
      <c r="J131" s="22" t="str">
        <f>IF(ISNA(VLOOKUP($C131,'MSLM TT DAY 2'!$A$17:$I$37,9,FALSE))=TRUE,"0",VLOOKUP($C131,'MSLM TT DAY 2'!$A$17:$I$37,9,FALSE))</f>
        <v>0</v>
      </c>
      <c r="K131" s="22" t="str">
        <f>IF(ISNA(VLOOKUP($C131,'Craigleith Groms'!$A$17:$I$37,9,FALSE))=TRUE,"0",VLOOKUP($C131,'Craigleith Groms'!$A$17:$I$37,9,FALSE))</f>
        <v>0</v>
      </c>
      <c r="L131" s="22" t="str">
        <f>IF(ISNA(VLOOKUP($C131,'Silverstar Canada Cup'!$A$17:$I$37,9,FALSE))=TRUE,"0",VLOOKUP($C131,'Silverstar Canada Cup'!$A$17:$I$37,9,FALSE))</f>
        <v>0</v>
      </c>
      <c r="M131" s="22" t="str">
        <f>IF(ISNA(VLOOKUP($C131,'Beaver Valley TT'!$A$17:$I$37,9,FALSE))=TRUE,"0",VLOOKUP($C131,'Beaver Valley TT'!$A$17:$I$37,9,FALSE))</f>
        <v>0</v>
      </c>
      <c r="N131" s="22" t="str">
        <f>IF(ISNA(VLOOKUP($C131,'Calgary Nor AM SS'!$A$17:$I$37,9,FALSE))=TRUE,"0",VLOOKUP($C131,'Calgary Nor AM SS'!$A$17:$I$37,9,FALSE))</f>
        <v>0</v>
      </c>
      <c r="O131" s="22" t="str">
        <f>IF(ISNA(VLOOKUP($C131,'Fortune Fz'!$A$17:$I$37,9,FALSE))=TRUE,"0",VLOOKUP($C131,'Fortune Fz'!$A$17:$I$37,9,FALSE))</f>
        <v>0</v>
      </c>
      <c r="P131" s="22" t="str">
        <f>IF(ISNA(VLOOKUP($C131,'GEORGIAN PEAKS Groms'!$A$17:$I$37,9,FALSE))=TRUE,"0",VLOOKUP($C131,'GEORGIAN PEAKS Groms'!$A$17:$I$37,9,FALSE))</f>
        <v>0</v>
      </c>
      <c r="Q131" s="22" t="str">
        <f>IF(ISNA(VLOOKUP($C131,'Aspen Open SS'!$A$17:$I$37,9,FALSE))=TRUE,"0",VLOOKUP($C131,'Aspen Open SS'!$A$17:$I$37,9,FALSE))</f>
        <v>0</v>
      </c>
      <c r="R131" s="22" t="str">
        <f>IF(ISNA(VLOOKUP($C131,'Aspen Open BA'!$A$17:$I$37,9,FALSE))=TRUE,"0",VLOOKUP($C131,'Aspen Open BA'!$A$17:$I$37,9,FALSE))</f>
        <v>0</v>
      </c>
      <c r="S131" s="22" t="str">
        <f>IF(ISNA(VLOOKUP($C131,'CWG SS'!$A$17:$I$37,9,FALSE))=TRUE,"0",VLOOKUP($C131,'CWG SS'!$A$17:$I$37,9,FALSE))</f>
        <v>0</v>
      </c>
      <c r="T131" s="22" t="str">
        <f>IF(ISNA(VLOOKUP($C131,'CWG BA'!$A$17:$I$37,9,FALSE))=TRUE,"0",VLOOKUP($C131,'CWG BA'!$A$17:$I$37,9,FALSE))</f>
        <v>0</v>
      </c>
      <c r="U131" s="22" t="str">
        <f>IF(ISNA(VLOOKUP($C131,'CWG HP'!$A$17:$I$37,9,FALSE))=TRUE,"0",VLOOKUP($C131,'CWG HP'!$A$17:$I$37,9,FALSE))</f>
        <v>0</v>
      </c>
      <c r="V131" s="22" t="str">
        <f>IF(ISNA(VLOOKUP($C131,'Camp Fortune Provincials'!$A$17:$I$37,9,FALSE))=TRUE,"0",VLOOKUP($C131,'Camp Fortune Provincials'!$A$17:$I$37,9,FALSE))</f>
        <v>0</v>
      </c>
      <c r="W131" s="22" t="str">
        <f>IF(ISNA(VLOOKUP($C131,'Jr Nats SS'!$A$17:$I$37,9,FALSE))=TRUE,"0",VLOOKUP($C131,'Jr Nats SS'!$A$17:$I$37,9,FALSE))</f>
        <v>0</v>
      </c>
      <c r="X131" s="22" t="str">
        <f>IF(ISNA(VLOOKUP($C131,'Jr Nats HP'!$A$17:$I$37,9,FALSE))=TRUE,"0",VLOOKUP($C131,'Jr Nats HP'!$A$17:$I$37,9,FALSE))</f>
        <v>0</v>
      </c>
      <c r="Y131" s="22" t="str">
        <f>IF(ISNA(VLOOKUP($C131,'Jr Nats BA'!$A$17:$I$37,9,FALSE))=TRUE,"0",VLOOKUP($C131,'Jr Nats BA'!$A$17:$I$37,9,FALSE))</f>
        <v>0</v>
      </c>
      <c r="Z131" s="22" t="str">
        <f>IF(ISNA(VLOOKUP($C131,'Mammoth World Cup'!$A$17:$I$37,9,FALSE))=TRUE,"0",VLOOKUP($C131,'Mammoth World Cup'!$A$17:$I$37,9,FALSE))</f>
        <v>0</v>
      </c>
      <c r="AA131" s="22" t="str">
        <f>IF(ISNA(VLOOKUP($C131,'MSLM CC SS'!$A$17:$I$37,9,FALSE))=TRUE,"0",VLOOKUP($C131,'MSLM CC SS'!$A$17:$I$37,9,FALSE))</f>
        <v>0</v>
      </c>
      <c r="AB131" s="22" t="str">
        <f>IF(ISNA(VLOOKUP($C131,'MSLM CC HP'!$A$17:$I$33,9,FALSE))=TRUE,"0",VLOOKUP($C131,'MSLM CC HP'!$A$17:$I$33,9,FALSE))</f>
        <v>0</v>
      </c>
      <c r="AC131" s="22" t="str">
        <f>IF(ISNA(VLOOKUP($C131,'Mammoth NorAM SS'!$A$17:$I$37,9,FALSE))=TRUE,"0",VLOOKUP($C131,'Mammoth NorAM SS'!$A$17:$I$37,9,FALSE))</f>
        <v>0</v>
      </c>
      <c r="AD131" s="22" t="str">
        <f>IF(ISNA(VLOOKUP($C131,'Le Relais NorAM SS'!$A$17:$I$37,9,FALSE))=TRUE,"0",VLOOKUP($C131,'Le Relais NorAM SS'!$A$17:$I$37,9,FALSE))</f>
        <v>0</v>
      </c>
      <c r="AE131" s="22" t="str">
        <f>IF(ISNA(VLOOKUP($C131,'Step Up Tour Pro SS'!$A$17:$I$37,9,FALSE))=TRUE,"0",VLOOKUP($C131,'Step Up Tour Pro SS'!$A$17:$I$37,9,FALSE))</f>
        <v>0</v>
      </c>
    </row>
    <row r="132" spans="1:31" ht="15" customHeight="1">
      <c r="A132" s="81" t="s">
        <v>222</v>
      </c>
      <c r="B132" s="81" t="s">
        <v>97</v>
      </c>
      <c r="C132" s="123" t="s">
        <v>200</v>
      </c>
      <c r="D132" s="85">
        <f>IF(ISNA(VLOOKUP($C132,'RPA Caclulations'!$C$6:$K$199,3,FALSE))=TRUE,"0",VLOOKUP($C132,'RPA Caclulations'!$C$6:$K$199,3,FALSE))</f>
        <v>86</v>
      </c>
      <c r="E132" s="22" t="str">
        <f>IF(ISNA(VLOOKUP($C132,'Mt. Sima Canada Cup SS'!$A$17:$I$37,9,FALSE))=TRUE,"0",VLOOKUP($C132,'Mt. Sima Canada Cup SS'!$A$17:$I$37,9,FALSE))</f>
        <v>0</v>
      </c>
      <c r="F132" s="22" t="str">
        <f>IF(ISNA(VLOOKUP($C132,'Mt. Sima Canada Cup BA'!$A$17:$I$37,9,FALSE))=TRUE,"0",VLOOKUP($C132,'Mt. Sima Canada Cup BA'!$A$17:$I$37,9,FALSE))</f>
        <v>0</v>
      </c>
      <c r="G132" s="22" t="str">
        <f>IF(ISNA(VLOOKUP($C132,'Waterville Rev Tour NorAm Day 1'!$A$17:$I$37,9,FALSE))=TRUE,"0",VLOOKUP($C132,'Waterville Rev Tour NorAm Day 1'!$A$17:$I$37,9,FALSE))</f>
        <v>0</v>
      </c>
      <c r="H132" s="22" t="str">
        <f>IF(ISNA(VLOOKUP($C132,'Waterville Rev Tour NorAm Day 2'!$A$17:$I$37,9,FALSE))=TRUE,"0",VLOOKUP($C132,'Waterville Rev Tour NorAm Day 2'!$A$17:$I$37,9,FALSE))</f>
        <v>0</v>
      </c>
      <c r="I132" s="22" t="str">
        <f>IF(ISNA(VLOOKUP($C132,'MSLM TT DAY 1'!$A$17:$I$37,9,FALSE))=TRUE,"0",VLOOKUP($C132,'MSLM TT DAY 1'!$A$17:$I$37,9,FALSE))</f>
        <v>0</v>
      </c>
      <c r="J132" s="22" t="str">
        <f>IF(ISNA(VLOOKUP($C132,'MSLM TT DAY 2'!$A$17:$I$37,9,FALSE))=TRUE,"0",VLOOKUP($C132,'MSLM TT DAY 2'!$A$17:$I$37,9,FALSE))</f>
        <v>0</v>
      </c>
      <c r="K132" s="22" t="str">
        <f>IF(ISNA(VLOOKUP($C132,'Craigleith Groms'!$A$17:$I$37,9,FALSE))=TRUE,"0",VLOOKUP($C132,'Craigleith Groms'!$A$17:$I$37,9,FALSE))</f>
        <v>0</v>
      </c>
      <c r="L132" s="22" t="str">
        <f>IF(ISNA(VLOOKUP($C132,'Silverstar Canada Cup'!$A$17:$I$37,9,FALSE))=TRUE,"0",VLOOKUP($C132,'Silverstar Canada Cup'!$A$17:$I$37,9,FALSE))</f>
        <v>0</v>
      </c>
      <c r="M132" s="22" t="str">
        <f>IF(ISNA(VLOOKUP($C132,'Beaver Valley TT'!$A$17:$I$37,9,FALSE))=TRUE,"0",VLOOKUP($C132,'Beaver Valley TT'!$A$17:$I$37,9,FALSE))</f>
        <v>0</v>
      </c>
      <c r="N132" s="22" t="str">
        <f>IF(ISNA(VLOOKUP($C132,'Calgary Nor AM SS'!$A$17:$I$37,9,FALSE))=TRUE,"0",VLOOKUP($C132,'Calgary Nor AM SS'!$A$17:$I$37,9,FALSE))</f>
        <v>0</v>
      </c>
      <c r="O132" s="22" t="str">
        <f>IF(ISNA(VLOOKUP($C132,'Fortune Fz'!$A$17:$I$37,9,FALSE))=TRUE,"0",VLOOKUP($C132,'Fortune Fz'!$A$17:$I$37,9,FALSE))</f>
        <v>0</v>
      </c>
      <c r="P132" s="22" t="str">
        <f>IF(ISNA(VLOOKUP($C132,'GEORGIAN PEAKS Groms'!$A$17:$I$37,9,FALSE))=TRUE,"0",VLOOKUP($C132,'GEORGIAN PEAKS Groms'!$A$17:$I$37,9,FALSE))</f>
        <v>0</v>
      </c>
      <c r="Q132" s="22" t="str">
        <f>IF(ISNA(VLOOKUP($C132,'Aspen Open SS'!$A$17:$I$37,9,FALSE))=TRUE,"0",VLOOKUP($C132,'Aspen Open SS'!$A$17:$I$37,9,FALSE))</f>
        <v>0</v>
      </c>
      <c r="R132" s="22" t="str">
        <f>IF(ISNA(VLOOKUP($C132,'Aspen Open BA'!$A$17:$I$37,9,FALSE))=TRUE,"0",VLOOKUP($C132,'Aspen Open BA'!$A$17:$I$37,9,FALSE))</f>
        <v>0</v>
      </c>
      <c r="S132" s="22" t="str">
        <f>IF(ISNA(VLOOKUP($C132,'CWG SS'!$A$17:$I$37,9,FALSE))=TRUE,"0",VLOOKUP($C132,'CWG SS'!$A$17:$I$37,9,FALSE))</f>
        <v>0</v>
      </c>
      <c r="T132" s="22" t="str">
        <f>IF(ISNA(VLOOKUP($C132,'CWG BA'!$A$17:$I$37,9,FALSE))=TRUE,"0",VLOOKUP($C132,'CWG BA'!$A$17:$I$37,9,FALSE))</f>
        <v>0</v>
      </c>
      <c r="U132" s="22" t="str">
        <f>IF(ISNA(VLOOKUP($C132,'CWG HP'!$A$17:$I$37,9,FALSE))=TRUE,"0",VLOOKUP($C132,'CWG HP'!$A$17:$I$37,9,FALSE))</f>
        <v>0</v>
      </c>
      <c r="V132" s="22" t="str">
        <f>IF(ISNA(VLOOKUP($C132,'Camp Fortune Provincials'!$A$17:$I$37,9,FALSE))=TRUE,"0",VLOOKUP($C132,'Camp Fortune Provincials'!$A$17:$I$37,9,FALSE))</f>
        <v>0</v>
      </c>
      <c r="W132" s="22" t="str">
        <f>IF(ISNA(VLOOKUP($C132,'Jr Nats SS'!$A$17:$I$37,9,FALSE))=TRUE,"0",VLOOKUP($C132,'Jr Nats SS'!$A$17:$I$37,9,FALSE))</f>
        <v>0</v>
      </c>
      <c r="X132" s="22" t="str">
        <f>IF(ISNA(VLOOKUP($C132,'Jr Nats HP'!$A$17:$I$37,9,FALSE))=TRUE,"0",VLOOKUP($C132,'Jr Nats HP'!$A$17:$I$37,9,FALSE))</f>
        <v>0</v>
      </c>
      <c r="Y132" s="22" t="str">
        <f>IF(ISNA(VLOOKUP($C132,'Jr Nats BA'!$A$17:$I$37,9,FALSE))=TRUE,"0",VLOOKUP($C132,'Jr Nats BA'!$A$17:$I$37,9,FALSE))</f>
        <v>0</v>
      </c>
      <c r="Z132" s="22" t="str">
        <f>IF(ISNA(VLOOKUP($C132,'Mammoth World Cup'!$A$17:$I$37,9,FALSE))=TRUE,"0",VLOOKUP($C132,'Mammoth World Cup'!$A$17:$I$37,9,FALSE))</f>
        <v>0</v>
      </c>
      <c r="AA132" s="22" t="str">
        <f>IF(ISNA(VLOOKUP($C132,'MSLM CC SS'!$A$17:$I$37,9,FALSE))=TRUE,"0",VLOOKUP($C132,'MSLM CC SS'!$A$17:$I$37,9,FALSE))</f>
        <v>0</v>
      </c>
      <c r="AB132" s="22" t="str">
        <f>IF(ISNA(VLOOKUP($C132,'MSLM CC HP'!$A$17:$I$33,9,FALSE))=TRUE,"0",VLOOKUP($C132,'MSLM CC HP'!$A$17:$I$33,9,FALSE))</f>
        <v>0</v>
      </c>
      <c r="AC132" s="22" t="str">
        <f>IF(ISNA(VLOOKUP($C132,'Mammoth NorAM SS'!$A$17:$I$37,9,FALSE))=TRUE,"0",VLOOKUP($C132,'Mammoth NorAM SS'!$A$17:$I$37,9,FALSE))</f>
        <v>0</v>
      </c>
      <c r="AD132" s="22" t="str">
        <f>IF(ISNA(VLOOKUP($C132,'Le Relais NorAM SS'!$A$17:$I$37,9,FALSE))=TRUE,"0",VLOOKUP($C132,'Le Relais NorAM SS'!$A$17:$I$37,9,FALSE))</f>
        <v>0</v>
      </c>
      <c r="AE132" s="22" t="str">
        <f>IF(ISNA(VLOOKUP($C132,'Step Up Tour Pro SS'!$A$17:$I$37,9,FALSE))=TRUE,"0",VLOOKUP($C132,'Step Up Tour Pro SS'!$A$17:$I$37,9,FALSE))</f>
        <v>0</v>
      </c>
    </row>
    <row r="133" spans="1:31" ht="15" customHeight="1">
      <c r="A133" s="81" t="s">
        <v>222</v>
      </c>
      <c r="B133" s="81" t="s">
        <v>97</v>
      </c>
      <c r="C133" s="86" t="s">
        <v>209</v>
      </c>
      <c r="D133" s="85">
        <f>IF(ISNA(VLOOKUP($C133,'RPA Caclulations'!$C$6:$K$199,3,FALSE))=TRUE,"0",VLOOKUP($C133,'RPA Caclulations'!$C$6:$K$199,3,FALSE))</f>
        <v>86</v>
      </c>
      <c r="E133" s="22" t="str">
        <f>IF(ISNA(VLOOKUP($C133,'Mt. Sima Canada Cup SS'!$A$17:$I$37,9,FALSE))=TRUE,"0",VLOOKUP($C133,'Mt. Sima Canada Cup SS'!$A$17:$I$37,9,FALSE))</f>
        <v>0</v>
      </c>
      <c r="F133" s="22" t="str">
        <f>IF(ISNA(VLOOKUP($C133,'Mt. Sima Canada Cup BA'!$A$17:$I$37,9,FALSE))=TRUE,"0",VLOOKUP($C133,'Mt. Sima Canada Cup BA'!$A$17:$I$37,9,FALSE))</f>
        <v>0</v>
      </c>
      <c r="G133" s="22" t="str">
        <f>IF(ISNA(VLOOKUP($C133,'Waterville Rev Tour NorAm Day 1'!$A$17:$I$37,9,FALSE))=TRUE,"0",VLOOKUP($C133,'Waterville Rev Tour NorAm Day 1'!$A$17:$I$37,9,FALSE))</f>
        <v>0</v>
      </c>
      <c r="H133" s="22" t="str">
        <f>IF(ISNA(VLOOKUP($C133,'Waterville Rev Tour NorAm Day 2'!$A$17:$I$37,9,FALSE))=TRUE,"0",VLOOKUP($C133,'Waterville Rev Tour NorAm Day 2'!$A$17:$I$37,9,FALSE))</f>
        <v>0</v>
      </c>
      <c r="I133" s="22" t="str">
        <f>IF(ISNA(VLOOKUP($C133,'MSLM TT DAY 1'!$A$17:$I$37,9,FALSE))=TRUE,"0",VLOOKUP($C133,'MSLM TT DAY 1'!$A$17:$I$37,9,FALSE))</f>
        <v>0</v>
      </c>
      <c r="J133" s="22" t="str">
        <f>IF(ISNA(VLOOKUP($C133,'MSLM TT DAY 2'!$A$17:$I$37,9,FALSE))=TRUE,"0",VLOOKUP($C133,'MSLM TT DAY 2'!$A$17:$I$37,9,FALSE))</f>
        <v>0</v>
      </c>
      <c r="K133" s="22" t="str">
        <f>IF(ISNA(VLOOKUP($C133,'Craigleith Groms'!$A$17:$I$37,9,FALSE))=TRUE,"0",VLOOKUP($C133,'Craigleith Groms'!$A$17:$I$37,9,FALSE))</f>
        <v>0</v>
      </c>
      <c r="L133" s="22" t="str">
        <f>IF(ISNA(VLOOKUP($C133,'Silverstar Canada Cup'!$A$17:$I$37,9,FALSE))=TRUE,"0",VLOOKUP($C133,'Silverstar Canada Cup'!$A$17:$I$37,9,FALSE))</f>
        <v>0</v>
      </c>
      <c r="M133" s="22" t="str">
        <f>IF(ISNA(VLOOKUP($C133,'Beaver Valley TT'!$A$17:$I$37,9,FALSE))=TRUE,"0",VLOOKUP($C133,'Beaver Valley TT'!$A$17:$I$37,9,FALSE))</f>
        <v>0</v>
      </c>
      <c r="N133" s="22" t="str">
        <f>IF(ISNA(VLOOKUP($C133,'Calgary Nor AM SS'!$A$17:$I$37,9,FALSE))=TRUE,"0",VLOOKUP($C133,'Calgary Nor AM SS'!$A$17:$I$37,9,FALSE))</f>
        <v>0</v>
      </c>
      <c r="O133" s="22" t="str">
        <f>IF(ISNA(VLOOKUP($C133,'Fortune Fz'!$A$17:$I$37,9,FALSE))=TRUE,"0",VLOOKUP($C133,'Fortune Fz'!$A$17:$I$37,9,FALSE))</f>
        <v>0</v>
      </c>
      <c r="P133" s="22" t="str">
        <f>IF(ISNA(VLOOKUP($C133,'GEORGIAN PEAKS Groms'!$A$17:$I$37,9,FALSE))=TRUE,"0",VLOOKUP($C133,'GEORGIAN PEAKS Groms'!$A$17:$I$37,9,FALSE))</f>
        <v>0</v>
      </c>
      <c r="Q133" s="22" t="str">
        <f>IF(ISNA(VLOOKUP($C133,'Aspen Open SS'!$A$17:$I$37,9,FALSE))=TRUE,"0",VLOOKUP($C133,'Aspen Open SS'!$A$17:$I$37,9,FALSE))</f>
        <v>0</v>
      </c>
      <c r="R133" s="22" t="str">
        <f>IF(ISNA(VLOOKUP($C133,'Aspen Open BA'!$A$17:$I$37,9,FALSE))=TRUE,"0",VLOOKUP($C133,'Aspen Open BA'!$A$17:$I$37,9,FALSE))</f>
        <v>0</v>
      </c>
      <c r="S133" s="22" t="str">
        <f>IF(ISNA(VLOOKUP($C133,'CWG SS'!$A$17:$I$37,9,FALSE))=TRUE,"0",VLOOKUP($C133,'CWG SS'!$A$17:$I$37,9,FALSE))</f>
        <v>0</v>
      </c>
      <c r="T133" s="22" t="str">
        <f>IF(ISNA(VLOOKUP($C133,'CWG BA'!$A$17:$I$37,9,FALSE))=TRUE,"0",VLOOKUP($C133,'CWG BA'!$A$17:$I$37,9,FALSE))</f>
        <v>0</v>
      </c>
      <c r="U133" s="22" t="str">
        <f>IF(ISNA(VLOOKUP($C133,'CWG HP'!$A$17:$I$37,9,FALSE))=TRUE,"0",VLOOKUP($C133,'CWG HP'!$A$17:$I$37,9,FALSE))</f>
        <v>0</v>
      </c>
      <c r="V133" s="22" t="str">
        <f>IF(ISNA(VLOOKUP($C133,'Camp Fortune Provincials'!$A$17:$I$37,9,FALSE))=TRUE,"0",VLOOKUP($C133,'Camp Fortune Provincials'!$A$17:$I$37,9,FALSE))</f>
        <v>0</v>
      </c>
      <c r="W133" s="22" t="str">
        <f>IF(ISNA(VLOOKUP($C133,'Jr Nats SS'!$A$17:$I$37,9,FALSE))=TRUE,"0",VLOOKUP($C133,'Jr Nats SS'!$A$17:$I$37,9,FALSE))</f>
        <v>0</v>
      </c>
      <c r="X133" s="22" t="str">
        <f>IF(ISNA(VLOOKUP($C133,'Jr Nats HP'!$A$17:$I$37,9,FALSE))=TRUE,"0",VLOOKUP($C133,'Jr Nats HP'!$A$17:$I$37,9,FALSE))</f>
        <v>0</v>
      </c>
      <c r="Y133" s="22" t="str">
        <f>IF(ISNA(VLOOKUP($C133,'Jr Nats BA'!$A$17:$I$37,9,FALSE))=TRUE,"0",VLOOKUP($C133,'Jr Nats BA'!$A$17:$I$37,9,FALSE))</f>
        <v>0</v>
      </c>
      <c r="Z133" s="22" t="str">
        <f>IF(ISNA(VLOOKUP($C133,'Mammoth World Cup'!$A$17:$I$37,9,FALSE))=TRUE,"0",VLOOKUP($C133,'Mammoth World Cup'!$A$17:$I$37,9,FALSE))</f>
        <v>0</v>
      </c>
      <c r="AA133" s="22" t="str">
        <f>IF(ISNA(VLOOKUP($C133,'MSLM CC SS'!$A$17:$I$37,9,FALSE))=TRUE,"0",VLOOKUP($C133,'MSLM CC SS'!$A$17:$I$37,9,FALSE))</f>
        <v>0</v>
      </c>
      <c r="AB133" s="22" t="str">
        <f>IF(ISNA(VLOOKUP($C133,'MSLM CC HP'!$A$17:$I$33,9,FALSE))=TRUE,"0",VLOOKUP($C133,'MSLM CC HP'!$A$17:$I$33,9,FALSE))</f>
        <v>0</v>
      </c>
      <c r="AC133" s="22" t="str">
        <f>IF(ISNA(VLOOKUP($C133,'Mammoth NorAM SS'!$A$17:$I$37,9,FALSE))=TRUE,"0",VLOOKUP($C133,'Mammoth NorAM SS'!$A$17:$I$37,9,FALSE))</f>
        <v>0</v>
      </c>
      <c r="AD133" s="22" t="str">
        <f>IF(ISNA(VLOOKUP($C133,'Le Relais NorAM SS'!$A$17:$I$37,9,FALSE))=TRUE,"0",VLOOKUP($C133,'Le Relais NorAM SS'!$A$17:$I$37,9,FALSE))</f>
        <v>0</v>
      </c>
      <c r="AE133" s="22" t="str">
        <f>IF(ISNA(VLOOKUP($C133,'Step Up Tour Pro SS'!$A$17:$I$37,9,FALSE))=TRUE,"0",VLOOKUP($C133,'Step Up Tour Pro SS'!$A$17:$I$37,9,FALSE))</f>
        <v>0</v>
      </c>
    </row>
    <row r="134" spans="1:31" ht="15" customHeight="1">
      <c r="A134" s="81" t="s">
        <v>138</v>
      </c>
      <c r="B134" s="81" t="s">
        <v>65</v>
      </c>
      <c r="C134" s="73" t="s">
        <v>226</v>
      </c>
      <c r="D134" s="85">
        <f>IF(ISNA(VLOOKUP($C134,'RPA Caclulations'!$C$6:$K$199,3,FALSE))=TRUE,"0",VLOOKUP($C134,'RPA Caclulations'!$C$6:$K$199,3,FALSE))</f>
        <v>86</v>
      </c>
      <c r="E134" s="22" t="str">
        <f>IF(ISNA(VLOOKUP($C134,'Mt. Sima Canada Cup SS'!$A$17:$I$37,9,FALSE))=TRUE,"0",VLOOKUP($C134,'Mt. Sima Canada Cup SS'!$A$17:$I$37,9,FALSE))</f>
        <v>0</v>
      </c>
      <c r="F134" s="22" t="str">
        <f>IF(ISNA(VLOOKUP($C134,'Mt. Sima Canada Cup BA'!$A$17:$I$37,9,FALSE))=TRUE,"0",VLOOKUP($C134,'Mt. Sima Canada Cup BA'!$A$17:$I$37,9,FALSE))</f>
        <v>0</v>
      </c>
      <c r="G134" s="22" t="str">
        <f>IF(ISNA(VLOOKUP($C134,'Waterville Rev Tour NorAm Day 1'!$A$17:$I$37,9,FALSE))=TRUE,"0",VLOOKUP($C134,'Waterville Rev Tour NorAm Day 1'!$A$17:$I$37,9,FALSE))</f>
        <v>0</v>
      </c>
      <c r="H134" s="22" t="str">
        <f>IF(ISNA(VLOOKUP($C134,'Waterville Rev Tour NorAm Day 2'!$A$17:$I$37,9,FALSE))=TRUE,"0",VLOOKUP($C134,'Waterville Rev Tour NorAm Day 2'!$A$17:$I$37,9,FALSE))</f>
        <v>0</v>
      </c>
      <c r="I134" s="22" t="str">
        <f>IF(ISNA(VLOOKUP($C134,'MSLM TT DAY 1'!$A$17:$I$37,9,FALSE))=TRUE,"0",VLOOKUP($C134,'MSLM TT DAY 1'!$A$17:$I$37,9,FALSE))</f>
        <v>0</v>
      </c>
      <c r="J134" s="22" t="str">
        <f>IF(ISNA(VLOOKUP($C134,'MSLM TT DAY 2'!$A$17:$I$37,9,FALSE))=TRUE,"0",VLOOKUP($C134,'MSLM TT DAY 2'!$A$17:$I$37,9,FALSE))</f>
        <v>0</v>
      </c>
      <c r="K134" s="22" t="str">
        <f>IF(ISNA(VLOOKUP($C134,'Craigleith Groms'!$A$17:$I$37,9,FALSE))=TRUE,"0",VLOOKUP($C134,'Craigleith Groms'!$A$17:$I$37,9,FALSE))</f>
        <v>0</v>
      </c>
      <c r="L134" s="22" t="str">
        <f>IF(ISNA(VLOOKUP($C134,'Silverstar Canada Cup'!$A$17:$I$37,9,FALSE))=TRUE,"0",VLOOKUP($C134,'Silverstar Canada Cup'!$A$17:$I$37,9,FALSE))</f>
        <v>0</v>
      </c>
      <c r="M134" s="22" t="str">
        <f>IF(ISNA(VLOOKUP($C134,'Beaver Valley TT'!$A$17:$I$37,9,FALSE))=TRUE,"0",VLOOKUP($C134,'Beaver Valley TT'!$A$17:$I$37,9,FALSE))</f>
        <v>0</v>
      </c>
      <c r="N134" s="22" t="str">
        <f>IF(ISNA(VLOOKUP($C134,'Calgary Nor AM SS'!$A$17:$I$37,9,FALSE))=TRUE,"0",VLOOKUP($C134,'Calgary Nor AM SS'!$A$17:$I$37,9,FALSE))</f>
        <v>0</v>
      </c>
      <c r="O134" s="22" t="str">
        <f>IF(ISNA(VLOOKUP($C134,'Fortune Fz'!$A$17:$I$37,9,FALSE))=TRUE,"0",VLOOKUP($C134,'Fortune Fz'!$A$17:$I$37,9,FALSE))</f>
        <v>0</v>
      </c>
      <c r="P134" s="22" t="str">
        <f>IF(ISNA(VLOOKUP($C134,'GEORGIAN PEAKS Groms'!$A$17:$I$37,9,FALSE))=TRUE,"0",VLOOKUP($C134,'GEORGIAN PEAKS Groms'!$A$17:$I$37,9,FALSE))</f>
        <v>N/A</v>
      </c>
      <c r="Q134" s="22" t="str">
        <f>IF(ISNA(VLOOKUP($C134,'Aspen Open SS'!$A$17:$I$37,9,FALSE))=TRUE,"0",VLOOKUP($C134,'Aspen Open SS'!$A$17:$I$37,9,FALSE))</f>
        <v>0</v>
      </c>
      <c r="R134" s="22" t="str">
        <f>IF(ISNA(VLOOKUP($C134,'Aspen Open BA'!$A$17:$I$37,9,FALSE))=TRUE,"0",VLOOKUP($C134,'Aspen Open BA'!$A$17:$I$37,9,FALSE))</f>
        <v>0</v>
      </c>
      <c r="S134" s="22" t="str">
        <f>IF(ISNA(VLOOKUP($C134,'CWG SS'!$A$17:$I$37,9,FALSE))=TRUE,"0",VLOOKUP($C134,'CWG SS'!$A$17:$I$37,9,FALSE))</f>
        <v>0</v>
      </c>
      <c r="T134" s="22" t="str">
        <f>IF(ISNA(VLOOKUP($C134,'CWG BA'!$A$17:$I$37,9,FALSE))=TRUE,"0",VLOOKUP($C134,'CWG BA'!$A$17:$I$37,9,FALSE))</f>
        <v>0</v>
      </c>
      <c r="U134" s="22" t="str">
        <f>IF(ISNA(VLOOKUP($C134,'CWG HP'!$A$17:$I$37,9,FALSE))=TRUE,"0",VLOOKUP($C134,'CWG HP'!$A$17:$I$37,9,FALSE))</f>
        <v>0</v>
      </c>
      <c r="V134" s="22" t="str">
        <f>IF(ISNA(VLOOKUP($C134,'Camp Fortune Provincials'!$A$17:$I$37,9,FALSE))=TRUE,"0",VLOOKUP($C134,'Camp Fortune Provincials'!$A$17:$I$37,9,FALSE))</f>
        <v>0</v>
      </c>
      <c r="W134" s="22" t="str">
        <f>IF(ISNA(VLOOKUP($C134,'Jr Nats SS'!$A$17:$I$37,9,FALSE))=TRUE,"0",VLOOKUP($C134,'Jr Nats SS'!$A$17:$I$37,9,FALSE))</f>
        <v>0</v>
      </c>
      <c r="X134" s="22" t="str">
        <f>IF(ISNA(VLOOKUP($C134,'Jr Nats HP'!$A$17:$I$37,9,FALSE))=TRUE,"0",VLOOKUP($C134,'Jr Nats HP'!$A$17:$I$37,9,FALSE))</f>
        <v>0</v>
      </c>
      <c r="Y134" s="22" t="str">
        <f>IF(ISNA(VLOOKUP($C134,'Jr Nats BA'!$A$17:$I$37,9,FALSE))=TRUE,"0",VLOOKUP($C134,'Jr Nats BA'!$A$17:$I$37,9,FALSE))</f>
        <v>0</v>
      </c>
      <c r="Z134" s="22" t="str">
        <f>IF(ISNA(VLOOKUP($C134,'Jr Nats BA'!$A$17:$I$37,9,FALSE))=TRUE,"0",VLOOKUP($C134,'Jr Nats BA'!$A$17:$I$37,9,FALSE))</f>
        <v>0</v>
      </c>
      <c r="AA134" s="22" t="str">
        <f>IF(ISNA(VLOOKUP($C134,'MSLM CC SS'!$A$17:$I$37,9,FALSE))=TRUE,"0",VLOOKUP($C134,'MSLM CC SS'!$A$17:$I$37,9,FALSE))</f>
        <v>0</v>
      </c>
      <c r="AB134" s="22" t="str">
        <f>IF(ISNA(VLOOKUP($C134,'MSLM CC HP'!$A$17:$I$33,9,FALSE))=TRUE,"0",VLOOKUP($C134,'MSLM CC HP'!$A$17:$I$33,9,FALSE))</f>
        <v>0</v>
      </c>
      <c r="AC134" s="22" t="str">
        <f>IF(ISNA(VLOOKUP($C134,'Mammoth NorAM SS'!$A$17:$I$37,9,FALSE))=TRUE,"0",VLOOKUP($C134,'Mammoth NorAM SS'!$A$17:$I$37,9,FALSE))</f>
        <v>0</v>
      </c>
      <c r="AD134" s="22" t="str">
        <f>IF(ISNA(VLOOKUP($C134,'Le Relais NorAM SS'!$A$17:$I$37,9,FALSE))=TRUE,"0",VLOOKUP($C134,'Le Relais NorAM SS'!$A$17:$I$37,9,FALSE))</f>
        <v>0</v>
      </c>
      <c r="AE134" s="22" t="str">
        <f>IF(ISNA(VLOOKUP($C134,'Step Up Tour Pro SS'!$A$17:$I$37,9,FALSE))=TRUE,"0",VLOOKUP($C134,'Step Up Tour Pro SS'!$A$17:$I$37,9,FALSE))</f>
        <v>0</v>
      </c>
    </row>
    <row r="135" spans="1:31" ht="11">
      <c r="A135" s="81" t="s">
        <v>138</v>
      </c>
      <c r="B135" s="81" t="s">
        <v>65</v>
      </c>
      <c r="C135" s="73" t="s">
        <v>227</v>
      </c>
      <c r="D135" s="85">
        <f>IF(ISNA(VLOOKUP($C135,'RPA Caclulations'!$C$6:$K$199,3,FALSE))=TRUE,"0",VLOOKUP($C135,'RPA Caclulations'!$C$6:$K$199,3,FALSE))</f>
        <v>86</v>
      </c>
      <c r="E135" s="22" t="str">
        <f>IF(ISNA(VLOOKUP($C135,'Mt. Sima Canada Cup SS'!$A$17:$I$37,9,FALSE))=TRUE,"0",VLOOKUP($C135,'Mt. Sima Canada Cup SS'!$A$17:$I$37,9,FALSE))</f>
        <v>0</v>
      </c>
      <c r="F135" s="22" t="str">
        <f>IF(ISNA(VLOOKUP($C135,'Mt. Sima Canada Cup BA'!$A$17:$I$37,9,FALSE))=TRUE,"0",VLOOKUP($C135,'Mt. Sima Canada Cup BA'!$A$17:$I$37,9,FALSE))</f>
        <v>0</v>
      </c>
      <c r="G135" s="22" t="str">
        <f>IF(ISNA(VLOOKUP($C135,'Waterville Rev Tour NorAm Day 1'!$A$17:$I$37,9,FALSE))=TRUE,"0",VLOOKUP($C135,'Waterville Rev Tour NorAm Day 1'!$A$17:$I$37,9,FALSE))</f>
        <v>0</v>
      </c>
      <c r="H135" s="22" t="str">
        <f>IF(ISNA(VLOOKUP($C135,'Waterville Rev Tour NorAm Day 2'!$A$17:$I$37,9,FALSE))=TRUE,"0",VLOOKUP($C135,'Waterville Rev Tour NorAm Day 2'!$A$17:$I$37,9,FALSE))</f>
        <v>0</v>
      </c>
      <c r="I135" s="22" t="str">
        <f>IF(ISNA(VLOOKUP($C135,'MSLM TT DAY 1'!$A$17:$I$37,9,FALSE))=TRUE,"0",VLOOKUP($C135,'MSLM TT DAY 1'!$A$17:$I$37,9,FALSE))</f>
        <v>0</v>
      </c>
      <c r="J135" s="22" t="str">
        <f>IF(ISNA(VLOOKUP($C135,'MSLM TT DAY 2'!$A$17:$I$37,9,FALSE))=TRUE,"0",VLOOKUP($C135,'MSLM TT DAY 2'!$A$17:$I$37,9,FALSE))</f>
        <v>0</v>
      </c>
      <c r="K135" s="22" t="str">
        <f>IF(ISNA(VLOOKUP($C135,'Craigleith Groms'!$A$17:$I$37,9,FALSE))=TRUE,"0",VLOOKUP($C135,'Craigleith Groms'!$A$17:$I$37,9,FALSE))</f>
        <v>0</v>
      </c>
      <c r="L135" s="22" t="str">
        <f>IF(ISNA(VLOOKUP($C135,'Silverstar Canada Cup'!$A$17:$I$37,9,FALSE))=TRUE,"0",VLOOKUP($C135,'Silverstar Canada Cup'!$A$17:$I$37,9,FALSE))</f>
        <v>0</v>
      </c>
      <c r="M135" s="22" t="str">
        <f>IF(ISNA(VLOOKUP($C135,'Beaver Valley TT'!$A$17:$I$37,9,FALSE))=TRUE,"0",VLOOKUP($C135,'Beaver Valley TT'!$A$17:$I$37,9,FALSE))</f>
        <v>0</v>
      </c>
      <c r="N135" s="22" t="str">
        <f>IF(ISNA(VLOOKUP($C135,'Calgary Nor AM SS'!$A$17:$I$37,9,FALSE))=TRUE,"0",VLOOKUP($C135,'Calgary Nor AM SS'!$A$17:$I$37,9,FALSE))</f>
        <v>0</v>
      </c>
      <c r="O135" s="22" t="str">
        <f>IF(ISNA(VLOOKUP($C135,'Fortune Fz'!$A$17:$I$37,9,FALSE))=TRUE,"0",VLOOKUP($C135,'Fortune Fz'!$A$17:$I$37,9,FALSE))</f>
        <v>0</v>
      </c>
      <c r="P135" s="22" t="str">
        <f>IF(ISNA(VLOOKUP($C135,'GEORGIAN PEAKS Groms'!$A$17:$I$37,9,FALSE))=TRUE,"0",VLOOKUP($C135,'GEORGIAN PEAKS Groms'!$A$17:$I$37,9,FALSE))</f>
        <v>N/A</v>
      </c>
      <c r="Q135" s="22" t="str">
        <f>IF(ISNA(VLOOKUP($C135,'Aspen Open SS'!$A$17:$I$37,9,FALSE))=TRUE,"0",VLOOKUP($C135,'Aspen Open SS'!$A$17:$I$37,9,FALSE))</f>
        <v>0</v>
      </c>
      <c r="R135" s="22" t="str">
        <f>IF(ISNA(VLOOKUP($C135,'Aspen Open BA'!$A$17:$I$37,9,FALSE))=TRUE,"0",VLOOKUP($C135,'Aspen Open BA'!$A$17:$I$37,9,FALSE))</f>
        <v>0</v>
      </c>
      <c r="S135" s="22" t="str">
        <f>IF(ISNA(VLOOKUP($C135,'CWG SS'!$A$17:$I$37,9,FALSE))=TRUE,"0",VLOOKUP($C135,'CWG SS'!$A$17:$I$37,9,FALSE))</f>
        <v>0</v>
      </c>
      <c r="T135" s="22" t="str">
        <f>IF(ISNA(VLOOKUP($C135,'CWG BA'!$A$17:$I$37,9,FALSE))=TRUE,"0",VLOOKUP($C135,'CWG BA'!$A$17:$I$37,9,FALSE))</f>
        <v>0</v>
      </c>
      <c r="U135" s="22" t="str">
        <f>IF(ISNA(VLOOKUP($C135,'CWG HP'!$A$17:$I$37,9,FALSE))=TRUE,"0",VLOOKUP($C135,'CWG HP'!$A$17:$I$37,9,FALSE))</f>
        <v>0</v>
      </c>
      <c r="V135" s="22" t="str">
        <f>IF(ISNA(VLOOKUP($C135,'Camp Fortune Provincials'!$A$17:$I$37,9,FALSE))=TRUE,"0",VLOOKUP($C135,'Camp Fortune Provincials'!$A$17:$I$37,9,FALSE))</f>
        <v>0</v>
      </c>
      <c r="W135" s="22" t="str">
        <f>IF(ISNA(VLOOKUP($C135,'Jr Nats SS'!$A$17:$I$37,9,FALSE))=TRUE,"0",VLOOKUP($C135,'Jr Nats SS'!$A$17:$I$37,9,FALSE))</f>
        <v>0</v>
      </c>
      <c r="X135" s="22" t="str">
        <f>IF(ISNA(VLOOKUP($C135,'Jr Nats HP'!$A$17:$I$37,9,FALSE))=TRUE,"0",VLOOKUP($C135,'Jr Nats HP'!$A$17:$I$37,9,FALSE))</f>
        <v>0</v>
      </c>
      <c r="Y135" s="22" t="str">
        <f>IF(ISNA(VLOOKUP($C135,'Jr Nats BA'!$A$17:$I$37,9,FALSE))=TRUE,"0",VLOOKUP($C135,'Jr Nats BA'!$A$17:$I$37,9,FALSE))</f>
        <v>0</v>
      </c>
      <c r="Z135" s="22" t="str">
        <f>IF(ISNA(VLOOKUP($C135,'Mammoth World Cup'!$A$17:$I$37,9,FALSE))=TRUE,"0",VLOOKUP($C135,'Mammoth World Cup'!$A$17:$I$37,9,FALSE))</f>
        <v>0</v>
      </c>
      <c r="AA135" s="22" t="str">
        <f>IF(ISNA(VLOOKUP($C135,'MSLM CC SS'!$A$17:$I$37,9,FALSE))=TRUE,"0",VLOOKUP($C135,'MSLM CC SS'!$A$17:$I$37,9,FALSE))</f>
        <v>0</v>
      </c>
      <c r="AB135" s="22" t="str">
        <f>IF(ISNA(VLOOKUP($C135,'MSLM CC HP'!$A$17:$I$33,9,FALSE))=TRUE,"0",VLOOKUP($C135,'MSLM CC HP'!$A$17:$I$33,9,FALSE))</f>
        <v>0</v>
      </c>
      <c r="AC135" s="22" t="str">
        <f>IF(ISNA(VLOOKUP($C135,'Mammoth NorAM SS'!$A$17:$I$37,9,FALSE))=TRUE,"0",VLOOKUP($C135,'Mammoth NorAM SS'!$A$17:$I$37,9,FALSE))</f>
        <v>0</v>
      </c>
      <c r="AD135" s="22" t="str">
        <f>IF(ISNA(VLOOKUP($C135,'Le Relais NorAM SS'!$A$17:$I$37,9,FALSE))=TRUE,"0",VLOOKUP($C135,'Le Relais NorAM SS'!$A$17:$I$37,9,FALSE))</f>
        <v>0</v>
      </c>
      <c r="AE135" s="22" t="str">
        <f>IF(ISNA(VLOOKUP($C135,'Step Up Tour Pro SS'!$A$17:$I$37,9,FALSE))=TRUE,"0",VLOOKUP($C135,'Step Up Tour Pro SS'!$A$17:$I$37,9,FALSE))</f>
        <v>0</v>
      </c>
    </row>
  </sheetData>
  <sortState ref="A8:AE134">
    <sortCondition ref="D8:D134"/>
  </sortState>
  <conditionalFormatting sqref="C12:C14">
    <cfRule type="duplicateValues" dxfId="51" priority="23"/>
  </conditionalFormatting>
  <conditionalFormatting sqref="C12:C14">
    <cfRule type="duplicateValues" dxfId="49" priority="24"/>
  </conditionalFormatting>
  <conditionalFormatting sqref="C9:C11">
    <cfRule type="duplicateValues" dxfId="47" priority="21"/>
  </conditionalFormatting>
  <conditionalFormatting sqref="C9:C11">
    <cfRule type="duplicateValues" dxfId="45" priority="22"/>
  </conditionalFormatting>
  <conditionalFormatting sqref="C17">
    <cfRule type="duplicateValues" dxfId="43" priority="19"/>
  </conditionalFormatting>
  <conditionalFormatting sqref="C17">
    <cfRule type="duplicateValues" dxfId="41" priority="20"/>
  </conditionalFormatting>
  <conditionalFormatting sqref="C18">
    <cfRule type="duplicateValues" dxfId="39" priority="17"/>
  </conditionalFormatting>
  <conditionalFormatting sqref="C18">
    <cfRule type="duplicateValues" dxfId="37" priority="18"/>
  </conditionalFormatting>
  <conditionalFormatting sqref="C61">
    <cfRule type="duplicateValues" dxfId="35" priority="16"/>
  </conditionalFormatting>
  <conditionalFormatting sqref="C40">
    <cfRule type="duplicateValues" dxfId="33" priority="15"/>
  </conditionalFormatting>
  <conditionalFormatting sqref="C19:C39 C41:C60 C62:C80">
    <cfRule type="duplicateValues" dxfId="31" priority="25"/>
  </conditionalFormatting>
  <conditionalFormatting sqref="C130:C131">
    <cfRule type="duplicateValues" dxfId="29" priority="26"/>
  </conditionalFormatting>
  <conditionalFormatting sqref="C110">
    <cfRule type="duplicateValues" dxfId="27" priority="13"/>
  </conditionalFormatting>
  <conditionalFormatting sqref="C110">
    <cfRule type="duplicateValues" dxfId="25" priority="14"/>
  </conditionalFormatting>
  <conditionalFormatting sqref="C132">
    <cfRule type="duplicateValues" dxfId="23" priority="11"/>
  </conditionalFormatting>
  <conditionalFormatting sqref="C132">
    <cfRule type="duplicateValues" dxfId="21" priority="12"/>
  </conditionalFormatting>
  <conditionalFormatting sqref="C132">
    <cfRule type="duplicateValues" dxfId="19" priority="10"/>
  </conditionalFormatting>
  <conditionalFormatting sqref="C133">
    <cfRule type="duplicateValues" dxfId="17" priority="9"/>
  </conditionalFormatting>
  <conditionalFormatting sqref="C135">
    <cfRule type="duplicateValues" dxfId="15" priority="8"/>
  </conditionalFormatting>
  <conditionalFormatting sqref="C135">
    <cfRule type="duplicateValues" dxfId="13" priority="7"/>
  </conditionalFormatting>
  <conditionalFormatting sqref="C135">
    <cfRule type="duplicateValues" dxfId="11" priority="6"/>
  </conditionalFormatting>
  <conditionalFormatting sqref="C135">
    <cfRule type="duplicateValues" dxfId="9" priority="5"/>
  </conditionalFormatting>
  <conditionalFormatting sqref="C135">
    <cfRule type="duplicateValues" dxfId="7" priority="4"/>
  </conditionalFormatting>
  <conditionalFormatting sqref="C135">
    <cfRule type="duplicateValues" dxfId="5" priority="3"/>
  </conditionalFormatting>
  <conditionalFormatting sqref="C135">
    <cfRule type="duplicateValues" dxfId="3" priority="2"/>
  </conditionalFormatting>
  <conditionalFormatting sqref="C135">
    <cfRule type="duplicateValues" dxfId="1" priority="1"/>
  </conditionalFormatting>
  <pageMargins left="0.7" right="0.7" top="0.75" bottom="0.75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opLeftCell="A17" workbookViewId="0">
      <selection activeCell="A23" sqref="A23"/>
    </sheetView>
  </sheetViews>
  <sheetFormatPr baseColWidth="10" defaultColWidth="8.7109375" defaultRowHeight="13" x14ac:dyDescent="0"/>
  <cols>
    <col min="1" max="1" width="15.85546875" bestFit="1" customWidth="1"/>
  </cols>
  <sheetData>
    <row r="1" spans="1:9">
      <c r="A1" s="155"/>
      <c r="B1" s="83"/>
      <c r="C1" s="83"/>
      <c r="D1" s="83"/>
      <c r="E1" s="83"/>
      <c r="F1" s="83"/>
      <c r="G1" s="83"/>
      <c r="H1" s="83"/>
      <c r="I1" s="44"/>
    </row>
    <row r="2" spans="1:9">
      <c r="A2" s="155"/>
      <c r="B2" s="157" t="s">
        <v>41</v>
      </c>
      <c r="C2" s="157"/>
      <c r="D2" s="157"/>
      <c r="E2" s="157"/>
      <c r="F2" s="157"/>
      <c r="G2" s="83"/>
      <c r="H2" s="83"/>
      <c r="I2" s="44"/>
    </row>
    <row r="3" spans="1:9">
      <c r="A3" s="155"/>
      <c r="B3" s="83"/>
      <c r="C3" s="83"/>
      <c r="D3" s="83"/>
      <c r="E3" s="83"/>
      <c r="F3" s="83"/>
      <c r="G3" s="83"/>
      <c r="H3" s="83"/>
      <c r="I3" s="44"/>
    </row>
    <row r="4" spans="1:9">
      <c r="A4" s="155"/>
      <c r="B4" s="157" t="s">
        <v>34</v>
      </c>
      <c r="C4" s="157"/>
      <c r="D4" s="157"/>
      <c r="E4" s="157"/>
      <c r="F4" s="157"/>
      <c r="G4" s="83"/>
      <c r="H4" s="83"/>
      <c r="I4" s="44"/>
    </row>
    <row r="5" spans="1:9">
      <c r="A5" s="155"/>
      <c r="B5" s="83"/>
      <c r="C5" s="83"/>
      <c r="D5" s="83"/>
      <c r="E5" s="83"/>
      <c r="F5" s="83"/>
      <c r="G5" s="83"/>
      <c r="H5" s="83"/>
      <c r="I5" s="44"/>
    </row>
    <row r="6" spans="1:9">
      <c r="A6" s="155"/>
      <c r="B6" s="156"/>
      <c r="C6" s="156"/>
      <c r="D6" s="83"/>
      <c r="E6" s="83"/>
      <c r="F6" s="83"/>
      <c r="G6" s="83"/>
      <c r="H6" s="83"/>
      <c r="I6" s="44"/>
    </row>
    <row r="7" spans="1:9">
      <c r="A7" s="155"/>
      <c r="B7" s="83"/>
      <c r="C7" s="83"/>
      <c r="D7" s="83"/>
      <c r="E7" s="83"/>
      <c r="F7" s="83"/>
      <c r="G7" s="83"/>
      <c r="H7" s="83"/>
      <c r="I7" s="44"/>
    </row>
    <row r="8" spans="1:9">
      <c r="A8" s="45" t="s">
        <v>11</v>
      </c>
      <c r="B8" s="46" t="s">
        <v>243</v>
      </c>
      <c r="C8" s="46"/>
      <c r="D8" s="46"/>
      <c r="E8" s="46"/>
      <c r="F8" s="83"/>
      <c r="G8" s="83"/>
      <c r="H8" s="82"/>
      <c r="I8" s="44"/>
    </row>
    <row r="9" spans="1:9">
      <c r="A9" s="45" t="s">
        <v>0</v>
      </c>
      <c r="B9" s="46" t="s">
        <v>170</v>
      </c>
      <c r="C9" s="46"/>
      <c r="D9" s="46"/>
      <c r="E9" s="46"/>
      <c r="F9" s="83"/>
      <c r="G9" s="83"/>
      <c r="H9" s="82"/>
      <c r="I9" s="44"/>
    </row>
    <row r="10" spans="1:9">
      <c r="A10" s="45" t="s">
        <v>13</v>
      </c>
      <c r="B10" s="158">
        <v>42058</v>
      </c>
      <c r="C10" s="158"/>
      <c r="D10" s="47"/>
      <c r="E10" s="47"/>
      <c r="F10" s="83"/>
      <c r="G10" s="83"/>
      <c r="H10" s="48"/>
      <c r="I10" s="44"/>
    </row>
    <row r="11" spans="1:9">
      <c r="A11" s="45" t="s">
        <v>33</v>
      </c>
      <c r="B11" s="46" t="s">
        <v>39</v>
      </c>
      <c r="C11" s="47"/>
      <c r="D11" s="83"/>
      <c r="E11" s="83"/>
      <c r="F11" s="83"/>
      <c r="G11" s="83"/>
      <c r="H11" s="83"/>
      <c r="I11" s="44"/>
    </row>
    <row r="12" spans="1:9">
      <c r="A12" s="45" t="s">
        <v>16</v>
      </c>
      <c r="B12" s="82" t="s">
        <v>52</v>
      </c>
      <c r="C12" s="83"/>
      <c r="D12" s="83"/>
      <c r="E12" s="83"/>
      <c r="F12" s="83"/>
      <c r="G12" s="83"/>
      <c r="H12" s="83"/>
      <c r="I12" s="44"/>
    </row>
    <row r="13" spans="1:9">
      <c r="A13" s="82" t="s">
        <v>12</v>
      </c>
      <c r="B13" s="49" t="s">
        <v>2</v>
      </c>
      <c r="C13" s="50"/>
      <c r="D13" s="51" t="s">
        <v>17</v>
      </c>
      <c r="E13" s="50"/>
      <c r="F13" s="51" t="s">
        <v>1</v>
      </c>
      <c r="G13" s="50"/>
      <c r="H13" s="52"/>
      <c r="I13" s="53" t="s">
        <v>24</v>
      </c>
    </row>
    <row r="14" spans="1:9">
      <c r="A14" s="82" t="s">
        <v>15</v>
      </c>
      <c r="B14" s="54">
        <v>0</v>
      </c>
      <c r="C14" s="55"/>
      <c r="D14" s="56">
        <v>0</v>
      </c>
      <c r="E14" s="55"/>
      <c r="F14" s="56">
        <v>0.55000000000000004</v>
      </c>
      <c r="G14" s="55"/>
      <c r="H14" s="57" t="s">
        <v>18</v>
      </c>
      <c r="I14" s="58" t="s">
        <v>25</v>
      </c>
    </row>
    <row r="15" spans="1:9">
      <c r="A15" s="82" t="s">
        <v>14</v>
      </c>
      <c r="B15" s="59">
        <v>1</v>
      </c>
      <c r="C15" s="60"/>
      <c r="D15" s="61">
        <v>1</v>
      </c>
      <c r="E15" s="60"/>
      <c r="F15" s="61">
        <v>84.4</v>
      </c>
      <c r="G15" s="60"/>
      <c r="H15" s="57" t="s">
        <v>19</v>
      </c>
      <c r="I15" s="58" t="s">
        <v>26</v>
      </c>
    </row>
    <row r="16" spans="1:9">
      <c r="A16" s="82"/>
      <c r="B16" s="62" t="s">
        <v>5</v>
      </c>
      <c r="C16" s="63" t="s">
        <v>4</v>
      </c>
      <c r="D16" s="63" t="s">
        <v>5</v>
      </c>
      <c r="E16" s="63" t="s">
        <v>4</v>
      </c>
      <c r="F16" s="63" t="s">
        <v>5</v>
      </c>
      <c r="G16" s="63" t="s">
        <v>4</v>
      </c>
      <c r="H16" s="64" t="s">
        <v>4</v>
      </c>
      <c r="I16" s="119">
        <v>46</v>
      </c>
    </row>
    <row r="17" spans="1:9">
      <c r="A17" s="86" t="s">
        <v>93</v>
      </c>
      <c r="B17" s="78">
        <v>0</v>
      </c>
      <c r="C17" s="80">
        <f>B17/B$15*1000*B$14</f>
        <v>0</v>
      </c>
      <c r="D17" s="79">
        <v>0</v>
      </c>
      <c r="E17" s="80">
        <f>D17/D$15*1000*D$14</f>
        <v>0</v>
      </c>
      <c r="F17" s="116">
        <v>84.4</v>
      </c>
      <c r="G17" s="117">
        <f>F17/F$15*1000*F$14</f>
        <v>550</v>
      </c>
      <c r="H17" s="118">
        <f>LARGE((C17,E17,G17),1)</f>
        <v>550</v>
      </c>
      <c r="I17" s="120">
        <v>1</v>
      </c>
    </row>
    <row r="18" spans="1:9">
      <c r="A18" s="86" t="s">
        <v>72</v>
      </c>
      <c r="B18" s="78">
        <v>0</v>
      </c>
      <c r="C18" s="80">
        <f>B18/B$15*1000*B$14</f>
        <v>0</v>
      </c>
      <c r="D18" s="79">
        <v>0</v>
      </c>
      <c r="E18" s="80">
        <f>D18/D$15*1000*D$14</f>
        <v>0</v>
      </c>
      <c r="F18" s="78">
        <v>84.2</v>
      </c>
      <c r="G18" s="80">
        <f>F18/F$15*1000*F$14</f>
        <v>548.69668246445497</v>
      </c>
      <c r="H18" s="67">
        <f>LARGE((C18,E18,G18),1)</f>
        <v>548.69668246445497</v>
      </c>
      <c r="I18" s="121">
        <v>2</v>
      </c>
    </row>
    <row r="19" spans="1:9">
      <c r="A19" s="86" t="s">
        <v>83</v>
      </c>
      <c r="B19" s="78">
        <v>0</v>
      </c>
      <c r="C19" s="80">
        <f>B19/B$15*1000*B$14</f>
        <v>0</v>
      </c>
      <c r="D19" s="79">
        <v>0</v>
      </c>
      <c r="E19" s="80">
        <f t="shared" ref="C19:G34" si="0">D19/D$15*1000*D$14</f>
        <v>0</v>
      </c>
      <c r="F19" s="78">
        <v>81.400000000000006</v>
      </c>
      <c r="G19" s="80">
        <f t="shared" si="0"/>
        <v>530.45023696682472</v>
      </c>
      <c r="H19" s="67">
        <f>LARGE((C19,E19,G19),1)</f>
        <v>530.45023696682472</v>
      </c>
      <c r="I19" s="121">
        <v>3</v>
      </c>
    </row>
    <row r="20" spans="1:9">
      <c r="A20" s="86" t="s">
        <v>73</v>
      </c>
      <c r="B20" s="78">
        <v>0</v>
      </c>
      <c r="C20" s="80">
        <f>B20/B$15*1000*B$14</f>
        <v>0</v>
      </c>
      <c r="D20" s="79">
        <v>0</v>
      </c>
      <c r="E20" s="80">
        <f t="shared" si="0"/>
        <v>0</v>
      </c>
      <c r="F20" s="78">
        <v>81</v>
      </c>
      <c r="G20" s="80">
        <f t="shared" si="0"/>
        <v>527.84360189573465</v>
      </c>
      <c r="H20" s="67">
        <f>LARGE((C20,E20,G20),1)</f>
        <v>527.84360189573465</v>
      </c>
      <c r="I20" s="121">
        <v>4</v>
      </c>
    </row>
    <row r="21" spans="1:9">
      <c r="A21" s="86" t="s">
        <v>76</v>
      </c>
      <c r="B21" s="78">
        <v>0</v>
      </c>
      <c r="C21" s="80">
        <f t="shared" si="0"/>
        <v>0</v>
      </c>
      <c r="D21" s="79">
        <v>0</v>
      </c>
      <c r="E21" s="80">
        <f t="shared" si="0"/>
        <v>0</v>
      </c>
      <c r="F21" s="78">
        <v>78.2</v>
      </c>
      <c r="G21" s="80">
        <f t="shared" si="0"/>
        <v>509.59715639810429</v>
      </c>
      <c r="H21" s="67">
        <f>LARGE((C21,E21,G21),1)</f>
        <v>509.59715639810429</v>
      </c>
      <c r="I21" s="121">
        <v>5</v>
      </c>
    </row>
    <row r="22" spans="1:9">
      <c r="A22" s="89" t="s">
        <v>62</v>
      </c>
      <c r="B22" s="78">
        <v>0</v>
      </c>
      <c r="C22" s="80">
        <f>B22/B$15*1000*B$14</f>
        <v>0</v>
      </c>
      <c r="D22" s="79">
        <v>0</v>
      </c>
      <c r="E22" s="80">
        <f>D22/D$15*1000*D$14</f>
        <v>0</v>
      </c>
      <c r="F22" s="78">
        <v>76.599999999999994</v>
      </c>
      <c r="G22" s="80">
        <f>F22/F$15*1000*F$14</f>
        <v>499.17061611374407</v>
      </c>
      <c r="H22" s="67">
        <f>LARGE((C22,E22,G22),1)</f>
        <v>499.17061611374407</v>
      </c>
      <c r="I22" s="121">
        <v>6</v>
      </c>
    </row>
    <row r="23" spans="1:9">
      <c r="A23" s="86" t="s">
        <v>92</v>
      </c>
      <c r="B23" s="78">
        <v>0</v>
      </c>
      <c r="C23" s="80">
        <f t="shared" si="0"/>
        <v>0</v>
      </c>
      <c r="D23" s="79">
        <v>0</v>
      </c>
      <c r="E23" s="80">
        <f t="shared" si="0"/>
        <v>0</v>
      </c>
      <c r="F23" s="78">
        <v>75.599999999999994</v>
      </c>
      <c r="G23" s="80">
        <f t="shared" si="0"/>
        <v>492.65402843601896</v>
      </c>
      <c r="H23" s="67">
        <f>LARGE((C23,E23,G23),1)</f>
        <v>492.65402843601896</v>
      </c>
      <c r="I23" s="121">
        <v>7</v>
      </c>
    </row>
    <row r="24" spans="1:9">
      <c r="A24" s="86" t="s">
        <v>82</v>
      </c>
      <c r="B24" s="78">
        <v>0</v>
      </c>
      <c r="C24" s="80">
        <f t="shared" si="0"/>
        <v>0</v>
      </c>
      <c r="D24" s="79">
        <v>0</v>
      </c>
      <c r="E24" s="80">
        <f t="shared" si="0"/>
        <v>0</v>
      </c>
      <c r="F24" s="78">
        <v>74.599999999999994</v>
      </c>
      <c r="G24" s="80">
        <f t="shared" si="0"/>
        <v>486.13744075829379</v>
      </c>
      <c r="H24" s="67">
        <f>LARGE((C24,E24,G24),1)</f>
        <v>486.13744075829379</v>
      </c>
      <c r="I24" s="121">
        <v>8</v>
      </c>
    </row>
    <row r="25" spans="1:9">
      <c r="A25" s="86" t="s">
        <v>81</v>
      </c>
      <c r="B25" s="78">
        <v>0</v>
      </c>
      <c r="C25" s="80">
        <f t="shared" si="0"/>
        <v>0</v>
      </c>
      <c r="D25" s="79">
        <v>0</v>
      </c>
      <c r="E25" s="80">
        <f t="shared" si="0"/>
        <v>0</v>
      </c>
      <c r="F25" s="78">
        <v>74.599999999999994</v>
      </c>
      <c r="G25" s="80">
        <f t="shared" si="0"/>
        <v>486.13744075829379</v>
      </c>
      <c r="H25" s="67">
        <f>LARGE((C25,E25,G25),1)</f>
        <v>486.13744075829379</v>
      </c>
      <c r="I25" s="121">
        <v>9</v>
      </c>
    </row>
    <row r="26" spans="1:9">
      <c r="A26" s="86" t="s">
        <v>78</v>
      </c>
      <c r="B26" s="78">
        <v>0</v>
      </c>
      <c r="C26" s="80">
        <f t="shared" si="0"/>
        <v>0</v>
      </c>
      <c r="D26" s="79">
        <v>0</v>
      </c>
      <c r="E26" s="80">
        <f t="shared" si="0"/>
        <v>0</v>
      </c>
      <c r="F26" s="78">
        <v>74.599999999999994</v>
      </c>
      <c r="G26" s="80">
        <f t="shared" si="0"/>
        <v>486.13744075829379</v>
      </c>
      <c r="H26" s="67">
        <f>LARGE((C26,E26,G26),1)</f>
        <v>486.13744075829379</v>
      </c>
      <c r="I26" s="121">
        <v>10</v>
      </c>
    </row>
    <row r="27" spans="1:9">
      <c r="A27" s="86" t="s">
        <v>87</v>
      </c>
      <c r="B27" s="78">
        <v>0</v>
      </c>
      <c r="C27" s="80">
        <f t="shared" si="0"/>
        <v>0</v>
      </c>
      <c r="D27" s="79">
        <v>0</v>
      </c>
      <c r="E27" s="80">
        <f t="shared" si="0"/>
        <v>0</v>
      </c>
      <c r="F27" s="78">
        <v>72.8</v>
      </c>
      <c r="G27" s="80">
        <f t="shared" si="0"/>
        <v>474.4075829383886</v>
      </c>
      <c r="H27" s="67">
        <f>LARGE((C27,E27,G27),1)</f>
        <v>474.4075829383886</v>
      </c>
      <c r="I27" s="121">
        <v>11</v>
      </c>
    </row>
    <row r="28" spans="1:9">
      <c r="A28" s="86" t="s">
        <v>158</v>
      </c>
      <c r="B28" s="78">
        <v>0</v>
      </c>
      <c r="C28" s="80">
        <f t="shared" si="0"/>
        <v>0</v>
      </c>
      <c r="D28" s="79">
        <v>0</v>
      </c>
      <c r="E28" s="80">
        <f t="shared" si="0"/>
        <v>0</v>
      </c>
      <c r="F28" s="78">
        <v>72.2</v>
      </c>
      <c r="G28" s="80">
        <f t="shared" si="0"/>
        <v>470.49763033175356</v>
      </c>
      <c r="H28" s="67">
        <f>LARGE((C28,E28,G28),1)</f>
        <v>470.49763033175356</v>
      </c>
      <c r="I28" s="121">
        <v>12</v>
      </c>
    </row>
    <row r="29" spans="1:9">
      <c r="A29" s="86" t="s">
        <v>77</v>
      </c>
      <c r="B29" s="78">
        <v>0</v>
      </c>
      <c r="C29" s="80">
        <f t="shared" si="0"/>
        <v>0</v>
      </c>
      <c r="D29" s="79">
        <v>0</v>
      </c>
      <c r="E29" s="80">
        <f t="shared" si="0"/>
        <v>0</v>
      </c>
      <c r="F29" s="78">
        <v>72</v>
      </c>
      <c r="G29" s="80">
        <f t="shared" si="0"/>
        <v>469.19431279620858</v>
      </c>
      <c r="H29" s="67">
        <f>LARGE((C29,E29,G29),1)</f>
        <v>469.19431279620858</v>
      </c>
      <c r="I29" s="121">
        <v>13</v>
      </c>
    </row>
    <row r="30" spans="1:9">
      <c r="A30" s="86" t="s">
        <v>102</v>
      </c>
      <c r="B30" s="78">
        <v>0</v>
      </c>
      <c r="C30" s="80">
        <f t="shared" si="0"/>
        <v>0</v>
      </c>
      <c r="D30" s="79">
        <v>0</v>
      </c>
      <c r="E30" s="80">
        <f t="shared" si="0"/>
        <v>0</v>
      </c>
      <c r="F30" s="78">
        <v>70.599999999999994</v>
      </c>
      <c r="G30" s="80">
        <f t="shared" si="0"/>
        <v>460.0710900473934</v>
      </c>
      <c r="H30" s="67">
        <f>LARGE((C30,E30,G30),1)</f>
        <v>460.0710900473934</v>
      </c>
      <c r="I30" s="121">
        <v>14</v>
      </c>
    </row>
    <row r="31" spans="1:9">
      <c r="A31" s="86" t="s">
        <v>107</v>
      </c>
      <c r="B31" s="78">
        <v>0</v>
      </c>
      <c r="C31" s="80">
        <f t="shared" si="0"/>
        <v>0</v>
      </c>
      <c r="D31" s="79">
        <v>0</v>
      </c>
      <c r="E31" s="80">
        <f t="shared" si="0"/>
        <v>0</v>
      </c>
      <c r="F31" s="78">
        <v>70</v>
      </c>
      <c r="G31" s="80">
        <f t="shared" si="0"/>
        <v>456.16113744075824</v>
      </c>
      <c r="H31" s="67">
        <f>LARGE((C31,E31,G31),1)</f>
        <v>456.16113744075824</v>
      </c>
      <c r="I31" s="121">
        <v>15</v>
      </c>
    </row>
    <row r="32" spans="1:9">
      <c r="A32" s="86" t="s">
        <v>106</v>
      </c>
      <c r="B32" s="78">
        <v>0</v>
      </c>
      <c r="C32" s="80">
        <f t="shared" si="0"/>
        <v>0</v>
      </c>
      <c r="D32" s="79">
        <v>0</v>
      </c>
      <c r="E32" s="80">
        <f t="shared" si="0"/>
        <v>0</v>
      </c>
      <c r="F32" s="78">
        <v>68.599999999999994</v>
      </c>
      <c r="G32" s="80">
        <f t="shared" si="0"/>
        <v>447.03791469194312</v>
      </c>
      <c r="H32" s="67">
        <f>LARGE((C32,E32,G32),1)</f>
        <v>447.03791469194312</v>
      </c>
      <c r="I32" s="121">
        <v>16</v>
      </c>
    </row>
    <row r="33" spans="1:9">
      <c r="A33" s="86" t="s">
        <v>79</v>
      </c>
      <c r="B33" s="78">
        <v>0</v>
      </c>
      <c r="C33" s="80">
        <f t="shared" si="0"/>
        <v>0</v>
      </c>
      <c r="D33" s="79">
        <v>0</v>
      </c>
      <c r="E33" s="80">
        <f t="shared" si="0"/>
        <v>0</v>
      </c>
      <c r="F33" s="78">
        <v>66</v>
      </c>
      <c r="G33" s="80">
        <f t="shared" si="0"/>
        <v>430.09478672985784</v>
      </c>
      <c r="H33" s="67">
        <f>LARGE((C33,E33,G33),1)</f>
        <v>430.09478672985784</v>
      </c>
      <c r="I33" s="121">
        <v>17</v>
      </c>
    </row>
    <row r="34" spans="1:9">
      <c r="A34" s="86" t="s">
        <v>89</v>
      </c>
      <c r="B34" s="78">
        <v>0</v>
      </c>
      <c r="C34" s="80">
        <f t="shared" si="0"/>
        <v>0</v>
      </c>
      <c r="D34" s="79">
        <v>0</v>
      </c>
      <c r="E34" s="80">
        <f t="shared" si="0"/>
        <v>0</v>
      </c>
      <c r="F34" s="78">
        <v>65.599999999999994</v>
      </c>
      <c r="G34" s="80">
        <f t="shared" si="0"/>
        <v>427.48815165876778</v>
      </c>
      <c r="H34" s="67">
        <f>LARGE((C34,E34,G34),1)</f>
        <v>427.48815165876778</v>
      </c>
      <c r="I34" s="121">
        <v>18</v>
      </c>
    </row>
    <row r="35" spans="1:9">
      <c r="A35" s="86" t="s">
        <v>90</v>
      </c>
      <c r="B35" s="78">
        <v>0</v>
      </c>
      <c r="C35" s="80">
        <f t="shared" ref="C35:C69" si="1">B35/B$15*1000*B$14</f>
        <v>0</v>
      </c>
      <c r="D35" s="79">
        <v>0</v>
      </c>
      <c r="E35" s="80">
        <f t="shared" ref="E35:E69" si="2">D35/D$15*1000*D$14</f>
        <v>0</v>
      </c>
      <c r="F35" s="78">
        <v>64.8</v>
      </c>
      <c r="G35" s="80">
        <f t="shared" ref="G35:G69" si="3">F35/F$15*1000*F$14</f>
        <v>422.2748815165877</v>
      </c>
      <c r="H35" s="67">
        <f>LARGE((C35,E35,G35),1)</f>
        <v>422.2748815165877</v>
      </c>
      <c r="I35" s="121">
        <v>19</v>
      </c>
    </row>
    <row r="36" spans="1:9">
      <c r="A36" s="86" t="s">
        <v>111</v>
      </c>
      <c r="B36" s="78">
        <v>0</v>
      </c>
      <c r="C36" s="80">
        <f t="shared" si="1"/>
        <v>0</v>
      </c>
      <c r="D36" s="79">
        <v>0</v>
      </c>
      <c r="E36" s="80">
        <f t="shared" si="2"/>
        <v>0</v>
      </c>
      <c r="F36" s="78">
        <v>62.6</v>
      </c>
      <c r="G36" s="80">
        <f t="shared" si="3"/>
        <v>407.93838862559244</v>
      </c>
      <c r="H36" s="67">
        <f>LARGE((C36,E36,G36),1)</f>
        <v>407.93838862559244</v>
      </c>
      <c r="I36" s="121">
        <v>20</v>
      </c>
    </row>
    <row r="37" spans="1:9">
      <c r="A37" s="86" t="s">
        <v>98</v>
      </c>
      <c r="B37" s="78">
        <v>0</v>
      </c>
      <c r="C37" s="80">
        <f t="shared" si="1"/>
        <v>0</v>
      </c>
      <c r="D37" s="79">
        <v>0</v>
      </c>
      <c r="E37" s="80">
        <f t="shared" si="2"/>
        <v>0</v>
      </c>
      <c r="F37" s="78">
        <v>62.4</v>
      </c>
      <c r="G37" s="80">
        <f t="shared" si="3"/>
        <v>406.6350710900474</v>
      </c>
      <c r="H37" s="67">
        <f>LARGE((C37,E37,G37),1)</f>
        <v>406.6350710900474</v>
      </c>
      <c r="I37" s="121">
        <v>21</v>
      </c>
    </row>
    <row r="38" spans="1:9">
      <c r="A38" s="86" t="s">
        <v>113</v>
      </c>
      <c r="B38" s="78">
        <v>0</v>
      </c>
      <c r="C38" s="80">
        <f t="shared" si="1"/>
        <v>0</v>
      </c>
      <c r="D38" s="79">
        <v>0</v>
      </c>
      <c r="E38" s="80">
        <f t="shared" si="2"/>
        <v>0</v>
      </c>
      <c r="F38" s="78">
        <v>60.6</v>
      </c>
      <c r="G38" s="80">
        <f t="shared" si="3"/>
        <v>394.90521327014216</v>
      </c>
      <c r="H38" s="67">
        <f>LARGE((C38,E38,G38),1)</f>
        <v>394.90521327014216</v>
      </c>
      <c r="I38" s="121">
        <v>22</v>
      </c>
    </row>
    <row r="39" spans="1:9">
      <c r="A39" s="86" t="s">
        <v>117</v>
      </c>
      <c r="B39" s="78">
        <v>0</v>
      </c>
      <c r="C39" s="80">
        <f t="shared" si="1"/>
        <v>0</v>
      </c>
      <c r="D39" s="79">
        <v>0</v>
      </c>
      <c r="E39" s="80">
        <f t="shared" si="2"/>
        <v>0</v>
      </c>
      <c r="F39" s="78">
        <v>59</v>
      </c>
      <c r="G39" s="80">
        <f t="shared" si="3"/>
        <v>384.478672985782</v>
      </c>
      <c r="H39" s="67">
        <f>LARGE((C39,E39,G39),1)</f>
        <v>384.478672985782</v>
      </c>
      <c r="I39" s="121">
        <v>23</v>
      </c>
    </row>
    <row r="40" spans="1:9">
      <c r="A40" s="86" t="s">
        <v>84</v>
      </c>
      <c r="B40" s="78">
        <v>0</v>
      </c>
      <c r="C40" s="80">
        <f t="shared" si="1"/>
        <v>0</v>
      </c>
      <c r="D40" s="79">
        <v>0</v>
      </c>
      <c r="E40" s="80">
        <f t="shared" si="2"/>
        <v>0</v>
      </c>
      <c r="F40" s="78">
        <v>59</v>
      </c>
      <c r="G40" s="80">
        <f t="shared" si="3"/>
        <v>384.478672985782</v>
      </c>
      <c r="H40" s="67">
        <f>LARGE((C40,E40,G40),1)</f>
        <v>384.478672985782</v>
      </c>
      <c r="I40" s="121">
        <v>24</v>
      </c>
    </row>
    <row r="41" spans="1:9">
      <c r="A41" s="86" t="s">
        <v>115</v>
      </c>
      <c r="B41" s="78">
        <v>0</v>
      </c>
      <c r="C41" s="80">
        <f t="shared" si="1"/>
        <v>0</v>
      </c>
      <c r="D41" s="79">
        <v>0</v>
      </c>
      <c r="E41" s="80">
        <f t="shared" si="2"/>
        <v>0</v>
      </c>
      <c r="F41" s="78">
        <v>56.4</v>
      </c>
      <c r="G41" s="80">
        <f t="shared" si="3"/>
        <v>367.53554502369667</v>
      </c>
      <c r="H41" s="67">
        <f>LARGE((C41,E41,G41),1)</f>
        <v>367.53554502369667</v>
      </c>
      <c r="I41" s="121">
        <v>25</v>
      </c>
    </row>
    <row r="42" spans="1:9">
      <c r="A42" s="86" t="s">
        <v>116</v>
      </c>
      <c r="B42" s="78">
        <v>0</v>
      </c>
      <c r="C42" s="80">
        <f t="shared" si="1"/>
        <v>0</v>
      </c>
      <c r="D42" s="79">
        <v>0</v>
      </c>
      <c r="E42" s="80">
        <f t="shared" si="2"/>
        <v>0</v>
      </c>
      <c r="F42" s="78">
        <v>53</v>
      </c>
      <c r="G42" s="80">
        <f t="shared" si="3"/>
        <v>345.37914691943132</v>
      </c>
      <c r="H42" s="67">
        <f>LARGE((C42,E42,G42),1)</f>
        <v>345.37914691943132</v>
      </c>
      <c r="I42" s="121">
        <v>26</v>
      </c>
    </row>
    <row r="43" spans="1:9">
      <c r="A43" s="86" t="s">
        <v>88</v>
      </c>
      <c r="B43" s="78">
        <v>0</v>
      </c>
      <c r="C43" s="80">
        <f t="shared" si="1"/>
        <v>0</v>
      </c>
      <c r="D43" s="79">
        <v>0</v>
      </c>
      <c r="E43" s="80">
        <f t="shared" si="2"/>
        <v>0</v>
      </c>
      <c r="F43" s="78">
        <v>51.8</v>
      </c>
      <c r="G43" s="80">
        <f t="shared" si="3"/>
        <v>337.55924170616117</v>
      </c>
      <c r="H43" s="67">
        <f>LARGE((C43,E43,G43),1)</f>
        <v>337.55924170616117</v>
      </c>
      <c r="I43" s="121">
        <v>27</v>
      </c>
    </row>
    <row r="44" spans="1:9">
      <c r="A44" s="86" t="s">
        <v>194</v>
      </c>
      <c r="B44" s="78">
        <v>0</v>
      </c>
      <c r="C44" s="80">
        <f t="shared" si="1"/>
        <v>0</v>
      </c>
      <c r="D44" s="79">
        <v>0</v>
      </c>
      <c r="E44" s="80">
        <f t="shared" si="2"/>
        <v>0</v>
      </c>
      <c r="F44" s="78">
        <v>47.4</v>
      </c>
      <c r="G44" s="80">
        <f t="shared" si="3"/>
        <v>308.88625592417065</v>
      </c>
      <c r="H44" s="67">
        <f>LARGE((C44,E44,G44),1)</f>
        <v>308.88625592417065</v>
      </c>
      <c r="I44" s="121">
        <v>28</v>
      </c>
    </row>
    <row r="45" spans="1:9">
      <c r="A45" s="86" t="s">
        <v>91</v>
      </c>
      <c r="B45" s="78">
        <v>0</v>
      </c>
      <c r="C45" s="80">
        <f t="shared" si="1"/>
        <v>0</v>
      </c>
      <c r="D45" s="79">
        <v>0</v>
      </c>
      <c r="E45" s="80">
        <f t="shared" si="2"/>
        <v>0</v>
      </c>
      <c r="F45" s="78">
        <v>47</v>
      </c>
      <c r="G45" s="80">
        <f t="shared" si="3"/>
        <v>306.27962085308053</v>
      </c>
      <c r="H45" s="67">
        <f>LARGE((C45,E45,G45),1)</f>
        <v>306.27962085308053</v>
      </c>
      <c r="I45" s="121">
        <v>29</v>
      </c>
    </row>
    <row r="46" spans="1:9">
      <c r="A46" s="86" t="s">
        <v>96</v>
      </c>
      <c r="B46" s="78">
        <v>0</v>
      </c>
      <c r="C46" s="80">
        <f t="shared" si="1"/>
        <v>0</v>
      </c>
      <c r="D46" s="79">
        <v>0</v>
      </c>
      <c r="E46" s="80">
        <f t="shared" si="2"/>
        <v>0</v>
      </c>
      <c r="F46" s="78">
        <v>44.8</v>
      </c>
      <c r="G46" s="80">
        <f t="shared" si="3"/>
        <v>291.94312796208533</v>
      </c>
      <c r="H46" s="67">
        <f>LARGE((C46,E46,G46),1)</f>
        <v>291.94312796208533</v>
      </c>
      <c r="I46" s="121">
        <v>30</v>
      </c>
    </row>
    <row r="47" spans="1:9">
      <c r="A47" s="86" t="s">
        <v>114</v>
      </c>
      <c r="B47" s="78">
        <v>0</v>
      </c>
      <c r="C47" s="80">
        <f t="shared" si="1"/>
        <v>0</v>
      </c>
      <c r="D47" s="79">
        <v>0</v>
      </c>
      <c r="E47" s="80">
        <f t="shared" si="2"/>
        <v>0</v>
      </c>
      <c r="F47" s="78">
        <v>44.6</v>
      </c>
      <c r="G47" s="80">
        <f t="shared" si="3"/>
        <v>290.63981042654029</v>
      </c>
      <c r="H47" s="67">
        <f>LARGE((C47,E47,G47),1)</f>
        <v>290.63981042654029</v>
      </c>
      <c r="I47" s="121">
        <v>31</v>
      </c>
    </row>
    <row r="48" spans="1:9">
      <c r="A48" s="86" t="s">
        <v>174</v>
      </c>
      <c r="B48" s="78">
        <v>0</v>
      </c>
      <c r="C48" s="80">
        <f t="shared" si="1"/>
        <v>0</v>
      </c>
      <c r="D48" s="79">
        <v>0</v>
      </c>
      <c r="E48" s="80">
        <f t="shared" si="2"/>
        <v>0</v>
      </c>
      <c r="F48" s="78">
        <v>43.6</v>
      </c>
      <c r="G48" s="80">
        <f t="shared" si="3"/>
        <v>284.12322274881518</v>
      </c>
      <c r="H48" s="67">
        <f>LARGE((C48,E48,G48),1)</f>
        <v>284.12322274881518</v>
      </c>
      <c r="I48" s="121">
        <v>32</v>
      </c>
    </row>
    <row r="49" spans="1:9">
      <c r="A49" s="86" t="s">
        <v>214</v>
      </c>
      <c r="B49" s="78">
        <v>0</v>
      </c>
      <c r="C49" s="80">
        <f t="shared" si="1"/>
        <v>0</v>
      </c>
      <c r="D49" s="79">
        <v>0</v>
      </c>
      <c r="E49" s="80">
        <f t="shared" si="2"/>
        <v>0</v>
      </c>
      <c r="F49" s="78">
        <v>42.6</v>
      </c>
      <c r="G49" s="80">
        <f t="shared" si="3"/>
        <v>277.60663507109001</v>
      </c>
      <c r="H49" s="67">
        <f>LARGE((C49,E49,G49),1)</f>
        <v>277.60663507109001</v>
      </c>
      <c r="I49" s="121">
        <v>33</v>
      </c>
    </row>
    <row r="50" spans="1:9">
      <c r="A50" s="86" t="s">
        <v>104</v>
      </c>
      <c r="B50" s="78">
        <v>0</v>
      </c>
      <c r="C50" s="80">
        <f t="shared" si="1"/>
        <v>0</v>
      </c>
      <c r="D50" s="79">
        <v>0</v>
      </c>
      <c r="E50" s="80">
        <f t="shared" si="2"/>
        <v>0</v>
      </c>
      <c r="F50" s="78">
        <v>42.2</v>
      </c>
      <c r="G50" s="80">
        <f t="shared" si="3"/>
        <v>275</v>
      </c>
      <c r="H50" s="67">
        <f>LARGE((C50,E50,G50),1)</f>
        <v>275</v>
      </c>
      <c r="I50" s="121">
        <v>34</v>
      </c>
    </row>
    <row r="51" spans="1:9">
      <c r="A51" s="86" t="s">
        <v>105</v>
      </c>
      <c r="B51" s="78">
        <v>0</v>
      </c>
      <c r="C51" s="80">
        <f t="shared" si="1"/>
        <v>0</v>
      </c>
      <c r="D51" s="79">
        <v>0</v>
      </c>
      <c r="E51" s="80">
        <f t="shared" si="2"/>
        <v>0</v>
      </c>
      <c r="F51" s="78">
        <v>42</v>
      </c>
      <c r="G51" s="80">
        <f t="shared" si="3"/>
        <v>273.69668246445497</v>
      </c>
      <c r="H51" s="67">
        <f>LARGE((C51,E51,G51),1)</f>
        <v>273.69668246445497</v>
      </c>
      <c r="I51" s="121">
        <v>35</v>
      </c>
    </row>
    <row r="52" spans="1:9">
      <c r="A52" s="86" t="s">
        <v>95</v>
      </c>
      <c r="B52" s="78">
        <v>0</v>
      </c>
      <c r="C52" s="80">
        <f t="shared" si="1"/>
        <v>0</v>
      </c>
      <c r="D52" s="79">
        <v>0</v>
      </c>
      <c r="E52" s="80">
        <f t="shared" si="2"/>
        <v>0</v>
      </c>
      <c r="F52" s="78">
        <v>37.799999999999997</v>
      </c>
      <c r="G52" s="80">
        <f t="shared" si="3"/>
        <v>246.32701421800948</v>
      </c>
      <c r="H52" s="67">
        <f>LARGE((C52,E52,G52),1)</f>
        <v>246.32701421800948</v>
      </c>
      <c r="I52" s="121">
        <v>36</v>
      </c>
    </row>
    <row r="53" spans="1:9">
      <c r="A53" s="122" t="s">
        <v>244</v>
      </c>
      <c r="B53" s="78">
        <v>0</v>
      </c>
      <c r="C53" s="80">
        <f t="shared" si="1"/>
        <v>0</v>
      </c>
      <c r="D53" s="79">
        <v>0</v>
      </c>
      <c r="E53" s="80">
        <f t="shared" si="2"/>
        <v>0</v>
      </c>
      <c r="F53" s="78">
        <v>37</v>
      </c>
      <c r="G53" s="80">
        <f t="shared" si="3"/>
        <v>241.1137440758294</v>
      </c>
      <c r="H53" s="67">
        <f>LARGE((C53,E53,G53),1)</f>
        <v>241.1137440758294</v>
      </c>
      <c r="I53" s="121">
        <v>37</v>
      </c>
    </row>
    <row r="54" spans="1:9">
      <c r="A54" s="86" t="s">
        <v>193</v>
      </c>
      <c r="B54" s="78">
        <v>0</v>
      </c>
      <c r="C54" s="80">
        <f t="shared" si="1"/>
        <v>0</v>
      </c>
      <c r="D54" s="79">
        <v>0</v>
      </c>
      <c r="E54" s="80">
        <f t="shared" si="2"/>
        <v>0</v>
      </c>
      <c r="F54" s="78">
        <v>36</v>
      </c>
      <c r="G54" s="80">
        <f t="shared" si="3"/>
        <v>234.59715639810429</v>
      </c>
      <c r="H54" s="67">
        <f>LARGE((C54,E54,G54),1)</f>
        <v>234.59715639810429</v>
      </c>
      <c r="I54" s="121">
        <v>38</v>
      </c>
    </row>
    <row r="55" spans="1:9">
      <c r="A55" s="86" t="s">
        <v>204</v>
      </c>
      <c r="B55" s="78">
        <v>0</v>
      </c>
      <c r="C55" s="80">
        <f t="shared" si="1"/>
        <v>0</v>
      </c>
      <c r="D55" s="79">
        <v>0</v>
      </c>
      <c r="E55" s="80">
        <f t="shared" si="2"/>
        <v>0</v>
      </c>
      <c r="F55" s="78">
        <v>35.200000000000003</v>
      </c>
      <c r="G55" s="80">
        <f t="shared" si="3"/>
        <v>229.38388625592421</v>
      </c>
      <c r="H55" s="67">
        <f>LARGE((C55,E55,G55),1)</f>
        <v>229.38388625592421</v>
      </c>
      <c r="I55" s="121">
        <v>39</v>
      </c>
    </row>
    <row r="56" spans="1:9">
      <c r="A56" s="86" t="s">
        <v>177</v>
      </c>
      <c r="B56" s="78">
        <v>0</v>
      </c>
      <c r="C56" s="80">
        <f t="shared" si="1"/>
        <v>0</v>
      </c>
      <c r="D56" s="79">
        <v>0</v>
      </c>
      <c r="E56" s="80">
        <f t="shared" si="2"/>
        <v>0</v>
      </c>
      <c r="F56" s="78">
        <v>31.6</v>
      </c>
      <c r="G56" s="80">
        <f t="shared" si="3"/>
        <v>205.92417061611374</v>
      </c>
      <c r="H56" s="67">
        <f>LARGE((C56,E56,G56),1)</f>
        <v>205.92417061611374</v>
      </c>
      <c r="I56" s="121">
        <v>40</v>
      </c>
    </row>
    <row r="57" spans="1:9">
      <c r="A57" s="86" t="s">
        <v>176</v>
      </c>
      <c r="B57" s="78">
        <v>0</v>
      </c>
      <c r="C57" s="80">
        <f t="shared" si="1"/>
        <v>0</v>
      </c>
      <c r="D57" s="79">
        <v>0</v>
      </c>
      <c r="E57" s="80">
        <f t="shared" si="2"/>
        <v>0</v>
      </c>
      <c r="F57" s="78">
        <v>22.2</v>
      </c>
      <c r="G57" s="80">
        <f t="shared" si="3"/>
        <v>144.66824644549763</v>
      </c>
      <c r="H57" s="67">
        <f>LARGE((C57,E57,G57),1)</f>
        <v>144.66824644549763</v>
      </c>
      <c r="I57" s="121">
        <v>41</v>
      </c>
    </row>
    <row r="58" spans="1:9">
      <c r="A58" s="86" t="s">
        <v>112</v>
      </c>
      <c r="B58" s="78">
        <v>0</v>
      </c>
      <c r="C58" s="80">
        <f t="shared" si="1"/>
        <v>0</v>
      </c>
      <c r="D58" s="79">
        <v>0</v>
      </c>
      <c r="E58" s="80">
        <f t="shared" si="2"/>
        <v>0</v>
      </c>
      <c r="F58" s="78">
        <v>21.6</v>
      </c>
      <c r="G58" s="80">
        <f t="shared" si="3"/>
        <v>140.75829383886256</v>
      </c>
      <c r="H58" s="67">
        <f>LARGE((C58,E58,G58),1)</f>
        <v>140.75829383886256</v>
      </c>
      <c r="I58" s="121">
        <v>42</v>
      </c>
    </row>
    <row r="59" spans="1:9">
      <c r="A59" s="86" t="s">
        <v>119</v>
      </c>
      <c r="B59" s="78">
        <v>0</v>
      </c>
      <c r="C59" s="80">
        <f t="shared" si="1"/>
        <v>0</v>
      </c>
      <c r="D59" s="79">
        <v>0</v>
      </c>
      <c r="E59" s="80">
        <f t="shared" si="2"/>
        <v>0</v>
      </c>
      <c r="F59" s="78">
        <v>18.8</v>
      </c>
      <c r="G59" s="80">
        <f t="shared" si="3"/>
        <v>122.51184834123224</v>
      </c>
      <c r="H59" s="67">
        <f>LARGE((C59,E59,G59),1)</f>
        <v>122.51184834123224</v>
      </c>
      <c r="I59" s="121">
        <v>43</v>
      </c>
    </row>
    <row r="60" spans="1:9">
      <c r="A60" s="86" t="s">
        <v>109</v>
      </c>
      <c r="B60" s="78">
        <v>0</v>
      </c>
      <c r="C60" s="80">
        <f t="shared" si="1"/>
        <v>0</v>
      </c>
      <c r="D60" s="79">
        <v>0</v>
      </c>
      <c r="E60" s="80">
        <f t="shared" si="2"/>
        <v>0</v>
      </c>
      <c r="F60" s="78">
        <v>16.600000000000001</v>
      </c>
      <c r="G60" s="80">
        <f t="shared" si="3"/>
        <v>108.17535545023698</v>
      </c>
      <c r="H60" s="67">
        <f>LARGE((C60,E60,G60),1)</f>
        <v>108.17535545023698</v>
      </c>
      <c r="I60" s="121">
        <v>44</v>
      </c>
    </row>
    <row r="61" spans="1:9">
      <c r="A61" s="86" t="s">
        <v>103</v>
      </c>
      <c r="B61" s="78">
        <v>0</v>
      </c>
      <c r="C61" s="80">
        <f t="shared" si="1"/>
        <v>0</v>
      </c>
      <c r="D61" s="79">
        <v>0</v>
      </c>
      <c r="E61" s="80">
        <f t="shared" si="2"/>
        <v>0</v>
      </c>
      <c r="F61" s="78">
        <v>16</v>
      </c>
      <c r="G61" s="80">
        <f t="shared" si="3"/>
        <v>104.26540284360189</v>
      </c>
      <c r="H61" s="67">
        <f>LARGE((C61,E61,G61),1)</f>
        <v>104.26540284360189</v>
      </c>
      <c r="I61" s="121">
        <v>45</v>
      </c>
    </row>
    <row r="62" spans="1:9">
      <c r="A62" s="86" t="s">
        <v>110</v>
      </c>
      <c r="B62" s="78">
        <v>0</v>
      </c>
      <c r="C62" s="80">
        <f t="shared" si="1"/>
        <v>0</v>
      </c>
      <c r="D62" s="79">
        <v>0</v>
      </c>
      <c r="E62" s="80">
        <f t="shared" si="2"/>
        <v>0</v>
      </c>
      <c r="F62" s="78">
        <v>15</v>
      </c>
      <c r="G62" s="80">
        <f t="shared" si="3"/>
        <v>97.748815165876778</v>
      </c>
      <c r="H62" s="67">
        <f>LARGE((C62,E62,G62),1)</f>
        <v>97.748815165876778</v>
      </c>
      <c r="I62" s="121">
        <v>46</v>
      </c>
    </row>
    <row r="63" spans="1:9">
      <c r="A63" s="86"/>
      <c r="B63" s="78">
        <v>0</v>
      </c>
      <c r="C63" s="80">
        <f t="shared" si="1"/>
        <v>0</v>
      </c>
      <c r="D63" s="79">
        <v>0</v>
      </c>
      <c r="E63" s="80">
        <f t="shared" si="2"/>
        <v>0</v>
      </c>
      <c r="F63" s="78">
        <v>0</v>
      </c>
      <c r="G63" s="80">
        <f t="shared" si="3"/>
        <v>0</v>
      </c>
      <c r="H63" s="67">
        <f>LARGE((C63,E63,G63),1)</f>
        <v>0</v>
      </c>
      <c r="I63" s="121">
        <v>0</v>
      </c>
    </row>
    <row r="64" spans="1:9">
      <c r="A64" s="86"/>
      <c r="B64" s="78">
        <v>0</v>
      </c>
      <c r="C64" s="80">
        <f t="shared" si="1"/>
        <v>0</v>
      </c>
      <c r="D64" s="79">
        <v>0</v>
      </c>
      <c r="E64" s="80">
        <f t="shared" si="2"/>
        <v>0</v>
      </c>
      <c r="F64" s="78">
        <v>0</v>
      </c>
      <c r="G64" s="80">
        <f t="shared" si="3"/>
        <v>0</v>
      </c>
      <c r="H64" s="67">
        <f>LARGE((C64,E64,G64),1)</f>
        <v>0</v>
      </c>
      <c r="I64" s="121">
        <v>0</v>
      </c>
    </row>
    <row r="65" spans="1:9">
      <c r="A65" s="86"/>
      <c r="B65" s="78">
        <v>0</v>
      </c>
      <c r="C65" s="80">
        <f t="shared" si="1"/>
        <v>0</v>
      </c>
      <c r="D65" s="79">
        <v>0</v>
      </c>
      <c r="E65" s="80">
        <f t="shared" si="2"/>
        <v>0</v>
      </c>
      <c r="F65" s="78">
        <v>0</v>
      </c>
      <c r="G65" s="80">
        <f t="shared" si="3"/>
        <v>0</v>
      </c>
      <c r="H65" s="67">
        <f>LARGE((C65,E65,G65),1)</f>
        <v>0</v>
      </c>
      <c r="I65" s="121">
        <v>0</v>
      </c>
    </row>
    <row r="66" spans="1:9">
      <c r="A66" s="86"/>
      <c r="B66" s="78">
        <v>0</v>
      </c>
      <c r="C66" s="80">
        <f t="shared" si="1"/>
        <v>0</v>
      </c>
      <c r="D66" s="79">
        <v>0</v>
      </c>
      <c r="E66" s="80">
        <f t="shared" si="2"/>
        <v>0</v>
      </c>
      <c r="F66" s="78">
        <v>0</v>
      </c>
      <c r="G66" s="80">
        <f t="shared" si="3"/>
        <v>0</v>
      </c>
      <c r="H66" s="67">
        <f>LARGE((C66,E66,G66),1)</f>
        <v>0</v>
      </c>
      <c r="I66" s="121">
        <v>0</v>
      </c>
    </row>
    <row r="67" spans="1:9">
      <c r="A67" s="86"/>
      <c r="B67" s="78">
        <v>0</v>
      </c>
      <c r="C67" s="80">
        <f t="shared" si="1"/>
        <v>0</v>
      </c>
      <c r="D67" s="79">
        <v>0</v>
      </c>
      <c r="E67" s="80">
        <f t="shared" si="2"/>
        <v>0</v>
      </c>
      <c r="F67" s="78">
        <v>0</v>
      </c>
      <c r="G67" s="80">
        <f t="shared" si="3"/>
        <v>0</v>
      </c>
      <c r="H67" s="67">
        <f>LARGE((C67,E67,G67),1)</f>
        <v>0</v>
      </c>
      <c r="I67" s="121">
        <v>0</v>
      </c>
    </row>
    <row r="68" spans="1:9">
      <c r="A68" s="86"/>
      <c r="B68" s="78">
        <v>0</v>
      </c>
      <c r="C68" s="80">
        <f t="shared" si="1"/>
        <v>0</v>
      </c>
      <c r="D68" s="79">
        <v>0</v>
      </c>
      <c r="E68" s="80">
        <f t="shared" si="2"/>
        <v>0</v>
      </c>
      <c r="F68" s="78">
        <v>0</v>
      </c>
      <c r="G68" s="80">
        <f t="shared" si="3"/>
        <v>0</v>
      </c>
      <c r="H68" s="67">
        <f>LARGE((C68,E68,G68),1)</f>
        <v>0</v>
      </c>
      <c r="I68" s="121">
        <v>0</v>
      </c>
    </row>
    <row r="69" spans="1:9">
      <c r="A69" s="86"/>
      <c r="B69" s="91">
        <v>0</v>
      </c>
      <c r="C69" s="92">
        <f t="shared" si="1"/>
        <v>0</v>
      </c>
      <c r="D69" s="79">
        <v>0</v>
      </c>
      <c r="E69" s="92">
        <f t="shared" si="2"/>
        <v>0</v>
      </c>
      <c r="F69" s="91">
        <v>0</v>
      </c>
      <c r="G69" s="92">
        <f t="shared" si="3"/>
        <v>0</v>
      </c>
      <c r="H69" s="94">
        <f>LARGE((C69,E69,G69),1)</f>
        <v>0</v>
      </c>
      <c r="I69" s="66">
        <v>0</v>
      </c>
    </row>
  </sheetData>
  <mergeCells count="5">
    <mergeCell ref="A1:A7"/>
    <mergeCell ref="B2:F2"/>
    <mergeCell ref="B4:F4"/>
    <mergeCell ref="B6:C6"/>
    <mergeCell ref="B10:C10"/>
  </mergeCells>
  <conditionalFormatting sqref="A53 A63:A69">
    <cfRule type="duplicateValues" dxfId="285" priority="487"/>
  </conditionalFormatting>
  <conditionalFormatting sqref="A22">
    <cfRule type="duplicateValues" dxfId="284" priority="15"/>
  </conditionalFormatting>
  <conditionalFormatting sqref="A18">
    <cfRule type="duplicateValues" dxfId="283" priority="9"/>
  </conditionalFormatting>
  <conditionalFormatting sqref="A18">
    <cfRule type="duplicateValues" dxfId="282" priority="10"/>
  </conditionalFormatting>
  <conditionalFormatting sqref="A41">
    <cfRule type="duplicateValues" dxfId="281" priority="7"/>
  </conditionalFormatting>
  <conditionalFormatting sqref="A21 A19 A17 A45:A47 A42:A43 A23:A40 A50:A52">
    <cfRule type="duplicateValues" dxfId="280" priority="17"/>
  </conditionalFormatting>
  <conditionalFormatting sqref="A20">
    <cfRule type="duplicateValues" dxfId="279" priority="6"/>
  </conditionalFormatting>
  <conditionalFormatting sqref="A58">
    <cfRule type="duplicateValues" dxfId="278" priority="5"/>
  </conditionalFormatting>
  <conditionalFormatting sqref="A59">
    <cfRule type="duplicateValues" dxfId="277" priority="4"/>
  </conditionalFormatting>
  <conditionalFormatting sqref="A60">
    <cfRule type="duplicateValues" dxfId="276" priority="3"/>
  </conditionalFormatting>
  <conditionalFormatting sqref="A61">
    <cfRule type="duplicateValues" dxfId="275" priority="2"/>
  </conditionalFormatting>
  <conditionalFormatting sqref="A62">
    <cfRule type="duplicateValues" dxfId="274" priority="1"/>
  </conditionalFormatting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opLeftCell="A10" workbookViewId="0">
      <selection activeCell="A18" sqref="A18"/>
    </sheetView>
  </sheetViews>
  <sheetFormatPr baseColWidth="10" defaultColWidth="8.7109375" defaultRowHeight="13" x14ac:dyDescent="0"/>
  <cols>
    <col min="1" max="1" width="15.85546875" bestFit="1" customWidth="1"/>
  </cols>
  <sheetData>
    <row r="1" spans="1:9">
      <c r="A1" s="155"/>
      <c r="B1" s="83"/>
      <c r="C1" s="83"/>
      <c r="D1" s="83"/>
      <c r="E1" s="83"/>
      <c r="F1" s="83"/>
      <c r="G1" s="83"/>
      <c r="H1" s="83"/>
      <c r="I1" s="44"/>
    </row>
    <row r="2" spans="1:9">
      <c r="A2" s="155"/>
      <c r="B2" s="157" t="s">
        <v>41</v>
      </c>
      <c r="C2" s="157"/>
      <c r="D2" s="157"/>
      <c r="E2" s="157"/>
      <c r="F2" s="157"/>
      <c r="G2" s="83"/>
      <c r="H2" s="83"/>
      <c r="I2" s="44"/>
    </row>
    <row r="3" spans="1:9">
      <c r="A3" s="155"/>
      <c r="B3" s="83"/>
      <c r="C3" s="83"/>
      <c r="D3" s="83"/>
      <c r="E3" s="83"/>
      <c r="F3" s="83"/>
      <c r="G3" s="83"/>
      <c r="H3" s="83"/>
      <c r="I3" s="44"/>
    </row>
    <row r="4" spans="1:9">
      <c r="A4" s="155"/>
      <c r="B4" s="157" t="s">
        <v>34</v>
      </c>
      <c r="C4" s="157"/>
      <c r="D4" s="157"/>
      <c r="E4" s="157"/>
      <c r="F4" s="157"/>
      <c r="G4" s="83"/>
      <c r="H4" s="83"/>
      <c r="I4" s="44"/>
    </row>
    <row r="5" spans="1:9">
      <c r="A5" s="155"/>
      <c r="B5" s="83"/>
      <c r="C5" s="83"/>
      <c r="D5" s="83"/>
      <c r="E5" s="83"/>
      <c r="F5" s="83"/>
      <c r="G5" s="83"/>
      <c r="H5" s="83"/>
      <c r="I5" s="44"/>
    </row>
    <row r="6" spans="1:9">
      <c r="A6" s="155"/>
      <c r="B6" s="156"/>
      <c r="C6" s="156"/>
      <c r="D6" s="83"/>
      <c r="E6" s="83"/>
      <c r="F6" s="83"/>
      <c r="G6" s="83"/>
      <c r="H6" s="83"/>
      <c r="I6" s="44"/>
    </row>
    <row r="7" spans="1:9">
      <c r="A7" s="155"/>
      <c r="B7" s="83"/>
      <c r="C7" s="83"/>
      <c r="D7" s="83"/>
      <c r="E7" s="83"/>
      <c r="F7" s="83"/>
      <c r="G7" s="83"/>
      <c r="H7" s="83"/>
      <c r="I7" s="44"/>
    </row>
    <row r="8" spans="1:9">
      <c r="A8" s="45" t="s">
        <v>11</v>
      </c>
      <c r="B8" s="46" t="s">
        <v>245</v>
      </c>
      <c r="C8" s="46"/>
      <c r="D8" s="46"/>
      <c r="E8" s="46"/>
      <c r="F8" s="83"/>
      <c r="G8" s="83"/>
      <c r="H8" s="82"/>
      <c r="I8" s="44"/>
    </row>
    <row r="9" spans="1:9">
      <c r="A9" s="45" t="s">
        <v>0</v>
      </c>
      <c r="B9" s="46" t="s">
        <v>246</v>
      </c>
      <c r="C9" s="46"/>
      <c r="D9" s="46"/>
      <c r="E9" s="46"/>
      <c r="F9" s="83"/>
      <c r="G9" s="83"/>
      <c r="H9" s="82"/>
      <c r="I9" s="44"/>
    </row>
    <row r="10" spans="1:9">
      <c r="A10" s="45" t="s">
        <v>13</v>
      </c>
      <c r="B10" s="158">
        <v>42070</v>
      </c>
      <c r="C10" s="158"/>
      <c r="D10" s="47"/>
      <c r="E10" s="47"/>
      <c r="F10" s="83"/>
      <c r="G10" s="83"/>
      <c r="H10" s="48"/>
      <c r="I10" s="44"/>
    </row>
    <row r="11" spans="1:9">
      <c r="A11" s="45" t="s">
        <v>33</v>
      </c>
      <c r="B11" s="46" t="s">
        <v>39</v>
      </c>
      <c r="C11" s="47"/>
      <c r="D11" s="83"/>
      <c r="E11" s="83"/>
      <c r="F11" s="83"/>
      <c r="G11" s="83"/>
      <c r="H11" s="83"/>
      <c r="I11" s="44"/>
    </row>
    <row r="12" spans="1:9">
      <c r="A12" s="45" t="s">
        <v>16</v>
      </c>
      <c r="B12" s="82" t="s">
        <v>52</v>
      </c>
      <c r="C12" s="83"/>
      <c r="D12" s="83"/>
      <c r="E12" s="83"/>
      <c r="F12" s="83"/>
      <c r="G12" s="83"/>
      <c r="H12" s="83"/>
      <c r="I12" s="44"/>
    </row>
    <row r="13" spans="1:9">
      <c r="A13" s="82" t="s">
        <v>12</v>
      </c>
      <c r="B13" s="49" t="s">
        <v>2</v>
      </c>
      <c r="C13" s="50"/>
      <c r="D13" s="51" t="s">
        <v>17</v>
      </c>
      <c r="E13" s="50"/>
      <c r="F13" s="51" t="s">
        <v>1</v>
      </c>
      <c r="G13" s="50"/>
      <c r="H13" s="52"/>
      <c r="I13" s="53" t="s">
        <v>24</v>
      </c>
    </row>
    <row r="14" spans="1:9">
      <c r="A14" s="82" t="s">
        <v>15</v>
      </c>
      <c r="B14" s="54">
        <v>0</v>
      </c>
      <c r="C14" s="55"/>
      <c r="D14" s="56">
        <v>0</v>
      </c>
      <c r="E14" s="55"/>
      <c r="F14" s="56">
        <v>0.65</v>
      </c>
      <c r="G14" s="55"/>
      <c r="H14" s="57" t="s">
        <v>18</v>
      </c>
      <c r="I14" s="58" t="s">
        <v>25</v>
      </c>
    </row>
    <row r="15" spans="1:9">
      <c r="A15" s="82" t="s">
        <v>14</v>
      </c>
      <c r="B15" s="59">
        <v>1</v>
      </c>
      <c r="C15" s="60"/>
      <c r="D15" s="61">
        <v>1</v>
      </c>
      <c r="E15" s="60"/>
      <c r="F15" s="61">
        <v>95.2</v>
      </c>
      <c r="G15" s="60"/>
      <c r="H15" s="57" t="s">
        <v>19</v>
      </c>
      <c r="I15" s="58" t="s">
        <v>26</v>
      </c>
    </row>
    <row r="16" spans="1:9">
      <c r="A16" s="82"/>
      <c r="B16" s="62" t="s">
        <v>5</v>
      </c>
      <c r="C16" s="63" t="s">
        <v>4</v>
      </c>
      <c r="D16" s="63" t="s">
        <v>5</v>
      </c>
      <c r="E16" s="63" t="s">
        <v>4</v>
      </c>
      <c r="F16" s="63" t="s">
        <v>5</v>
      </c>
      <c r="G16" s="63" t="s">
        <v>4</v>
      </c>
      <c r="H16" s="64" t="s">
        <v>4</v>
      </c>
      <c r="I16" s="119">
        <v>68</v>
      </c>
    </row>
    <row r="17" spans="1:9">
      <c r="A17" s="89" t="s">
        <v>62</v>
      </c>
      <c r="B17" s="78">
        <v>0</v>
      </c>
      <c r="C17" s="80">
        <f>B17/B$15*1000*B$14</f>
        <v>0</v>
      </c>
      <c r="D17" s="79">
        <v>0</v>
      </c>
      <c r="E17" s="80">
        <f>D17/D$15*1000*D$14</f>
        <v>0</v>
      </c>
      <c r="F17" s="116">
        <v>87.6</v>
      </c>
      <c r="G17" s="117">
        <f>F17/F$15*1000*F$14</f>
        <v>598.10924369747897</v>
      </c>
      <c r="H17" s="118">
        <f>LARGE((C17,E17,G17),1)</f>
        <v>598.10924369747897</v>
      </c>
      <c r="I17" s="120">
        <v>4</v>
      </c>
    </row>
    <row r="18" spans="1:9">
      <c r="A18" s="86" t="s">
        <v>72</v>
      </c>
      <c r="B18" s="78">
        <v>0</v>
      </c>
      <c r="C18" s="80">
        <f>B18/B$15*1000*B$14</f>
        <v>0</v>
      </c>
      <c r="D18" s="79">
        <v>0</v>
      </c>
      <c r="E18" s="80">
        <f>D18/D$15*1000*D$14</f>
        <v>0</v>
      </c>
      <c r="F18" s="78">
        <v>78.8</v>
      </c>
      <c r="G18" s="80">
        <f>F18/F$15*1000*F$14</f>
        <v>538.02521008403369</v>
      </c>
      <c r="H18" s="67">
        <f>LARGE((C18,E18,G18),1)</f>
        <v>538.02521008403369</v>
      </c>
      <c r="I18" s="121">
        <v>8</v>
      </c>
    </row>
    <row r="19" spans="1:9">
      <c r="A19" s="86" t="s">
        <v>73</v>
      </c>
      <c r="B19" s="78">
        <v>0</v>
      </c>
      <c r="C19" s="80">
        <f>B19/B$15*1000*B$14</f>
        <v>0</v>
      </c>
      <c r="D19" s="79">
        <v>0</v>
      </c>
      <c r="E19" s="80">
        <f t="shared" ref="C19:G28" si="0">D19/D$15*1000*D$14</f>
        <v>0</v>
      </c>
      <c r="F19" s="78">
        <v>74</v>
      </c>
      <c r="G19" s="80">
        <f t="shared" si="0"/>
        <v>505.25210084033614</v>
      </c>
      <c r="H19" s="67">
        <f>LARGE((C19,E19,G19),1)</f>
        <v>505.25210084033614</v>
      </c>
      <c r="I19" s="121">
        <v>11</v>
      </c>
    </row>
    <row r="20" spans="1:9">
      <c r="A20" s="86" t="s">
        <v>93</v>
      </c>
      <c r="B20" s="78">
        <v>0</v>
      </c>
      <c r="C20" s="80">
        <f>B20/B$15*1000*B$14</f>
        <v>0</v>
      </c>
      <c r="D20" s="79">
        <v>0</v>
      </c>
      <c r="E20" s="80">
        <f t="shared" si="0"/>
        <v>0</v>
      </c>
      <c r="F20" s="78">
        <v>62.6</v>
      </c>
      <c r="G20" s="80">
        <f t="shared" si="0"/>
        <v>427.4159663865546</v>
      </c>
      <c r="H20" s="67">
        <f>LARGE((C20,E20,G20),1)</f>
        <v>427.4159663865546</v>
      </c>
      <c r="I20" s="121">
        <v>21</v>
      </c>
    </row>
    <row r="21" spans="1:9">
      <c r="A21" s="86" t="s">
        <v>83</v>
      </c>
      <c r="B21" s="78">
        <v>0</v>
      </c>
      <c r="C21" s="80">
        <f t="shared" si="0"/>
        <v>0</v>
      </c>
      <c r="D21" s="79">
        <v>0</v>
      </c>
      <c r="E21" s="80">
        <f t="shared" si="0"/>
        <v>0</v>
      </c>
      <c r="F21" s="78">
        <v>61.8</v>
      </c>
      <c r="G21" s="80">
        <f t="shared" si="0"/>
        <v>421.95378151260502</v>
      </c>
      <c r="H21" s="67">
        <f>LARGE((C21,E21,G21),1)</f>
        <v>421.95378151260502</v>
      </c>
      <c r="I21" s="121">
        <v>23</v>
      </c>
    </row>
    <row r="22" spans="1:9">
      <c r="A22" s="86" t="s">
        <v>85</v>
      </c>
      <c r="B22" s="78">
        <v>0</v>
      </c>
      <c r="C22" s="80">
        <f>B22/B$15*1000*B$14</f>
        <v>0</v>
      </c>
      <c r="D22" s="79">
        <v>0</v>
      </c>
      <c r="E22" s="80">
        <f>D22/D$15*1000*D$14</f>
        <v>0</v>
      </c>
      <c r="F22" s="78">
        <v>60.4</v>
      </c>
      <c r="G22" s="80">
        <f>F22/F$15*1000*F$14</f>
        <v>412.39495798319325</v>
      </c>
      <c r="H22" s="67">
        <f>LARGE((C22,E22,G22),1)</f>
        <v>412.39495798319325</v>
      </c>
      <c r="I22" s="121">
        <v>25</v>
      </c>
    </row>
    <row r="23" spans="1:9">
      <c r="A23" s="86" t="s">
        <v>76</v>
      </c>
      <c r="B23" s="78">
        <v>0</v>
      </c>
      <c r="C23" s="80">
        <f t="shared" si="0"/>
        <v>0</v>
      </c>
      <c r="D23" s="79">
        <v>0</v>
      </c>
      <c r="E23" s="80">
        <f t="shared" si="0"/>
        <v>0</v>
      </c>
      <c r="F23" s="78">
        <v>58.4</v>
      </c>
      <c r="G23" s="80">
        <f t="shared" si="0"/>
        <v>398.7394957983193</v>
      </c>
      <c r="H23" s="67">
        <f>LARGE((C23,E23,G23),1)</f>
        <v>398.7394957983193</v>
      </c>
      <c r="I23" s="121">
        <v>27</v>
      </c>
    </row>
    <row r="24" spans="1:9">
      <c r="A24" s="86" t="s">
        <v>88</v>
      </c>
      <c r="B24" s="78">
        <v>0</v>
      </c>
      <c r="C24" s="80">
        <f t="shared" si="0"/>
        <v>0</v>
      </c>
      <c r="D24" s="79">
        <v>0</v>
      </c>
      <c r="E24" s="80">
        <f t="shared" si="0"/>
        <v>0</v>
      </c>
      <c r="F24" s="78">
        <v>45.2</v>
      </c>
      <c r="G24" s="80">
        <f t="shared" si="0"/>
        <v>308.61344537815131</v>
      </c>
      <c r="H24" s="67">
        <f>LARGE((C24,E24,G24),1)</f>
        <v>308.61344537815131</v>
      </c>
      <c r="I24" s="121">
        <v>36</v>
      </c>
    </row>
    <row r="25" spans="1:9">
      <c r="A25" s="86" t="s">
        <v>84</v>
      </c>
      <c r="B25" s="78">
        <v>0</v>
      </c>
      <c r="C25" s="80">
        <f t="shared" si="0"/>
        <v>0</v>
      </c>
      <c r="D25" s="79">
        <v>0</v>
      </c>
      <c r="E25" s="80">
        <f t="shared" si="0"/>
        <v>0</v>
      </c>
      <c r="F25" s="78">
        <v>31.2</v>
      </c>
      <c r="G25" s="80">
        <f t="shared" si="0"/>
        <v>213.02521008403363</v>
      </c>
      <c r="H25" s="67">
        <f>LARGE((C25,E25,G25),1)</f>
        <v>213.02521008403363</v>
      </c>
      <c r="I25" s="121">
        <v>57</v>
      </c>
    </row>
    <row r="26" spans="1:9">
      <c r="A26" s="86" t="s">
        <v>82</v>
      </c>
      <c r="B26" s="78">
        <v>0</v>
      </c>
      <c r="C26" s="80">
        <f t="shared" si="0"/>
        <v>0</v>
      </c>
      <c r="D26" s="79">
        <v>0</v>
      </c>
      <c r="E26" s="80">
        <f t="shared" si="0"/>
        <v>0</v>
      </c>
      <c r="F26" s="78">
        <v>19.600000000000001</v>
      </c>
      <c r="G26" s="80">
        <f t="shared" si="0"/>
        <v>133.82352941176472</v>
      </c>
      <c r="H26" s="67">
        <f>LARGE((C26,E26,G26),1)</f>
        <v>133.82352941176472</v>
      </c>
      <c r="I26" s="121">
        <v>62</v>
      </c>
    </row>
    <row r="27" spans="1:9">
      <c r="A27" s="86" t="s">
        <v>81</v>
      </c>
      <c r="B27" s="78">
        <v>0</v>
      </c>
      <c r="C27" s="80">
        <f t="shared" si="0"/>
        <v>0</v>
      </c>
      <c r="D27" s="79">
        <v>0</v>
      </c>
      <c r="E27" s="80">
        <f t="shared" si="0"/>
        <v>0</v>
      </c>
      <c r="F27" s="78">
        <v>18.2</v>
      </c>
      <c r="G27" s="80">
        <f t="shared" si="0"/>
        <v>124.26470588235293</v>
      </c>
      <c r="H27" s="67">
        <f>LARGE((C27,E27,G27),1)</f>
        <v>124.26470588235293</v>
      </c>
      <c r="I27" s="121">
        <v>64</v>
      </c>
    </row>
    <row r="28" spans="1:9">
      <c r="A28" s="86" t="s">
        <v>106</v>
      </c>
      <c r="B28" s="91">
        <v>0</v>
      </c>
      <c r="C28" s="92">
        <f t="shared" si="0"/>
        <v>0</v>
      </c>
      <c r="D28" s="93">
        <v>0</v>
      </c>
      <c r="E28" s="92">
        <f t="shared" si="0"/>
        <v>0</v>
      </c>
      <c r="F28" s="91">
        <v>7.2</v>
      </c>
      <c r="G28" s="92">
        <f t="shared" si="0"/>
        <v>49.159663865546221</v>
      </c>
      <c r="H28" s="94">
        <f>LARGE((C28,E28,G28),1)</f>
        <v>49.159663865546221</v>
      </c>
      <c r="I28" s="66">
        <v>68</v>
      </c>
    </row>
  </sheetData>
  <mergeCells count="5">
    <mergeCell ref="A1:A7"/>
    <mergeCell ref="B2:F2"/>
    <mergeCell ref="B4:F4"/>
    <mergeCell ref="B6:C6"/>
    <mergeCell ref="B10:C10"/>
  </mergeCells>
  <conditionalFormatting sqref="A17">
    <cfRule type="duplicateValues" dxfId="273" priority="21"/>
  </conditionalFormatting>
  <conditionalFormatting sqref="A18">
    <cfRule type="duplicateValues" dxfId="272" priority="19"/>
  </conditionalFormatting>
  <conditionalFormatting sqref="A18">
    <cfRule type="duplicateValues" dxfId="271" priority="20"/>
  </conditionalFormatting>
  <conditionalFormatting sqref="A19">
    <cfRule type="duplicateValues" dxfId="270" priority="17"/>
  </conditionalFormatting>
  <conditionalFormatting sqref="A20">
    <cfRule type="duplicateValues" dxfId="269" priority="16"/>
  </conditionalFormatting>
  <conditionalFormatting sqref="A21">
    <cfRule type="duplicateValues" dxfId="268" priority="15"/>
  </conditionalFormatting>
  <conditionalFormatting sqref="A22">
    <cfRule type="duplicateValues" dxfId="267" priority="14"/>
  </conditionalFormatting>
  <conditionalFormatting sqref="A22">
    <cfRule type="duplicateValues" dxfId="266" priority="13"/>
  </conditionalFormatting>
  <conditionalFormatting sqref="A22">
    <cfRule type="duplicateValues" dxfId="265" priority="12"/>
  </conditionalFormatting>
  <conditionalFormatting sqref="A22">
    <cfRule type="duplicateValues" dxfId="264" priority="11"/>
  </conditionalFormatting>
  <conditionalFormatting sqref="A22">
    <cfRule type="duplicateValues" dxfId="263" priority="10"/>
  </conditionalFormatting>
  <conditionalFormatting sqref="A22">
    <cfRule type="duplicateValues" dxfId="262" priority="9"/>
  </conditionalFormatting>
  <conditionalFormatting sqref="A22">
    <cfRule type="duplicateValues" dxfId="261" priority="8"/>
  </conditionalFormatting>
  <conditionalFormatting sqref="A22">
    <cfRule type="duplicateValues" dxfId="260" priority="7"/>
  </conditionalFormatting>
  <conditionalFormatting sqref="A23">
    <cfRule type="duplicateValues" dxfId="259" priority="6"/>
  </conditionalFormatting>
  <conditionalFormatting sqref="A24">
    <cfRule type="duplicateValues" dxfId="258" priority="5"/>
  </conditionalFormatting>
  <conditionalFormatting sqref="A25">
    <cfRule type="duplicateValues" dxfId="257" priority="4"/>
  </conditionalFormatting>
  <conditionalFormatting sqref="A26">
    <cfRule type="duplicateValues" dxfId="256" priority="3"/>
  </conditionalFormatting>
  <conditionalFormatting sqref="A27">
    <cfRule type="duplicateValues" dxfId="255" priority="2"/>
  </conditionalFormatting>
  <conditionalFormatting sqref="A28">
    <cfRule type="duplicateValues" dxfId="254" priority="1"/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9" workbookViewId="0">
      <selection activeCell="I17" sqref="I17"/>
    </sheetView>
  </sheetViews>
  <sheetFormatPr baseColWidth="10" defaultColWidth="8.7109375" defaultRowHeight="13" x14ac:dyDescent="0"/>
  <cols>
    <col min="1" max="1" width="15.85546875" bestFit="1" customWidth="1"/>
  </cols>
  <sheetData>
    <row r="1" spans="1:9">
      <c r="A1" s="155"/>
      <c r="B1" s="83"/>
      <c r="C1" s="83"/>
      <c r="D1" s="83"/>
      <c r="E1" s="83"/>
      <c r="F1" s="83"/>
      <c r="G1" s="83"/>
      <c r="H1" s="83"/>
      <c r="I1" s="44"/>
    </row>
    <row r="2" spans="1:9">
      <c r="A2" s="155"/>
      <c r="B2" s="157" t="s">
        <v>41</v>
      </c>
      <c r="C2" s="157"/>
      <c r="D2" s="157"/>
      <c r="E2" s="157"/>
      <c r="F2" s="157"/>
      <c r="G2" s="83"/>
      <c r="H2" s="83"/>
      <c r="I2" s="44"/>
    </row>
    <row r="3" spans="1:9">
      <c r="A3" s="155"/>
      <c r="B3" s="83"/>
      <c r="C3" s="83"/>
      <c r="D3" s="83"/>
      <c r="E3" s="83"/>
      <c r="F3" s="83"/>
      <c r="G3" s="83"/>
      <c r="H3" s="83"/>
      <c r="I3" s="44"/>
    </row>
    <row r="4" spans="1:9">
      <c r="A4" s="155"/>
      <c r="B4" s="157" t="s">
        <v>34</v>
      </c>
      <c r="C4" s="157"/>
      <c r="D4" s="157"/>
      <c r="E4" s="157"/>
      <c r="F4" s="157"/>
      <c r="G4" s="83"/>
      <c r="H4" s="83"/>
      <c r="I4" s="44"/>
    </row>
    <row r="5" spans="1:9">
      <c r="A5" s="155"/>
      <c r="B5" s="83"/>
      <c r="C5" s="83"/>
      <c r="D5" s="83"/>
      <c r="E5" s="83"/>
      <c r="F5" s="83"/>
      <c r="G5" s="83"/>
      <c r="H5" s="83"/>
      <c r="I5" s="44"/>
    </row>
    <row r="6" spans="1:9">
      <c r="A6" s="155"/>
      <c r="B6" s="156"/>
      <c r="C6" s="156"/>
      <c r="D6" s="83"/>
      <c r="E6" s="83"/>
      <c r="F6" s="83"/>
      <c r="G6" s="83"/>
      <c r="H6" s="83"/>
      <c r="I6" s="44"/>
    </row>
    <row r="7" spans="1:9">
      <c r="A7" s="155"/>
      <c r="B7" s="83"/>
      <c r="C7" s="83"/>
      <c r="D7" s="83"/>
      <c r="E7" s="83"/>
      <c r="F7" s="83"/>
      <c r="G7" s="83"/>
      <c r="H7" s="83"/>
      <c r="I7" s="44"/>
    </row>
    <row r="8" spans="1:9">
      <c r="A8" s="45" t="s">
        <v>11</v>
      </c>
      <c r="B8" s="46" t="s">
        <v>245</v>
      </c>
      <c r="C8" s="46"/>
      <c r="D8" s="46"/>
      <c r="E8" s="46"/>
      <c r="F8" s="83"/>
      <c r="G8" s="83"/>
      <c r="H8" s="82"/>
      <c r="I8" s="44"/>
    </row>
    <row r="9" spans="1:9">
      <c r="A9" s="45" t="s">
        <v>0</v>
      </c>
      <c r="B9" s="46" t="s">
        <v>246</v>
      </c>
      <c r="C9" s="46"/>
      <c r="D9" s="46"/>
      <c r="E9" s="46"/>
      <c r="F9" s="83"/>
      <c r="G9" s="83"/>
      <c r="H9" s="82"/>
      <c r="I9" s="44"/>
    </row>
    <row r="10" spans="1:9">
      <c r="A10" s="45" t="s">
        <v>13</v>
      </c>
      <c r="B10" s="158">
        <v>42071</v>
      </c>
      <c r="C10" s="158"/>
      <c r="D10" s="47"/>
      <c r="E10" s="47"/>
      <c r="F10" s="83"/>
      <c r="G10" s="83"/>
      <c r="H10" s="48"/>
      <c r="I10" s="44"/>
    </row>
    <row r="11" spans="1:9">
      <c r="A11" s="45" t="s">
        <v>33</v>
      </c>
      <c r="B11" s="46" t="s">
        <v>239</v>
      </c>
      <c r="C11" s="47"/>
      <c r="D11" s="83"/>
      <c r="E11" s="83"/>
      <c r="F11" s="83"/>
      <c r="G11" s="83"/>
      <c r="H11" s="83"/>
      <c r="I11" s="44"/>
    </row>
    <row r="12" spans="1:9">
      <c r="A12" s="45" t="s">
        <v>16</v>
      </c>
      <c r="B12" s="82" t="s">
        <v>52</v>
      </c>
      <c r="C12" s="83"/>
      <c r="D12" s="83"/>
      <c r="E12" s="83"/>
      <c r="F12" s="83"/>
      <c r="G12" s="83"/>
      <c r="H12" s="83"/>
      <c r="I12" s="44"/>
    </row>
    <row r="13" spans="1:9">
      <c r="A13" s="82" t="s">
        <v>12</v>
      </c>
      <c r="B13" s="49" t="s">
        <v>2</v>
      </c>
      <c r="C13" s="50"/>
      <c r="D13" s="51" t="s">
        <v>17</v>
      </c>
      <c r="E13" s="50"/>
      <c r="F13" s="51" t="s">
        <v>1</v>
      </c>
      <c r="G13" s="50"/>
      <c r="H13" s="52"/>
      <c r="I13" s="53" t="s">
        <v>24</v>
      </c>
    </row>
    <row r="14" spans="1:9">
      <c r="A14" s="82" t="s">
        <v>15</v>
      </c>
      <c r="B14" s="54">
        <v>0</v>
      </c>
      <c r="C14" s="55"/>
      <c r="D14" s="56">
        <v>0</v>
      </c>
      <c r="E14" s="55"/>
      <c r="F14" s="56">
        <v>0.65</v>
      </c>
      <c r="G14" s="55"/>
      <c r="H14" s="57" t="s">
        <v>18</v>
      </c>
      <c r="I14" s="58" t="s">
        <v>25</v>
      </c>
    </row>
    <row r="15" spans="1:9">
      <c r="A15" s="82" t="s">
        <v>14</v>
      </c>
      <c r="B15" s="59">
        <v>1</v>
      </c>
      <c r="C15" s="60"/>
      <c r="D15" s="61">
        <v>1</v>
      </c>
      <c r="E15" s="60"/>
      <c r="F15" s="61">
        <v>90</v>
      </c>
      <c r="G15" s="60"/>
      <c r="H15" s="57" t="s">
        <v>19</v>
      </c>
      <c r="I15" s="58" t="s">
        <v>26</v>
      </c>
    </row>
    <row r="16" spans="1:9">
      <c r="A16" s="82"/>
      <c r="B16" s="62" t="s">
        <v>5</v>
      </c>
      <c r="C16" s="63" t="s">
        <v>4</v>
      </c>
      <c r="D16" s="63" t="s">
        <v>5</v>
      </c>
      <c r="E16" s="63" t="s">
        <v>4</v>
      </c>
      <c r="F16" s="63" t="s">
        <v>5</v>
      </c>
      <c r="G16" s="63" t="s">
        <v>4</v>
      </c>
      <c r="H16" s="64" t="s">
        <v>4</v>
      </c>
      <c r="I16" s="119">
        <v>65</v>
      </c>
    </row>
    <row r="17" spans="1:9">
      <c r="A17" s="86" t="s">
        <v>72</v>
      </c>
      <c r="B17" s="78">
        <v>0</v>
      </c>
      <c r="C17" s="80">
        <f>B17/B$15*1000*B$14</f>
        <v>0</v>
      </c>
      <c r="D17" s="79">
        <v>0</v>
      </c>
      <c r="E17" s="80">
        <f>D17/D$15*1000*D$14</f>
        <v>0</v>
      </c>
      <c r="F17" s="116">
        <v>78.8</v>
      </c>
      <c r="G17" s="117">
        <f>F17/F$15*1000*F$14</f>
        <v>569.11111111111109</v>
      </c>
      <c r="H17" s="118">
        <f>LARGE((C17,E17,G17),1)</f>
        <v>569.11111111111109</v>
      </c>
      <c r="I17" s="120">
        <v>7</v>
      </c>
    </row>
    <row r="18" spans="1:9">
      <c r="A18" s="86" t="s">
        <v>73</v>
      </c>
      <c r="B18" s="78">
        <v>0</v>
      </c>
      <c r="C18" s="80">
        <f>B18/B$15*1000*B$14</f>
        <v>0</v>
      </c>
      <c r="D18" s="79">
        <v>0</v>
      </c>
      <c r="E18" s="80">
        <f>D18/D$15*1000*D$14</f>
        <v>0</v>
      </c>
      <c r="F18" s="78">
        <v>72.2</v>
      </c>
      <c r="G18" s="80">
        <f>F18/F$15*1000*F$14</f>
        <v>521.44444444444446</v>
      </c>
      <c r="H18" s="67">
        <f>LARGE((C18,E18,G18),1)</f>
        <v>521.44444444444446</v>
      </c>
      <c r="I18" s="121">
        <v>13</v>
      </c>
    </row>
    <row r="19" spans="1:9">
      <c r="A19" s="89" t="s">
        <v>62</v>
      </c>
      <c r="B19" s="78">
        <v>0</v>
      </c>
      <c r="C19" s="80">
        <f>B19/B$15*1000*B$14</f>
        <v>0</v>
      </c>
      <c r="D19" s="79">
        <v>0</v>
      </c>
      <c r="E19" s="80">
        <f t="shared" ref="C19:G27" si="0">D19/D$15*1000*D$14</f>
        <v>0</v>
      </c>
      <c r="F19" s="78">
        <v>63.6</v>
      </c>
      <c r="G19" s="80">
        <f t="shared" si="0"/>
        <v>459.33333333333331</v>
      </c>
      <c r="H19" s="67">
        <f>LARGE((C19,E19,G19),1)</f>
        <v>459.33333333333331</v>
      </c>
      <c r="I19" s="121">
        <v>22</v>
      </c>
    </row>
    <row r="20" spans="1:9">
      <c r="A20" s="86" t="s">
        <v>85</v>
      </c>
      <c r="B20" s="78">
        <v>0</v>
      </c>
      <c r="C20" s="80">
        <f>B20/B$15*1000*B$14</f>
        <v>0</v>
      </c>
      <c r="D20" s="79">
        <v>0</v>
      </c>
      <c r="E20" s="80">
        <f t="shared" si="0"/>
        <v>0</v>
      </c>
      <c r="F20" s="78">
        <v>59.8</v>
      </c>
      <c r="G20" s="80">
        <f t="shared" si="0"/>
        <v>431.88888888888886</v>
      </c>
      <c r="H20" s="67">
        <f>LARGE((C20,E20,G20),1)</f>
        <v>431.88888888888886</v>
      </c>
      <c r="I20" s="121">
        <v>28</v>
      </c>
    </row>
    <row r="21" spans="1:9">
      <c r="A21" s="86" t="s">
        <v>106</v>
      </c>
      <c r="B21" s="78">
        <v>0</v>
      </c>
      <c r="C21" s="80">
        <f t="shared" si="0"/>
        <v>0</v>
      </c>
      <c r="D21" s="79">
        <v>0</v>
      </c>
      <c r="E21" s="80">
        <f t="shared" si="0"/>
        <v>0</v>
      </c>
      <c r="F21" s="78">
        <v>50.4</v>
      </c>
      <c r="G21" s="80">
        <f t="shared" si="0"/>
        <v>363.99999999999994</v>
      </c>
      <c r="H21" s="67">
        <f>LARGE((C21,E21,G21),1)</f>
        <v>363.99999999999994</v>
      </c>
      <c r="I21" s="121">
        <v>38</v>
      </c>
    </row>
    <row r="22" spans="1:9">
      <c r="A22" s="86" t="s">
        <v>93</v>
      </c>
      <c r="B22" s="78">
        <v>0</v>
      </c>
      <c r="C22" s="80">
        <f>B22/B$15*1000*B$14</f>
        <v>0</v>
      </c>
      <c r="D22" s="79">
        <v>0</v>
      </c>
      <c r="E22" s="80">
        <f>D22/D$15*1000*D$14</f>
        <v>0</v>
      </c>
      <c r="F22" s="78">
        <v>47.6</v>
      </c>
      <c r="G22" s="80">
        <f>F22/F$15*1000*F$14</f>
        <v>343.77777777777771</v>
      </c>
      <c r="H22" s="67">
        <f>LARGE((C22,E22,G22),1)</f>
        <v>343.77777777777771</v>
      </c>
      <c r="I22" s="121">
        <v>39</v>
      </c>
    </row>
    <row r="23" spans="1:9">
      <c r="A23" s="86" t="s">
        <v>88</v>
      </c>
      <c r="B23" s="78">
        <v>0</v>
      </c>
      <c r="C23" s="80">
        <f t="shared" si="0"/>
        <v>0</v>
      </c>
      <c r="D23" s="79">
        <v>0</v>
      </c>
      <c r="E23" s="80">
        <f t="shared" si="0"/>
        <v>0</v>
      </c>
      <c r="F23" s="78">
        <v>47.4</v>
      </c>
      <c r="G23" s="80">
        <f t="shared" si="0"/>
        <v>342.33333333333331</v>
      </c>
      <c r="H23" s="67">
        <f>LARGE((C23,E23,G23),1)</f>
        <v>342.33333333333331</v>
      </c>
      <c r="I23" s="121">
        <v>40</v>
      </c>
    </row>
    <row r="24" spans="1:9">
      <c r="A24" s="86" t="s">
        <v>84</v>
      </c>
      <c r="B24" s="78">
        <v>0</v>
      </c>
      <c r="C24" s="80">
        <f t="shared" si="0"/>
        <v>0</v>
      </c>
      <c r="D24" s="79">
        <v>0</v>
      </c>
      <c r="E24" s="80">
        <f t="shared" si="0"/>
        <v>0</v>
      </c>
      <c r="F24" s="78">
        <v>43.8</v>
      </c>
      <c r="G24" s="80">
        <f t="shared" si="0"/>
        <v>316.33333333333331</v>
      </c>
      <c r="H24" s="67">
        <f>LARGE((C24,E24,G24),1)</f>
        <v>316.33333333333331</v>
      </c>
      <c r="I24" s="121">
        <v>49</v>
      </c>
    </row>
    <row r="25" spans="1:9">
      <c r="A25" s="86" t="s">
        <v>76</v>
      </c>
      <c r="B25" s="78">
        <v>0</v>
      </c>
      <c r="C25" s="80">
        <f t="shared" si="0"/>
        <v>0</v>
      </c>
      <c r="D25" s="79">
        <v>0</v>
      </c>
      <c r="E25" s="80">
        <f t="shared" si="0"/>
        <v>0</v>
      </c>
      <c r="F25" s="78">
        <v>40.799999999999997</v>
      </c>
      <c r="G25" s="80">
        <f t="shared" si="0"/>
        <v>294.66666666666669</v>
      </c>
      <c r="H25" s="67">
        <f>LARGE((C25,E25,G25),1)</f>
        <v>294.66666666666669</v>
      </c>
      <c r="I25" s="121">
        <v>52</v>
      </c>
    </row>
    <row r="26" spans="1:9">
      <c r="A26" s="86" t="s">
        <v>81</v>
      </c>
      <c r="B26" s="78">
        <v>0</v>
      </c>
      <c r="C26" s="80">
        <f t="shared" si="0"/>
        <v>0</v>
      </c>
      <c r="D26" s="79">
        <v>0</v>
      </c>
      <c r="E26" s="80">
        <f t="shared" si="0"/>
        <v>0</v>
      </c>
      <c r="F26" s="78">
        <v>38.200000000000003</v>
      </c>
      <c r="G26" s="80">
        <f t="shared" si="0"/>
        <v>275.88888888888891</v>
      </c>
      <c r="H26" s="67">
        <f>LARGE((C26,E26,G26),1)</f>
        <v>275.88888888888891</v>
      </c>
      <c r="I26" s="121">
        <v>56</v>
      </c>
    </row>
    <row r="27" spans="1:9">
      <c r="A27" s="86" t="s">
        <v>83</v>
      </c>
      <c r="B27" s="91">
        <v>0</v>
      </c>
      <c r="C27" s="92">
        <f t="shared" si="0"/>
        <v>0</v>
      </c>
      <c r="D27" s="93">
        <v>0</v>
      </c>
      <c r="E27" s="92">
        <f t="shared" si="0"/>
        <v>0</v>
      </c>
      <c r="F27" s="91">
        <v>35</v>
      </c>
      <c r="G27" s="92">
        <f t="shared" si="0"/>
        <v>252.7777777777778</v>
      </c>
      <c r="H27" s="94">
        <f>LARGE((C27,E27,G27),1)</f>
        <v>252.7777777777778</v>
      </c>
      <c r="I27" s="66">
        <v>59</v>
      </c>
    </row>
  </sheetData>
  <mergeCells count="5">
    <mergeCell ref="A1:A7"/>
    <mergeCell ref="B2:F2"/>
    <mergeCell ref="B4:F4"/>
    <mergeCell ref="B6:C6"/>
    <mergeCell ref="B10:C10"/>
  </mergeCells>
  <conditionalFormatting sqref="A20">
    <cfRule type="duplicateValues" dxfId="253" priority="19"/>
  </conditionalFormatting>
  <conditionalFormatting sqref="A17">
    <cfRule type="duplicateValues" dxfId="252" priority="26"/>
  </conditionalFormatting>
  <conditionalFormatting sqref="A17">
    <cfRule type="duplicateValues" dxfId="251" priority="27"/>
  </conditionalFormatting>
  <conditionalFormatting sqref="A18">
    <cfRule type="duplicateValues" dxfId="250" priority="25"/>
  </conditionalFormatting>
  <conditionalFormatting sqref="A19">
    <cfRule type="duplicateValues" dxfId="249" priority="24"/>
  </conditionalFormatting>
  <conditionalFormatting sqref="A20">
    <cfRule type="duplicateValues" dxfId="248" priority="23"/>
  </conditionalFormatting>
  <conditionalFormatting sqref="A20">
    <cfRule type="duplicateValues" dxfId="247" priority="22"/>
  </conditionalFormatting>
  <conditionalFormatting sqref="A20">
    <cfRule type="duplicateValues" dxfId="246" priority="21"/>
  </conditionalFormatting>
  <conditionalFormatting sqref="A20">
    <cfRule type="duplicateValues" dxfId="245" priority="20"/>
  </conditionalFormatting>
  <conditionalFormatting sqref="A20">
    <cfRule type="duplicateValues" dxfId="244" priority="18"/>
  </conditionalFormatting>
  <conditionalFormatting sqref="A20">
    <cfRule type="duplicateValues" dxfId="243" priority="17"/>
  </conditionalFormatting>
  <conditionalFormatting sqref="A20">
    <cfRule type="duplicateValues" dxfId="242" priority="16"/>
  </conditionalFormatting>
  <conditionalFormatting sqref="A22">
    <cfRule type="duplicateValues" dxfId="241" priority="15"/>
  </conditionalFormatting>
  <conditionalFormatting sqref="A23">
    <cfRule type="duplicateValues" dxfId="240" priority="14"/>
  </conditionalFormatting>
  <conditionalFormatting sqref="A24">
    <cfRule type="duplicateValues" dxfId="239" priority="13"/>
  </conditionalFormatting>
  <conditionalFormatting sqref="A25">
    <cfRule type="duplicateValues" dxfId="238" priority="12"/>
  </conditionalFormatting>
  <conditionalFormatting sqref="A26">
    <cfRule type="duplicateValues" dxfId="237" priority="11"/>
  </conditionalFormatting>
  <conditionalFormatting sqref="A27">
    <cfRule type="duplicateValues" dxfId="236" priority="10"/>
  </conditionalFormatting>
  <conditionalFormatting sqref="A21">
    <cfRule type="duplicateValues" dxfId="235" priority="1"/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opLeftCell="A7" workbookViewId="0">
      <selection activeCell="A22" sqref="A22"/>
    </sheetView>
  </sheetViews>
  <sheetFormatPr baseColWidth="10" defaultColWidth="8.7109375" defaultRowHeight="13" x14ac:dyDescent="0"/>
  <cols>
    <col min="1" max="1" width="15.85546875" bestFit="1" customWidth="1"/>
  </cols>
  <sheetData>
    <row r="1" spans="1:9">
      <c r="A1" s="155"/>
      <c r="B1" s="83"/>
      <c r="C1" s="83"/>
      <c r="D1" s="83"/>
      <c r="E1" s="83"/>
      <c r="F1" s="83"/>
      <c r="G1" s="83"/>
      <c r="H1" s="83"/>
      <c r="I1" s="44"/>
    </row>
    <row r="2" spans="1:9">
      <c r="A2" s="155"/>
      <c r="B2" s="157" t="s">
        <v>41</v>
      </c>
      <c r="C2" s="157"/>
      <c r="D2" s="157"/>
      <c r="E2" s="157"/>
      <c r="F2" s="157"/>
      <c r="G2" s="83"/>
      <c r="H2" s="83"/>
      <c r="I2" s="44"/>
    </row>
    <row r="3" spans="1:9">
      <c r="A3" s="155"/>
      <c r="B3" s="83"/>
      <c r="C3" s="83"/>
      <c r="D3" s="83"/>
      <c r="E3" s="83"/>
      <c r="F3" s="83"/>
      <c r="G3" s="83"/>
      <c r="H3" s="83"/>
      <c r="I3" s="44"/>
    </row>
    <row r="4" spans="1:9">
      <c r="A4" s="155"/>
      <c r="B4" s="157" t="s">
        <v>34</v>
      </c>
      <c r="C4" s="157"/>
      <c r="D4" s="157"/>
      <c r="E4" s="157"/>
      <c r="F4" s="157"/>
      <c r="G4" s="83"/>
      <c r="H4" s="83"/>
      <c r="I4" s="44"/>
    </row>
    <row r="5" spans="1:9">
      <c r="A5" s="155"/>
      <c r="B5" s="83"/>
      <c r="C5" s="83"/>
      <c r="D5" s="83"/>
      <c r="E5" s="83"/>
      <c r="F5" s="83"/>
      <c r="G5" s="83"/>
      <c r="H5" s="83"/>
      <c r="I5" s="44"/>
    </row>
    <row r="6" spans="1:9">
      <c r="A6" s="155"/>
      <c r="B6" s="156"/>
      <c r="C6" s="156"/>
      <c r="D6" s="83"/>
      <c r="E6" s="83"/>
      <c r="F6" s="83"/>
      <c r="G6" s="83"/>
      <c r="H6" s="83"/>
      <c r="I6" s="44"/>
    </row>
    <row r="7" spans="1:9">
      <c r="A7" s="155"/>
      <c r="B7" s="83"/>
      <c r="C7" s="83"/>
      <c r="D7" s="83"/>
      <c r="E7" s="83"/>
      <c r="F7" s="83"/>
      <c r="G7" s="83"/>
      <c r="H7" s="83"/>
      <c r="I7" s="44"/>
    </row>
    <row r="8" spans="1:9">
      <c r="A8" s="45" t="s">
        <v>11</v>
      </c>
      <c r="B8" s="46" t="s">
        <v>245</v>
      </c>
      <c r="C8" s="46"/>
      <c r="D8" s="46"/>
      <c r="E8" s="46"/>
      <c r="F8" s="83"/>
      <c r="G8" s="83"/>
      <c r="H8" s="82"/>
      <c r="I8" s="44"/>
    </row>
    <row r="9" spans="1:9">
      <c r="A9" s="45" t="s">
        <v>0</v>
      </c>
      <c r="B9" s="46" t="s">
        <v>246</v>
      </c>
      <c r="C9" s="46"/>
      <c r="D9" s="46"/>
      <c r="E9" s="46"/>
      <c r="F9" s="83"/>
      <c r="G9" s="83"/>
      <c r="H9" s="82"/>
      <c r="I9" s="44"/>
    </row>
    <row r="10" spans="1:9">
      <c r="A10" s="45" t="s">
        <v>13</v>
      </c>
      <c r="B10" s="158">
        <v>42072</v>
      </c>
      <c r="C10" s="158"/>
      <c r="D10" s="47"/>
      <c r="E10" s="47"/>
      <c r="F10" s="83"/>
      <c r="G10" s="83"/>
      <c r="H10" s="48"/>
      <c r="I10" s="44"/>
    </row>
    <row r="11" spans="1:9">
      <c r="A11" s="45" t="s">
        <v>33</v>
      </c>
      <c r="B11" s="46" t="s">
        <v>49</v>
      </c>
      <c r="C11" s="47"/>
      <c r="D11" s="83"/>
      <c r="E11" s="83"/>
      <c r="F11" s="83"/>
      <c r="G11" s="83"/>
      <c r="H11" s="83"/>
      <c r="I11" s="44"/>
    </row>
    <row r="12" spans="1:9">
      <c r="A12" s="45" t="s">
        <v>16</v>
      </c>
      <c r="B12" s="82" t="s">
        <v>52</v>
      </c>
      <c r="C12" s="83"/>
      <c r="D12" s="83"/>
      <c r="E12" s="83"/>
      <c r="F12" s="83"/>
      <c r="G12" s="83"/>
      <c r="H12" s="83"/>
      <c r="I12" s="44"/>
    </row>
    <row r="13" spans="1:9">
      <c r="A13" s="82" t="s">
        <v>12</v>
      </c>
      <c r="B13" s="49" t="s">
        <v>2</v>
      </c>
      <c r="C13" s="50"/>
      <c r="D13" s="51" t="s">
        <v>17</v>
      </c>
      <c r="E13" s="50"/>
      <c r="F13" s="51" t="s">
        <v>1</v>
      </c>
      <c r="G13" s="50"/>
      <c r="H13" s="52"/>
      <c r="I13" s="53" t="s">
        <v>24</v>
      </c>
    </row>
    <row r="14" spans="1:9">
      <c r="A14" s="82" t="s">
        <v>15</v>
      </c>
      <c r="B14" s="54">
        <v>0</v>
      </c>
      <c r="C14" s="55"/>
      <c r="D14" s="56">
        <v>0</v>
      </c>
      <c r="E14" s="55"/>
      <c r="F14" s="56">
        <v>0.65</v>
      </c>
      <c r="G14" s="55"/>
      <c r="H14" s="57" t="s">
        <v>18</v>
      </c>
      <c r="I14" s="58" t="s">
        <v>25</v>
      </c>
    </row>
    <row r="15" spans="1:9">
      <c r="A15" s="82" t="s">
        <v>14</v>
      </c>
      <c r="B15" s="59">
        <v>1</v>
      </c>
      <c r="C15" s="60"/>
      <c r="D15" s="61">
        <v>1</v>
      </c>
      <c r="E15" s="60"/>
      <c r="F15" s="61">
        <v>92.6</v>
      </c>
      <c r="G15" s="60"/>
      <c r="H15" s="57" t="s">
        <v>19</v>
      </c>
      <c r="I15" s="58" t="s">
        <v>26</v>
      </c>
    </row>
    <row r="16" spans="1:9">
      <c r="A16" s="82"/>
      <c r="B16" s="62" t="s">
        <v>5</v>
      </c>
      <c r="C16" s="63" t="s">
        <v>4</v>
      </c>
      <c r="D16" s="63" t="s">
        <v>5</v>
      </c>
      <c r="E16" s="63" t="s">
        <v>4</v>
      </c>
      <c r="F16" s="63" t="s">
        <v>5</v>
      </c>
      <c r="G16" s="63" t="s">
        <v>4</v>
      </c>
      <c r="H16" s="64" t="s">
        <v>4</v>
      </c>
      <c r="I16" s="119">
        <v>67</v>
      </c>
    </row>
    <row r="17" spans="1:9">
      <c r="A17" s="89" t="s">
        <v>62</v>
      </c>
      <c r="B17" s="78">
        <v>0</v>
      </c>
      <c r="C17" s="80">
        <f>B17/B$15*1000*B$14</f>
        <v>0</v>
      </c>
      <c r="D17" s="79">
        <v>0</v>
      </c>
      <c r="E17" s="80">
        <f>D17/D$15*1000*D$14</f>
        <v>0</v>
      </c>
      <c r="F17" s="116">
        <v>88.4</v>
      </c>
      <c r="G17" s="117">
        <f>F17/F$15*1000*F$14</f>
        <v>620.51835853131752</v>
      </c>
      <c r="H17" s="118">
        <f>LARGE((C17,E17,G17),1)</f>
        <v>620.51835853131752</v>
      </c>
      <c r="I17" s="120">
        <v>2</v>
      </c>
    </row>
    <row r="18" spans="1:9">
      <c r="A18" s="86" t="s">
        <v>88</v>
      </c>
      <c r="B18" s="78">
        <v>0</v>
      </c>
      <c r="C18" s="80">
        <f>B18/B$15*1000*B$14</f>
        <v>0</v>
      </c>
      <c r="D18" s="79">
        <v>0</v>
      </c>
      <c r="E18" s="80">
        <f>D18/D$15*1000*D$14</f>
        <v>0</v>
      </c>
      <c r="F18" s="78">
        <v>65.400000000000006</v>
      </c>
      <c r="G18" s="80">
        <f>F18/F$15*1000*F$14</f>
        <v>459.07127429805632</v>
      </c>
      <c r="H18" s="67">
        <f>LARGE((C18,E18,G18),1)</f>
        <v>459.07127429805632</v>
      </c>
      <c r="I18" s="121">
        <v>25</v>
      </c>
    </row>
    <row r="19" spans="1:9">
      <c r="A19" s="86" t="s">
        <v>72</v>
      </c>
      <c r="B19" s="78">
        <v>0</v>
      </c>
      <c r="C19" s="80">
        <f>B19/B$15*1000*B$14</f>
        <v>0</v>
      </c>
      <c r="D19" s="79">
        <v>0</v>
      </c>
      <c r="E19" s="80">
        <f t="shared" ref="C19:G29" si="0">D19/D$15*1000*D$14</f>
        <v>0</v>
      </c>
      <c r="F19" s="78">
        <v>63.6</v>
      </c>
      <c r="G19" s="80">
        <f t="shared" si="0"/>
        <v>446.43628509719224</v>
      </c>
      <c r="H19" s="67">
        <f>LARGE((C19,E19,G19),1)</f>
        <v>446.43628509719224</v>
      </c>
      <c r="I19" s="121">
        <v>29</v>
      </c>
    </row>
    <row r="20" spans="1:9">
      <c r="A20" s="86" t="s">
        <v>76</v>
      </c>
      <c r="B20" s="78">
        <v>0</v>
      </c>
      <c r="C20" s="80">
        <f>B20/B$15*1000*B$14</f>
        <v>0</v>
      </c>
      <c r="D20" s="79">
        <v>0</v>
      </c>
      <c r="E20" s="80">
        <f t="shared" si="0"/>
        <v>0</v>
      </c>
      <c r="F20" s="78">
        <v>63.4</v>
      </c>
      <c r="G20" s="80">
        <f t="shared" si="0"/>
        <v>445.03239740820732</v>
      </c>
      <c r="H20" s="67">
        <f>LARGE((C20,E20,G20),1)</f>
        <v>445.03239740820732</v>
      </c>
      <c r="I20" s="121">
        <v>30</v>
      </c>
    </row>
    <row r="21" spans="1:9">
      <c r="A21" s="86" t="s">
        <v>83</v>
      </c>
      <c r="B21" s="78">
        <v>0</v>
      </c>
      <c r="C21" s="80">
        <f t="shared" si="0"/>
        <v>0</v>
      </c>
      <c r="D21" s="79">
        <v>0</v>
      </c>
      <c r="E21" s="80">
        <f t="shared" si="0"/>
        <v>0</v>
      </c>
      <c r="F21" s="78">
        <v>62.4</v>
      </c>
      <c r="G21" s="80">
        <f t="shared" si="0"/>
        <v>438.01295896328298</v>
      </c>
      <c r="H21" s="67">
        <f>LARGE((C21,E21,G21),1)</f>
        <v>438.01295896328298</v>
      </c>
      <c r="I21" s="121">
        <v>31</v>
      </c>
    </row>
    <row r="22" spans="1:9">
      <c r="A22" s="86" t="s">
        <v>89</v>
      </c>
      <c r="B22" s="78">
        <v>0</v>
      </c>
      <c r="C22" s="80">
        <f>B22/B$15*1000*B$14</f>
        <v>0</v>
      </c>
      <c r="D22" s="79">
        <v>0</v>
      </c>
      <c r="E22" s="80">
        <f>D22/D$15*1000*D$14</f>
        <v>0</v>
      </c>
      <c r="F22" s="78">
        <v>60.2</v>
      </c>
      <c r="G22" s="80">
        <f>F22/F$15*1000*F$14</f>
        <v>422.57019438444934</v>
      </c>
      <c r="H22" s="67">
        <f>LARGE((C22,E22,G22),1)</f>
        <v>422.57019438444934</v>
      </c>
      <c r="I22" s="121">
        <v>34</v>
      </c>
    </row>
    <row r="23" spans="1:9">
      <c r="A23" s="86" t="s">
        <v>84</v>
      </c>
      <c r="B23" s="78">
        <v>0</v>
      </c>
      <c r="C23" s="80">
        <f t="shared" si="0"/>
        <v>0</v>
      </c>
      <c r="D23" s="79">
        <v>0</v>
      </c>
      <c r="E23" s="80">
        <f t="shared" si="0"/>
        <v>0</v>
      </c>
      <c r="F23" s="78">
        <v>50.6</v>
      </c>
      <c r="G23" s="80">
        <f t="shared" si="0"/>
        <v>355.18358531317494</v>
      </c>
      <c r="H23" s="67">
        <f>LARGE((C23,E23,G23),1)</f>
        <v>355.18358531317494</v>
      </c>
      <c r="I23" s="121">
        <v>41</v>
      </c>
    </row>
    <row r="24" spans="1:9">
      <c r="A24" s="86" t="s">
        <v>82</v>
      </c>
      <c r="B24" s="78">
        <v>0</v>
      </c>
      <c r="C24" s="80">
        <f t="shared" si="0"/>
        <v>0</v>
      </c>
      <c r="D24" s="79">
        <v>0</v>
      </c>
      <c r="E24" s="80">
        <f t="shared" si="0"/>
        <v>0</v>
      </c>
      <c r="F24" s="78">
        <v>44.8</v>
      </c>
      <c r="G24" s="80">
        <f t="shared" si="0"/>
        <v>314.47084233261342</v>
      </c>
      <c r="H24" s="67">
        <f>LARGE((C24,E24,G24),1)</f>
        <v>314.47084233261342</v>
      </c>
      <c r="I24" s="121">
        <v>48</v>
      </c>
    </row>
    <row r="25" spans="1:9">
      <c r="A25" s="86" t="s">
        <v>106</v>
      </c>
      <c r="B25" s="78">
        <v>0</v>
      </c>
      <c r="C25" s="80">
        <f t="shared" si="0"/>
        <v>0</v>
      </c>
      <c r="D25" s="79">
        <v>0</v>
      </c>
      <c r="E25" s="80">
        <f t="shared" si="0"/>
        <v>0</v>
      </c>
      <c r="F25" s="78">
        <v>42.8</v>
      </c>
      <c r="G25" s="80">
        <f t="shared" si="0"/>
        <v>300.43196544276458</v>
      </c>
      <c r="H25" s="67">
        <f>LARGE((C25,E25,G25),1)</f>
        <v>300.43196544276458</v>
      </c>
      <c r="I25" s="121">
        <v>51</v>
      </c>
    </row>
    <row r="26" spans="1:9">
      <c r="A26" s="86" t="s">
        <v>73</v>
      </c>
      <c r="B26" s="78">
        <v>0</v>
      </c>
      <c r="C26" s="80">
        <f t="shared" si="0"/>
        <v>0</v>
      </c>
      <c r="D26" s="79">
        <v>0</v>
      </c>
      <c r="E26" s="80">
        <f t="shared" si="0"/>
        <v>0</v>
      </c>
      <c r="F26" s="78">
        <v>36.799999999999997</v>
      </c>
      <c r="G26" s="80">
        <f t="shared" si="0"/>
        <v>258.31533477321813</v>
      </c>
      <c r="H26" s="67">
        <f>LARGE((C26,E26,G26),1)</f>
        <v>258.31533477321813</v>
      </c>
      <c r="I26" s="121">
        <v>57</v>
      </c>
    </row>
    <row r="27" spans="1:9">
      <c r="A27" s="86" t="s">
        <v>85</v>
      </c>
      <c r="B27" s="78">
        <v>0</v>
      </c>
      <c r="C27" s="80">
        <f t="shared" si="0"/>
        <v>0</v>
      </c>
      <c r="D27" s="79">
        <v>0</v>
      </c>
      <c r="E27" s="80">
        <f t="shared" si="0"/>
        <v>0</v>
      </c>
      <c r="F27" s="78">
        <v>34</v>
      </c>
      <c r="G27" s="80">
        <f t="shared" si="0"/>
        <v>238.66090712742982</v>
      </c>
      <c r="H27" s="67">
        <f>LARGE((C27,E27,G27),1)</f>
        <v>238.66090712742982</v>
      </c>
      <c r="I27" s="121">
        <v>61</v>
      </c>
    </row>
    <row r="28" spans="1:9">
      <c r="A28" s="86" t="s">
        <v>93</v>
      </c>
      <c r="B28" s="78">
        <v>0</v>
      </c>
      <c r="C28" s="80">
        <f t="shared" si="0"/>
        <v>0</v>
      </c>
      <c r="D28" s="79">
        <v>0</v>
      </c>
      <c r="E28" s="80">
        <f t="shared" si="0"/>
        <v>0</v>
      </c>
      <c r="F28" s="78">
        <v>14.4</v>
      </c>
      <c r="G28" s="80">
        <f t="shared" si="0"/>
        <v>101.07991360691146</v>
      </c>
      <c r="H28" s="67">
        <f>LARGE((C28,E28,G28),1)</f>
        <v>101.07991360691146</v>
      </c>
      <c r="I28" s="121">
        <v>66</v>
      </c>
    </row>
    <row r="29" spans="1:9">
      <c r="A29" s="86" t="s">
        <v>81</v>
      </c>
      <c r="B29" s="91">
        <v>0</v>
      </c>
      <c r="C29" s="92">
        <f t="shared" si="0"/>
        <v>0</v>
      </c>
      <c r="D29" s="93">
        <v>0</v>
      </c>
      <c r="E29" s="92">
        <f t="shared" si="0"/>
        <v>0</v>
      </c>
      <c r="F29" s="91">
        <v>11.6</v>
      </c>
      <c r="G29" s="92">
        <f t="shared" si="0"/>
        <v>81.42548596112313</v>
      </c>
      <c r="H29" s="94">
        <f>LARGE((C29,E29,G29),1)</f>
        <v>81.42548596112313</v>
      </c>
      <c r="I29" s="66">
        <v>67</v>
      </c>
    </row>
  </sheetData>
  <mergeCells count="5">
    <mergeCell ref="A1:A7"/>
    <mergeCell ref="B2:F2"/>
    <mergeCell ref="B4:F4"/>
    <mergeCell ref="B6:C6"/>
    <mergeCell ref="B10:C10"/>
  </mergeCells>
  <conditionalFormatting sqref="A22">
    <cfRule type="duplicateValues" dxfId="234" priority="17"/>
  </conditionalFormatting>
  <conditionalFormatting sqref="A17">
    <cfRule type="duplicateValues" dxfId="233" priority="28"/>
  </conditionalFormatting>
  <conditionalFormatting sqref="A18">
    <cfRule type="duplicateValues" dxfId="232" priority="27"/>
  </conditionalFormatting>
  <conditionalFormatting sqref="A19">
    <cfRule type="duplicateValues" dxfId="231" priority="25"/>
  </conditionalFormatting>
  <conditionalFormatting sqref="A19">
    <cfRule type="duplicateValues" dxfId="230" priority="26"/>
  </conditionalFormatting>
  <conditionalFormatting sqref="A20">
    <cfRule type="duplicateValues" dxfId="229" priority="24"/>
  </conditionalFormatting>
  <conditionalFormatting sqref="A21">
    <cfRule type="duplicateValues" dxfId="228" priority="23"/>
  </conditionalFormatting>
  <conditionalFormatting sqref="A22">
    <cfRule type="duplicateValues" dxfId="227" priority="22"/>
  </conditionalFormatting>
  <conditionalFormatting sqref="A22">
    <cfRule type="duplicateValues" dxfId="226" priority="21"/>
  </conditionalFormatting>
  <conditionalFormatting sqref="A22">
    <cfRule type="duplicateValues" dxfId="225" priority="20"/>
  </conditionalFormatting>
  <conditionalFormatting sqref="A22">
    <cfRule type="duplicateValues" dxfId="224" priority="19"/>
  </conditionalFormatting>
  <conditionalFormatting sqref="A22">
    <cfRule type="duplicateValues" dxfId="223" priority="18"/>
  </conditionalFormatting>
  <conditionalFormatting sqref="A22">
    <cfRule type="duplicateValues" dxfId="222" priority="16"/>
  </conditionalFormatting>
  <conditionalFormatting sqref="A22">
    <cfRule type="duplicateValues" dxfId="221" priority="15"/>
  </conditionalFormatting>
  <conditionalFormatting sqref="A23">
    <cfRule type="duplicateValues" dxfId="220" priority="14"/>
  </conditionalFormatting>
  <conditionalFormatting sqref="A24">
    <cfRule type="duplicateValues" dxfId="219" priority="13"/>
  </conditionalFormatting>
  <conditionalFormatting sqref="A25">
    <cfRule type="duplicateValues" dxfId="218" priority="12"/>
  </conditionalFormatting>
  <conditionalFormatting sqref="A26">
    <cfRule type="duplicateValues" dxfId="217" priority="11"/>
  </conditionalFormatting>
  <conditionalFormatting sqref="A27">
    <cfRule type="duplicateValues" dxfId="216" priority="10"/>
  </conditionalFormatting>
  <conditionalFormatting sqref="A27">
    <cfRule type="duplicateValues" dxfId="215" priority="9"/>
  </conditionalFormatting>
  <conditionalFormatting sqref="A27">
    <cfRule type="duplicateValues" dxfId="214" priority="8"/>
  </conditionalFormatting>
  <conditionalFormatting sqref="A27">
    <cfRule type="duplicateValues" dxfId="213" priority="7"/>
  </conditionalFormatting>
  <conditionalFormatting sqref="A27">
    <cfRule type="duplicateValues" dxfId="212" priority="6"/>
  </conditionalFormatting>
  <conditionalFormatting sqref="A27">
    <cfRule type="duplicateValues" dxfId="211" priority="5"/>
  </conditionalFormatting>
  <conditionalFormatting sqref="A27">
    <cfRule type="duplicateValues" dxfId="210" priority="4"/>
  </conditionalFormatting>
  <conditionalFormatting sqref="A27">
    <cfRule type="duplicateValues" dxfId="209" priority="3"/>
  </conditionalFormatting>
  <conditionalFormatting sqref="A28">
    <cfRule type="duplicateValues" dxfId="208" priority="2"/>
  </conditionalFormatting>
  <conditionalFormatting sqref="A29">
    <cfRule type="duplicateValues" dxfId="207" priority="1"/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A17" sqref="A17"/>
    </sheetView>
  </sheetViews>
  <sheetFormatPr baseColWidth="10" defaultColWidth="8.7109375" defaultRowHeight="13" x14ac:dyDescent="0"/>
  <cols>
    <col min="1" max="1" width="15.85546875" bestFit="1" customWidth="1"/>
  </cols>
  <sheetData>
    <row r="1" spans="1:9">
      <c r="A1" s="155"/>
      <c r="B1" s="83"/>
      <c r="C1" s="83"/>
      <c r="D1" s="83"/>
      <c r="E1" s="83"/>
      <c r="F1" s="83"/>
      <c r="G1" s="83"/>
      <c r="H1" s="83"/>
      <c r="I1" s="44"/>
    </row>
    <row r="2" spans="1:9">
      <c r="A2" s="155"/>
      <c r="B2" s="157" t="s">
        <v>41</v>
      </c>
      <c r="C2" s="157"/>
      <c r="D2" s="157"/>
      <c r="E2" s="157"/>
      <c r="F2" s="157"/>
      <c r="G2" s="83"/>
      <c r="H2" s="83"/>
      <c r="I2" s="44"/>
    </row>
    <row r="3" spans="1:9">
      <c r="A3" s="155"/>
      <c r="B3" s="83"/>
      <c r="C3" s="83"/>
      <c r="D3" s="83"/>
      <c r="E3" s="83"/>
      <c r="F3" s="83"/>
      <c r="G3" s="83"/>
      <c r="H3" s="83"/>
      <c r="I3" s="44"/>
    </row>
    <row r="4" spans="1:9">
      <c r="A4" s="155"/>
      <c r="B4" s="157" t="s">
        <v>34</v>
      </c>
      <c r="C4" s="157"/>
      <c r="D4" s="157"/>
      <c r="E4" s="157"/>
      <c r="F4" s="157"/>
      <c r="G4" s="83"/>
      <c r="H4" s="83"/>
      <c r="I4" s="44"/>
    </row>
    <row r="5" spans="1:9">
      <c r="A5" s="155"/>
      <c r="B5" s="83"/>
      <c r="C5" s="83"/>
      <c r="D5" s="83"/>
      <c r="E5" s="83"/>
      <c r="F5" s="83"/>
      <c r="G5" s="83"/>
      <c r="H5" s="83"/>
      <c r="I5" s="44"/>
    </row>
    <row r="6" spans="1:9">
      <c r="A6" s="155"/>
      <c r="B6" s="156"/>
      <c r="C6" s="156"/>
      <c r="D6" s="83"/>
      <c r="E6" s="83"/>
      <c r="F6" s="83"/>
      <c r="G6" s="83"/>
      <c r="H6" s="83"/>
      <c r="I6" s="44"/>
    </row>
    <row r="7" spans="1:9">
      <c r="A7" s="155"/>
      <c r="B7" s="83"/>
      <c r="C7" s="83"/>
      <c r="D7" s="83"/>
      <c r="E7" s="83"/>
      <c r="F7" s="83"/>
      <c r="G7" s="83"/>
      <c r="H7" s="83"/>
      <c r="I7" s="44"/>
    </row>
    <row r="8" spans="1:9">
      <c r="A8" s="45" t="s">
        <v>11</v>
      </c>
      <c r="B8" s="46" t="s">
        <v>251</v>
      </c>
      <c r="C8" s="46"/>
      <c r="D8" s="46"/>
      <c r="E8" s="46"/>
      <c r="F8" s="83"/>
      <c r="G8" s="83"/>
      <c r="H8" s="82"/>
      <c r="I8" s="44"/>
    </row>
    <row r="9" spans="1:9">
      <c r="A9" s="45" t="s">
        <v>0</v>
      </c>
      <c r="B9" s="46" t="s">
        <v>250</v>
      </c>
      <c r="C9" s="46"/>
      <c r="D9" s="46"/>
      <c r="E9" s="46"/>
      <c r="F9" s="83"/>
      <c r="G9" s="83"/>
      <c r="H9" s="82"/>
      <c r="I9" s="44"/>
    </row>
    <row r="10" spans="1:9">
      <c r="A10" s="45" t="s">
        <v>13</v>
      </c>
      <c r="B10" s="158">
        <v>42072</v>
      </c>
      <c r="C10" s="158"/>
      <c r="D10" s="47"/>
      <c r="E10" s="47"/>
      <c r="F10" s="83"/>
      <c r="G10" s="83"/>
      <c r="H10" s="48"/>
      <c r="I10" s="44"/>
    </row>
    <row r="11" spans="1:9">
      <c r="A11" s="45" t="s">
        <v>33</v>
      </c>
      <c r="B11" s="46" t="s">
        <v>39</v>
      </c>
      <c r="C11" s="47"/>
      <c r="D11" s="83"/>
      <c r="E11" s="83"/>
      <c r="F11" s="83"/>
      <c r="G11" s="83"/>
      <c r="H11" s="83"/>
      <c r="I11" s="44"/>
    </row>
    <row r="12" spans="1:9">
      <c r="A12" s="45" t="s">
        <v>16</v>
      </c>
      <c r="B12" s="82" t="s">
        <v>52</v>
      </c>
      <c r="C12" s="83"/>
      <c r="D12" s="83"/>
      <c r="E12" s="83"/>
      <c r="F12" s="83"/>
      <c r="G12" s="83"/>
      <c r="H12" s="83"/>
      <c r="I12" s="44"/>
    </row>
    <row r="13" spans="1:9">
      <c r="A13" s="82" t="s">
        <v>12</v>
      </c>
      <c r="B13" s="49" t="s">
        <v>2</v>
      </c>
      <c r="C13" s="50"/>
      <c r="D13" s="51" t="s">
        <v>17</v>
      </c>
      <c r="E13" s="50"/>
      <c r="F13" s="51" t="s">
        <v>1</v>
      </c>
      <c r="G13" s="50"/>
      <c r="H13" s="52"/>
      <c r="I13" s="53" t="s">
        <v>24</v>
      </c>
    </row>
    <row r="14" spans="1:9">
      <c r="A14" s="82" t="s">
        <v>15</v>
      </c>
      <c r="B14" s="54">
        <v>1.4</v>
      </c>
      <c r="C14" s="55"/>
      <c r="D14" s="56">
        <v>0</v>
      </c>
      <c r="E14" s="55"/>
      <c r="F14" s="56">
        <v>1.6</v>
      </c>
      <c r="G14" s="55"/>
      <c r="H14" s="57" t="s">
        <v>18</v>
      </c>
      <c r="I14" s="58" t="s">
        <v>25</v>
      </c>
    </row>
    <row r="15" spans="1:9">
      <c r="A15" s="82" t="s">
        <v>14</v>
      </c>
      <c r="B15" s="59">
        <v>93.5</v>
      </c>
      <c r="C15" s="60"/>
      <c r="D15" s="61">
        <v>1</v>
      </c>
      <c r="E15" s="60"/>
      <c r="F15" s="61">
        <v>1</v>
      </c>
      <c r="G15" s="60"/>
      <c r="H15" s="57" t="s">
        <v>19</v>
      </c>
      <c r="I15" s="58" t="s">
        <v>26</v>
      </c>
    </row>
    <row r="16" spans="1:9">
      <c r="A16" s="82"/>
      <c r="B16" s="62" t="s">
        <v>5</v>
      </c>
      <c r="C16" s="63" t="s">
        <v>4</v>
      </c>
      <c r="D16" s="63" t="s">
        <v>5</v>
      </c>
      <c r="E16" s="63" t="s">
        <v>4</v>
      </c>
      <c r="F16" s="63" t="s">
        <v>5</v>
      </c>
      <c r="G16" s="63" t="s">
        <v>4</v>
      </c>
      <c r="H16" s="64" t="s">
        <v>4</v>
      </c>
      <c r="I16" s="119">
        <v>45</v>
      </c>
    </row>
    <row r="17" spans="1:9">
      <c r="A17" s="86" t="s">
        <v>54</v>
      </c>
      <c r="B17" s="91">
        <v>51.5</v>
      </c>
      <c r="C17" s="92">
        <f>B17/B$15*1000*B$14</f>
        <v>771.12299465240631</v>
      </c>
      <c r="D17" s="93">
        <v>0</v>
      </c>
      <c r="E17" s="92">
        <f>D17/D$15*1000*D$14</f>
        <v>0</v>
      </c>
      <c r="F17" s="128">
        <v>0</v>
      </c>
      <c r="G17" s="129">
        <f>F17/F$15*1000*F$14</f>
        <v>0</v>
      </c>
      <c r="H17" s="130">
        <f>LARGE((C17,E17,G17),1)</f>
        <v>771.12299465240631</v>
      </c>
      <c r="I17" s="131">
        <v>33</v>
      </c>
    </row>
  </sheetData>
  <mergeCells count="5">
    <mergeCell ref="A1:A7"/>
    <mergeCell ref="B2:F2"/>
    <mergeCell ref="B4:F4"/>
    <mergeCell ref="B6:C6"/>
    <mergeCell ref="B10:C10"/>
  </mergeCells>
  <conditionalFormatting sqref="A17">
    <cfRule type="duplicateValues" dxfId="206" priority="1"/>
  </conditionalFormatting>
  <conditionalFormatting sqref="A17">
    <cfRule type="duplicateValues" dxfId="205" priority="2"/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opLeftCell="A7" workbookViewId="0">
      <selection activeCell="A24" sqref="A24"/>
    </sheetView>
  </sheetViews>
  <sheetFormatPr baseColWidth="10" defaultColWidth="8.7109375" defaultRowHeight="13" x14ac:dyDescent="0"/>
  <cols>
    <col min="1" max="1" width="15.85546875" bestFit="1" customWidth="1"/>
  </cols>
  <sheetData>
    <row r="1" spans="1:9">
      <c r="A1" s="155"/>
      <c r="B1" s="83"/>
      <c r="C1" s="83"/>
      <c r="D1" s="83"/>
      <c r="E1" s="83"/>
      <c r="F1" s="83"/>
      <c r="G1" s="83"/>
      <c r="H1" s="83"/>
      <c r="I1" s="44"/>
    </row>
    <row r="2" spans="1:9">
      <c r="A2" s="155"/>
      <c r="B2" s="157" t="s">
        <v>41</v>
      </c>
      <c r="C2" s="157"/>
      <c r="D2" s="157"/>
      <c r="E2" s="157"/>
      <c r="F2" s="157"/>
      <c r="G2" s="83"/>
      <c r="H2" s="83"/>
      <c r="I2" s="44"/>
    </row>
    <row r="3" spans="1:9">
      <c r="A3" s="155"/>
      <c r="B3" s="83"/>
      <c r="C3" s="83"/>
      <c r="D3" s="83"/>
      <c r="E3" s="83"/>
      <c r="F3" s="83"/>
      <c r="G3" s="83"/>
      <c r="H3" s="83"/>
      <c r="I3" s="44"/>
    </row>
    <row r="4" spans="1:9">
      <c r="A4" s="155"/>
      <c r="B4" s="157" t="s">
        <v>34</v>
      </c>
      <c r="C4" s="157"/>
      <c r="D4" s="157"/>
      <c r="E4" s="157"/>
      <c r="F4" s="157"/>
      <c r="G4" s="83"/>
      <c r="H4" s="83"/>
      <c r="I4" s="44"/>
    </row>
    <row r="5" spans="1:9">
      <c r="A5" s="155"/>
      <c r="B5" s="83"/>
      <c r="C5" s="83"/>
      <c r="D5" s="83"/>
      <c r="E5" s="83"/>
      <c r="F5" s="83"/>
      <c r="G5" s="83"/>
      <c r="H5" s="83"/>
      <c r="I5" s="44"/>
    </row>
    <row r="6" spans="1:9">
      <c r="A6" s="155"/>
      <c r="B6" s="156"/>
      <c r="C6" s="156"/>
      <c r="D6" s="83"/>
      <c r="E6" s="83"/>
      <c r="F6" s="83"/>
      <c r="G6" s="83"/>
      <c r="H6" s="83"/>
      <c r="I6" s="44"/>
    </row>
    <row r="7" spans="1:9">
      <c r="A7" s="155"/>
      <c r="B7" s="83"/>
      <c r="C7" s="83"/>
      <c r="D7" s="83"/>
      <c r="E7" s="83"/>
      <c r="F7" s="83"/>
      <c r="G7" s="83"/>
      <c r="H7" s="83"/>
      <c r="I7" s="44"/>
    </row>
    <row r="8" spans="1:9">
      <c r="A8" s="45" t="s">
        <v>11</v>
      </c>
      <c r="B8" s="46" t="s">
        <v>254</v>
      </c>
      <c r="C8" s="46"/>
      <c r="D8" s="46"/>
      <c r="E8" s="46"/>
      <c r="F8" s="83"/>
      <c r="G8" s="83"/>
      <c r="H8" s="82"/>
      <c r="I8" s="44"/>
    </row>
    <row r="9" spans="1:9">
      <c r="A9" s="45" t="s">
        <v>0</v>
      </c>
      <c r="B9" s="46" t="s">
        <v>254</v>
      </c>
      <c r="C9" s="46"/>
      <c r="D9" s="46"/>
      <c r="E9" s="46"/>
      <c r="F9" s="83"/>
      <c r="G9" s="83"/>
      <c r="H9" s="82"/>
      <c r="I9" s="44"/>
    </row>
    <row r="10" spans="1:9">
      <c r="A10" s="45" t="s">
        <v>13</v>
      </c>
      <c r="B10" s="158">
        <v>42077</v>
      </c>
      <c r="C10" s="158"/>
      <c r="D10" s="47"/>
      <c r="E10" s="47"/>
      <c r="F10" s="83"/>
      <c r="G10" s="83"/>
      <c r="H10" s="48"/>
      <c r="I10" s="44"/>
    </row>
    <row r="11" spans="1:9">
      <c r="A11" s="45" t="s">
        <v>33</v>
      </c>
      <c r="B11" s="46" t="s">
        <v>39</v>
      </c>
      <c r="C11" s="47"/>
      <c r="D11" s="83"/>
      <c r="E11" s="83"/>
      <c r="F11" s="83"/>
      <c r="G11" s="83"/>
      <c r="H11" s="83"/>
      <c r="I11" s="44"/>
    </row>
    <row r="12" spans="1:9">
      <c r="A12" s="45" t="s">
        <v>16</v>
      </c>
      <c r="B12" s="82" t="s">
        <v>52</v>
      </c>
      <c r="C12" s="83"/>
      <c r="D12" s="83"/>
      <c r="E12" s="83"/>
      <c r="F12" s="83"/>
      <c r="G12" s="83"/>
      <c r="H12" s="83"/>
      <c r="I12" s="44"/>
    </row>
    <row r="13" spans="1:9">
      <c r="A13" s="82" t="s">
        <v>12</v>
      </c>
      <c r="B13" s="49" t="s">
        <v>2</v>
      </c>
      <c r="C13" s="50"/>
      <c r="D13" s="51" t="s">
        <v>17</v>
      </c>
      <c r="E13" s="50"/>
      <c r="F13" s="51" t="s">
        <v>1</v>
      </c>
      <c r="G13" s="50"/>
      <c r="H13" s="52"/>
      <c r="I13" s="53" t="s">
        <v>24</v>
      </c>
    </row>
    <row r="14" spans="1:9">
      <c r="A14" s="82" t="s">
        <v>15</v>
      </c>
      <c r="B14" s="54">
        <v>0.7</v>
      </c>
      <c r="C14" s="55"/>
      <c r="D14" s="56">
        <v>0</v>
      </c>
      <c r="E14" s="55"/>
      <c r="F14" s="56">
        <v>0.8</v>
      </c>
      <c r="G14" s="55"/>
      <c r="H14" s="57" t="s">
        <v>18</v>
      </c>
      <c r="I14" s="58" t="s">
        <v>25</v>
      </c>
    </row>
    <row r="15" spans="1:9">
      <c r="A15" s="82" t="s">
        <v>14</v>
      </c>
      <c r="B15" s="59">
        <v>90.8</v>
      </c>
      <c r="C15" s="60"/>
      <c r="D15" s="61">
        <v>1</v>
      </c>
      <c r="E15" s="60"/>
      <c r="F15" s="61">
        <v>91.8</v>
      </c>
      <c r="G15" s="60"/>
      <c r="H15" s="57" t="s">
        <v>19</v>
      </c>
      <c r="I15" s="58" t="s">
        <v>26</v>
      </c>
    </row>
    <row r="16" spans="1:9">
      <c r="A16" s="82"/>
      <c r="B16" s="138" t="s">
        <v>5</v>
      </c>
      <c r="C16" s="139" t="s">
        <v>4</v>
      </c>
      <c r="D16" s="139" t="s">
        <v>5</v>
      </c>
      <c r="E16" s="139" t="s">
        <v>4</v>
      </c>
      <c r="F16" s="139" t="s">
        <v>5</v>
      </c>
      <c r="G16" s="139" t="s">
        <v>4</v>
      </c>
      <c r="H16" s="57" t="s">
        <v>4</v>
      </c>
      <c r="I16" s="119">
        <f>19*2</f>
        <v>38</v>
      </c>
    </row>
    <row r="17" spans="1:9">
      <c r="A17" s="133" t="s">
        <v>59</v>
      </c>
      <c r="B17" s="141">
        <v>77</v>
      </c>
      <c r="C17" s="144">
        <f>B17/B$15*1000*B$14</f>
        <v>593.61233480176213</v>
      </c>
      <c r="D17" s="141">
        <v>0</v>
      </c>
      <c r="E17" s="144">
        <f>D17/D$15*1000*D$14</f>
        <v>0</v>
      </c>
      <c r="F17" s="141">
        <v>88.6</v>
      </c>
      <c r="G17" s="144">
        <f>F17/F$15*1000*F$14</f>
        <v>772.11328976034861</v>
      </c>
      <c r="H17" s="146">
        <f>LARGE((C17,E17,G17),1)</f>
        <v>772.11328976034861</v>
      </c>
      <c r="I17" s="120">
        <v>2</v>
      </c>
    </row>
    <row r="18" spans="1:9">
      <c r="A18" s="134" t="s">
        <v>58</v>
      </c>
      <c r="B18" s="142">
        <v>88.2</v>
      </c>
      <c r="C18" s="140">
        <f>B18/B$15*1000*B$14</f>
        <v>679.95594713656396</v>
      </c>
      <c r="D18" s="142">
        <v>0</v>
      </c>
      <c r="E18" s="140">
        <f>D18/D$15*1000*D$14</f>
        <v>0</v>
      </c>
      <c r="F18" s="142">
        <v>79.8</v>
      </c>
      <c r="G18" s="140">
        <f>F18/F$15*1000*F$14</f>
        <v>695.42483660130722</v>
      </c>
      <c r="H18" s="147">
        <f>LARGE((C18,E18,G18),1)</f>
        <v>695.42483660130722</v>
      </c>
      <c r="I18" s="121">
        <v>5</v>
      </c>
    </row>
    <row r="19" spans="1:9">
      <c r="A19" s="135" t="s">
        <v>56</v>
      </c>
      <c r="B19" s="142">
        <v>72.400000000000006</v>
      </c>
      <c r="C19" s="140">
        <f>B19/B$15*1000*B$14</f>
        <v>558.14977973568284</v>
      </c>
      <c r="D19" s="142">
        <v>0</v>
      </c>
      <c r="E19" s="140">
        <f t="shared" ref="C19:G27" si="0">D19/D$15*1000*D$14</f>
        <v>0</v>
      </c>
      <c r="F19" s="142">
        <v>79.2</v>
      </c>
      <c r="G19" s="140">
        <f t="shared" si="0"/>
        <v>690.1960784313726</v>
      </c>
      <c r="H19" s="147">
        <f>LARGE((C19,E19,G19),1)</f>
        <v>690.1960784313726</v>
      </c>
      <c r="I19" s="121">
        <v>6</v>
      </c>
    </row>
    <row r="20" spans="1:9">
      <c r="A20" s="134" t="s">
        <v>57</v>
      </c>
      <c r="B20" s="142">
        <v>86.4</v>
      </c>
      <c r="C20" s="140">
        <f>B20/B$15*1000*B$14</f>
        <v>666.07929515418505</v>
      </c>
      <c r="D20" s="142">
        <v>0</v>
      </c>
      <c r="E20" s="140">
        <f t="shared" si="0"/>
        <v>0</v>
      </c>
      <c r="F20" s="142">
        <v>76.599999999999994</v>
      </c>
      <c r="G20" s="140">
        <f t="shared" si="0"/>
        <v>667.53812636165583</v>
      </c>
      <c r="H20" s="147">
        <f>LARGE((C20,E20,G20),1)</f>
        <v>667.53812636165583</v>
      </c>
      <c r="I20" s="121">
        <v>7</v>
      </c>
    </row>
    <row r="21" spans="1:9">
      <c r="A21" s="134" t="s">
        <v>62</v>
      </c>
      <c r="B21" s="142">
        <v>64.599999999999994</v>
      </c>
      <c r="C21" s="140">
        <f t="shared" si="0"/>
        <v>498.01762114537439</v>
      </c>
      <c r="D21" s="142">
        <v>0</v>
      </c>
      <c r="E21" s="140">
        <f t="shared" si="0"/>
        <v>0</v>
      </c>
      <c r="F21" s="142">
        <v>60.2</v>
      </c>
      <c r="G21" s="140">
        <f t="shared" si="0"/>
        <v>524.6187363834423</v>
      </c>
      <c r="H21" s="147">
        <f>LARGE((C21,E21,G21),1)</f>
        <v>524.6187363834423</v>
      </c>
      <c r="I21" s="121">
        <v>13</v>
      </c>
    </row>
    <row r="22" spans="1:9">
      <c r="A22" s="136" t="s">
        <v>60</v>
      </c>
      <c r="B22" s="142">
        <v>64.2</v>
      </c>
      <c r="C22" s="140">
        <f>B22/B$15*1000*B$14</f>
        <v>494.93392070484583</v>
      </c>
      <c r="D22" s="142">
        <v>0</v>
      </c>
      <c r="E22" s="140">
        <f>D22/D$15*1000*D$14</f>
        <v>0</v>
      </c>
      <c r="F22" s="142">
        <v>0</v>
      </c>
      <c r="G22" s="140">
        <f>F22/F$15*1000*F$14</f>
        <v>0</v>
      </c>
      <c r="H22" s="147">
        <f>LARGE((C22,E22,G22),1)</f>
        <v>494.93392070484583</v>
      </c>
      <c r="I22" s="121">
        <v>18</v>
      </c>
    </row>
    <row r="23" spans="1:9">
      <c r="A23" s="134" t="s">
        <v>76</v>
      </c>
      <c r="B23" s="142">
        <v>61.6</v>
      </c>
      <c r="C23" s="140">
        <f t="shared" si="0"/>
        <v>474.88986784140968</v>
      </c>
      <c r="D23" s="142">
        <v>0</v>
      </c>
      <c r="E23" s="140">
        <f t="shared" si="0"/>
        <v>0</v>
      </c>
      <c r="F23" s="142">
        <v>0</v>
      </c>
      <c r="G23" s="140">
        <f t="shared" si="0"/>
        <v>0</v>
      </c>
      <c r="H23" s="147">
        <f>LARGE((C23,E23,G23),1)</f>
        <v>474.88986784140968</v>
      </c>
      <c r="I23" s="121">
        <v>20</v>
      </c>
    </row>
    <row r="24" spans="1:9">
      <c r="A24" s="137" t="s">
        <v>85</v>
      </c>
      <c r="B24" s="142">
        <v>52.8</v>
      </c>
      <c r="C24" s="140">
        <f t="shared" si="0"/>
        <v>407.04845814977972</v>
      </c>
      <c r="D24" s="142">
        <v>0</v>
      </c>
      <c r="E24" s="140">
        <f t="shared" si="0"/>
        <v>0</v>
      </c>
      <c r="F24" s="142">
        <v>0</v>
      </c>
      <c r="G24" s="140">
        <f t="shared" si="0"/>
        <v>0</v>
      </c>
      <c r="H24" s="147">
        <f>LARGE((C24,E24,G24),1)</f>
        <v>407.04845814977972</v>
      </c>
      <c r="I24" s="121">
        <v>26</v>
      </c>
    </row>
    <row r="25" spans="1:9">
      <c r="A25" s="134" t="s">
        <v>130</v>
      </c>
      <c r="B25" s="142">
        <v>52.4</v>
      </c>
      <c r="C25" s="140">
        <f t="shared" si="0"/>
        <v>403.9647577092511</v>
      </c>
      <c r="D25" s="142">
        <v>0</v>
      </c>
      <c r="E25" s="140">
        <f t="shared" si="0"/>
        <v>0</v>
      </c>
      <c r="F25" s="142">
        <v>0</v>
      </c>
      <c r="G25" s="140">
        <f t="shared" si="0"/>
        <v>0</v>
      </c>
      <c r="H25" s="147">
        <f>LARGE((C25,E25,G25),1)</f>
        <v>403.9647577092511</v>
      </c>
      <c r="I25" s="121">
        <v>27</v>
      </c>
    </row>
    <row r="26" spans="1:9">
      <c r="A26" s="134" t="s">
        <v>89</v>
      </c>
      <c r="B26" s="142">
        <v>41.6</v>
      </c>
      <c r="C26" s="140">
        <f t="shared" si="0"/>
        <v>320.70484581497794</v>
      </c>
      <c r="D26" s="142">
        <v>0</v>
      </c>
      <c r="E26" s="140">
        <f t="shared" si="0"/>
        <v>0</v>
      </c>
      <c r="F26" s="142">
        <v>0</v>
      </c>
      <c r="G26" s="140">
        <f t="shared" si="0"/>
        <v>0</v>
      </c>
      <c r="H26" s="147">
        <f>LARGE((C26,E26,G26),1)</f>
        <v>320.70484581497794</v>
      </c>
      <c r="I26" s="121">
        <v>29</v>
      </c>
    </row>
    <row r="27" spans="1:9">
      <c r="A27" s="134" t="s">
        <v>72</v>
      </c>
      <c r="B27" s="142">
        <v>36.6</v>
      </c>
      <c r="C27" s="140">
        <f t="shared" si="0"/>
        <v>282.15859030837004</v>
      </c>
      <c r="D27" s="142">
        <v>0</v>
      </c>
      <c r="E27" s="140">
        <f t="shared" si="0"/>
        <v>0</v>
      </c>
      <c r="F27" s="142">
        <v>0</v>
      </c>
      <c r="G27" s="140">
        <f t="shared" si="0"/>
        <v>0</v>
      </c>
      <c r="H27" s="147">
        <f>LARGE((C27,E27,G27),1)</f>
        <v>282.15859030837004</v>
      </c>
      <c r="I27" s="121">
        <v>31</v>
      </c>
    </row>
    <row r="28" spans="1:9">
      <c r="A28" s="134" t="s">
        <v>260</v>
      </c>
      <c r="B28" s="143">
        <v>32.200000000000003</v>
      </c>
      <c r="C28" s="145">
        <f t="shared" ref="C28" si="1">B28/B$15*1000*B$14</f>
        <v>248.23788546255508</v>
      </c>
      <c r="D28" s="143">
        <v>0</v>
      </c>
      <c r="E28" s="145">
        <f t="shared" ref="E28" si="2">D28/D$15*1000*D$14</f>
        <v>0</v>
      </c>
      <c r="F28" s="143">
        <v>0</v>
      </c>
      <c r="G28" s="145">
        <f t="shared" ref="G28" si="3">F28/F$15*1000*F$14</f>
        <v>0</v>
      </c>
      <c r="H28" s="148">
        <f>LARGE((C28,E28,G28),1)</f>
        <v>248.23788546255508</v>
      </c>
      <c r="I28" s="66">
        <v>32</v>
      </c>
    </row>
  </sheetData>
  <mergeCells count="5">
    <mergeCell ref="A1:A7"/>
    <mergeCell ref="B2:F2"/>
    <mergeCell ref="B4:F4"/>
    <mergeCell ref="B6:C6"/>
    <mergeCell ref="B10:C10"/>
  </mergeCells>
  <conditionalFormatting sqref="A17">
    <cfRule type="duplicateValues" dxfId="204" priority="30"/>
  </conditionalFormatting>
  <conditionalFormatting sqref="A22">
    <cfRule type="duplicateValues" dxfId="203" priority="24"/>
  </conditionalFormatting>
  <conditionalFormatting sqref="A17">
    <cfRule type="duplicateValues" dxfId="202" priority="31"/>
  </conditionalFormatting>
  <conditionalFormatting sqref="A18">
    <cfRule type="duplicateValues" dxfId="201" priority="28"/>
  </conditionalFormatting>
  <conditionalFormatting sqref="A18">
    <cfRule type="duplicateValues" dxfId="200" priority="29"/>
  </conditionalFormatting>
  <conditionalFormatting sqref="A20">
    <cfRule type="duplicateValues" dxfId="199" priority="27"/>
  </conditionalFormatting>
  <conditionalFormatting sqref="A21">
    <cfRule type="duplicateValues" dxfId="198" priority="25"/>
  </conditionalFormatting>
  <conditionalFormatting sqref="A21">
    <cfRule type="duplicateValues" dxfId="197" priority="26"/>
  </conditionalFormatting>
  <conditionalFormatting sqref="A22">
    <cfRule type="duplicateValues" dxfId="196" priority="23"/>
  </conditionalFormatting>
  <conditionalFormatting sqref="A23">
    <cfRule type="duplicateValues" dxfId="195" priority="22"/>
  </conditionalFormatting>
  <conditionalFormatting sqref="A24">
    <cfRule type="duplicateValues" dxfId="194" priority="21"/>
  </conditionalFormatting>
  <conditionalFormatting sqref="A24">
    <cfRule type="duplicateValues" dxfId="193" priority="20"/>
  </conditionalFormatting>
  <conditionalFormatting sqref="A24">
    <cfRule type="duplicateValues" dxfId="192" priority="19"/>
  </conditionalFormatting>
  <conditionalFormatting sqref="A24">
    <cfRule type="duplicateValues" dxfId="191" priority="18"/>
  </conditionalFormatting>
  <conditionalFormatting sqref="A24">
    <cfRule type="duplicateValues" dxfId="190" priority="17"/>
  </conditionalFormatting>
  <conditionalFormatting sqref="A24">
    <cfRule type="duplicateValues" dxfId="189" priority="16"/>
  </conditionalFormatting>
  <conditionalFormatting sqref="A24">
    <cfRule type="duplicateValues" dxfId="188" priority="15"/>
  </conditionalFormatting>
  <conditionalFormatting sqref="A24">
    <cfRule type="duplicateValues" dxfId="187" priority="14"/>
  </conditionalFormatting>
  <conditionalFormatting sqref="A25">
    <cfRule type="duplicateValues" dxfId="186" priority="13"/>
  </conditionalFormatting>
  <conditionalFormatting sqref="A26">
    <cfRule type="duplicateValues" dxfId="185" priority="7"/>
  </conditionalFormatting>
  <conditionalFormatting sqref="A26">
    <cfRule type="duplicateValues" dxfId="184" priority="12"/>
  </conditionalFormatting>
  <conditionalFormatting sqref="A26">
    <cfRule type="duplicateValues" dxfId="183" priority="11"/>
  </conditionalFormatting>
  <conditionalFormatting sqref="A26">
    <cfRule type="duplicateValues" dxfId="182" priority="10"/>
  </conditionalFormatting>
  <conditionalFormatting sqref="A26">
    <cfRule type="duplicateValues" dxfId="181" priority="9"/>
  </conditionalFormatting>
  <conditionalFormatting sqref="A26">
    <cfRule type="duplicateValues" dxfId="180" priority="8"/>
  </conditionalFormatting>
  <conditionalFormatting sqref="A26">
    <cfRule type="duplicateValues" dxfId="179" priority="6"/>
  </conditionalFormatting>
  <conditionalFormatting sqref="A26">
    <cfRule type="duplicateValues" dxfId="178" priority="5"/>
  </conditionalFormatting>
  <conditionalFormatting sqref="A27">
    <cfRule type="duplicateValues" dxfId="177" priority="3"/>
  </conditionalFormatting>
  <conditionalFormatting sqref="A27">
    <cfRule type="duplicateValues" dxfId="176" priority="4"/>
  </conditionalFormatting>
  <conditionalFormatting sqref="A28">
    <cfRule type="duplicateValues" dxfId="175" priority="1"/>
  </conditionalFormatting>
  <conditionalFormatting sqref="A28">
    <cfRule type="duplicateValues" dxfId="174" priority="2"/>
  </conditionalFormatting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opLeftCell="A8" workbookViewId="0">
      <selection activeCell="A20" sqref="A20"/>
    </sheetView>
  </sheetViews>
  <sheetFormatPr baseColWidth="10" defaultColWidth="8.7109375" defaultRowHeight="13" x14ac:dyDescent="0"/>
  <cols>
    <col min="1" max="1" width="15.85546875" bestFit="1" customWidth="1"/>
  </cols>
  <sheetData>
    <row r="1" spans="1:9">
      <c r="A1" s="155"/>
      <c r="B1" s="83"/>
      <c r="C1" s="83"/>
      <c r="D1" s="83"/>
      <c r="E1" s="83"/>
      <c r="F1" s="83"/>
      <c r="G1" s="83"/>
      <c r="H1" s="83"/>
      <c r="I1" s="44"/>
    </row>
    <row r="2" spans="1:9">
      <c r="A2" s="155"/>
      <c r="B2" s="157" t="s">
        <v>41</v>
      </c>
      <c r="C2" s="157"/>
      <c r="D2" s="157"/>
      <c r="E2" s="157"/>
      <c r="F2" s="157"/>
      <c r="G2" s="83"/>
      <c r="H2" s="83"/>
      <c r="I2" s="44"/>
    </row>
    <row r="3" spans="1:9">
      <c r="A3" s="155"/>
      <c r="B3" s="83"/>
      <c r="C3" s="83"/>
      <c r="D3" s="83"/>
      <c r="E3" s="83"/>
      <c r="F3" s="83"/>
      <c r="G3" s="83"/>
      <c r="H3" s="83"/>
      <c r="I3" s="44"/>
    </row>
    <row r="4" spans="1:9">
      <c r="A4" s="155"/>
      <c r="B4" s="157" t="s">
        <v>34</v>
      </c>
      <c r="C4" s="157"/>
      <c r="D4" s="157"/>
      <c r="E4" s="157"/>
      <c r="F4" s="157"/>
      <c r="G4" s="83"/>
      <c r="H4" s="83"/>
      <c r="I4" s="44"/>
    </row>
    <row r="5" spans="1:9">
      <c r="A5" s="155"/>
      <c r="B5" s="83"/>
      <c r="C5" s="83"/>
      <c r="D5" s="83"/>
      <c r="E5" s="83"/>
      <c r="F5" s="83"/>
      <c r="G5" s="83"/>
      <c r="H5" s="83"/>
      <c r="I5" s="44"/>
    </row>
    <row r="6" spans="1:9">
      <c r="A6" s="155"/>
      <c r="B6" s="156"/>
      <c r="C6" s="156"/>
      <c r="D6" s="83"/>
      <c r="E6" s="83"/>
      <c r="F6" s="83"/>
      <c r="G6" s="83"/>
      <c r="H6" s="83"/>
      <c r="I6" s="44"/>
    </row>
    <row r="7" spans="1:9">
      <c r="A7" s="155"/>
      <c r="B7" s="83"/>
      <c r="C7" s="83"/>
      <c r="D7" s="83"/>
      <c r="E7" s="83"/>
      <c r="F7" s="83"/>
      <c r="G7" s="83"/>
      <c r="H7" s="83"/>
      <c r="I7" s="44"/>
    </row>
    <row r="8" spans="1:9">
      <c r="A8" s="45" t="s">
        <v>11</v>
      </c>
      <c r="B8" s="46" t="s">
        <v>255</v>
      </c>
      <c r="C8" s="46"/>
      <c r="D8" s="46"/>
      <c r="E8" s="46"/>
      <c r="F8" s="83"/>
      <c r="G8" s="83"/>
      <c r="H8" s="82"/>
      <c r="I8" s="44"/>
    </row>
    <row r="9" spans="1:9">
      <c r="A9" s="45" t="s">
        <v>0</v>
      </c>
      <c r="B9" s="46" t="s">
        <v>48</v>
      </c>
      <c r="C9" s="46"/>
      <c r="D9" s="46"/>
      <c r="E9" s="46"/>
      <c r="F9" s="83"/>
      <c r="G9" s="83"/>
      <c r="H9" s="82"/>
      <c r="I9" s="44"/>
    </row>
    <row r="10" spans="1:9">
      <c r="A10" s="45" t="s">
        <v>13</v>
      </c>
      <c r="B10" s="158">
        <v>42079</v>
      </c>
      <c r="C10" s="158"/>
      <c r="D10" s="47"/>
      <c r="E10" s="47"/>
      <c r="F10" s="83"/>
      <c r="G10" s="83"/>
      <c r="H10" s="48"/>
      <c r="I10" s="44"/>
    </row>
    <row r="11" spans="1:9">
      <c r="A11" s="45" t="s">
        <v>33</v>
      </c>
      <c r="B11" s="46" t="s">
        <v>239</v>
      </c>
      <c r="C11" s="47"/>
      <c r="D11" s="83"/>
      <c r="E11" s="83"/>
      <c r="F11" s="83"/>
      <c r="G11" s="83"/>
      <c r="H11" s="83"/>
      <c r="I11" s="44"/>
    </row>
    <row r="12" spans="1:9">
      <c r="A12" s="45" t="s">
        <v>16</v>
      </c>
      <c r="B12" s="82" t="s">
        <v>52</v>
      </c>
      <c r="C12" s="83"/>
      <c r="D12" s="83"/>
      <c r="E12" s="83"/>
      <c r="F12" s="83"/>
      <c r="G12" s="83"/>
      <c r="H12" s="83"/>
      <c r="I12" s="44"/>
    </row>
    <row r="13" spans="1:9">
      <c r="A13" s="82" t="s">
        <v>12</v>
      </c>
      <c r="B13" s="49" t="s">
        <v>2</v>
      </c>
      <c r="C13" s="50"/>
      <c r="D13" s="51" t="s">
        <v>17</v>
      </c>
      <c r="E13" s="50"/>
      <c r="F13" s="51" t="s">
        <v>1</v>
      </c>
      <c r="G13" s="50"/>
      <c r="H13" s="52"/>
      <c r="I13" s="53" t="s">
        <v>24</v>
      </c>
    </row>
    <row r="14" spans="1:9">
      <c r="A14" s="82" t="s">
        <v>15</v>
      </c>
      <c r="B14" s="54">
        <v>0.7</v>
      </c>
      <c r="C14" s="55"/>
      <c r="D14" s="56">
        <v>0</v>
      </c>
      <c r="E14" s="55"/>
      <c r="F14" s="56">
        <v>0.8</v>
      </c>
      <c r="G14" s="55"/>
      <c r="H14" s="57" t="s">
        <v>18</v>
      </c>
      <c r="I14" s="58" t="s">
        <v>25</v>
      </c>
    </row>
    <row r="15" spans="1:9">
      <c r="A15" s="82" t="s">
        <v>14</v>
      </c>
      <c r="B15" s="59">
        <v>93.2</v>
      </c>
      <c r="C15" s="60"/>
      <c r="D15" s="61">
        <v>1</v>
      </c>
      <c r="E15" s="60"/>
      <c r="F15" s="61">
        <v>92</v>
      </c>
      <c r="G15" s="60"/>
      <c r="H15" s="57" t="s">
        <v>19</v>
      </c>
      <c r="I15" s="58" t="s">
        <v>26</v>
      </c>
    </row>
    <row r="16" spans="1:9">
      <c r="A16" s="82"/>
      <c r="B16" s="62" t="s">
        <v>5</v>
      </c>
      <c r="C16" s="63" t="s">
        <v>4</v>
      </c>
      <c r="D16" s="63" t="s">
        <v>5</v>
      </c>
      <c r="E16" s="63" t="s">
        <v>4</v>
      </c>
      <c r="F16" s="63" t="s">
        <v>5</v>
      </c>
      <c r="G16" s="63" t="s">
        <v>4</v>
      </c>
      <c r="H16" s="64" t="s">
        <v>4</v>
      </c>
      <c r="I16" s="119">
        <v>31</v>
      </c>
    </row>
    <row r="17" spans="1:9">
      <c r="A17" s="107" t="s">
        <v>76</v>
      </c>
      <c r="B17" s="78">
        <v>76.8</v>
      </c>
      <c r="C17" s="80">
        <f>B17/B$15*1000*B$14</f>
        <v>576.82403433476395</v>
      </c>
      <c r="D17" s="79">
        <v>0</v>
      </c>
      <c r="E17" s="80">
        <f>D17/D$15*1000*D$14</f>
        <v>0</v>
      </c>
      <c r="F17" s="116">
        <v>72</v>
      </c>
      <c r="G17" s="117">
        <f>F17/F$15*1000*F$14</f>
        <v>626.08695652173924</v>
      </c>
      <c r="H17" s="118">
        <f>LARGE((C17,E17,G17),1)</f>
        <v>626.08695652173924</v>
      </c>
      <c r="I17" s="120">
        <v>8</v>
      </c>
    </row>
    <row r="18" spans="1:9">
      <c r="A18" s="149" t="s">
        <v>59</v>
      </c>
      <c r="B18" s="78">
        <v>81.2</v>
      </c>
      <c r="C18" s="80">
        <f>B18/B$15*1000*B$14</f>
        <v>609.87124463519308</v>
      </c>
      <c r="D18" s="79">
        <v>0</v>
      </c>
      <c r="E18" s="80">
        <f>D18/D$15*1000*D$14</f>
        <v>0</v>
      </c>
      <c r="F18" s="78">
        <v>63.4</v>
      </c>
      <c r="G18" s="80">
        <f>F18/F$15*1000*F$14</f>
        <v>551.304347826087</v>
      </c>
      <c r="H18" s="67">
        <f>LARGE((C18,E18,G18),1)</f>
        <v>609.87124463519308</v>
      </c>
      <c r="I18" s="121">
        <v>10</v>
      </c>
    </row>
    <row r="19" spans="1:9">
      <c r="A19" s="107" t="s">
        <v>72</v>
      </c>
      <c r="B19" s="78">
        <v>75.2</v>
      </c>
      <c r="C19" s="80">
        <f>B19/B$15*1000*B$14</f>
        <v>564.80686695278962</v>
      </c>
      <c r="D19" s="79">
        <v>0</v>
      </c>
      <c r="E19" s="80">
        <f t="shared" ref="C19:G25" si="0">D19/D$15*1000*D$14</f>
        <v>0</v>
      </c>
      <c r="F19" s="78">
        <v>0</v>
      </c>
      <c r="G19" s="80">
        <f t="shared" si="0"/>
        <v>0</v>
      </c>
      <c r="H19" s="67">
        <f>LARGE((C19,E19,G19),1)</f>
        <v>564.80686695278962</v>
      </c>
      <c r="I19" s="121">
        <v>14</v>
      </c>
    </row>
    <row r="20" spans="1:9">
      <c r="A20" s="107" t="s">
        <v>89</v>
      </c>
      <c r="B20" s="78">
        <v>66.8</v>
      </c>
      <c r="C20" s="80">
        <f>B20/B$15*1000*B$14</f>
        <v>501.71673819742483</v>
      </c>
      <c r="D20" s="79">
        <v>0</v>
      </c>
      <c r="E20" s="80">
        <f t="shared" si="0"/>
        <v>0</v>
      </c>
      <c r="F20" s="78">
        <v>0</v>
      </c>
      <c r="G20" s="80">
        <f t="shared" si="0"/>
        <v>0</v>
      </c>
      <c r="H20" s="67">
        <f>LARGE((C20,E20,G20),1)</f>
        <v>501.71673819742483</v>
      </c>
      <c r="I20" s="121">
        <v>17</v>
      </c>
    </row>
    <row r="21" spans="1:9">
      <c r="A21" s="107" t="s">
        <v>85</v>
      </c>
      <c r="B21" s="78">
        <v>54.8</v>
      </c>
      <c r="C21" s="80">
        <f t="shared" si="0"/>
        <v>411.58798283261802</v>
      </c>
      <c r="D21" s="79">
        <v>0</v>
      </c>
      <c r="E21" s="80">
        <f t="shared" si="0"/>
        <v>0</v>
      </c>
      <c r="F21" s="78">
        <v>0</v>
      </c>
      <c r="G21" s="80">
        <f t="shared" si="0"/>
        <v>0</v>
      </c>
      <c r="H21" s="67">
        <f>LARGE((C21,E21,G21),1)</f>
        <v>411.58798283261802</v>
      </c>
      <c r="I21" s="121">
        <v>21</v>
      </c>
    </row>
    <row r="22" spans="1:9">
      <c r="A22" s="107" t="s">
        <v>57</v>
      </c>
      <c r="B22" s="78">
        <v>52.2</v>
      </c>
      <c r="C22" s="80">
        <f>B22/B$15*1000*B$14</f>
        <v>392.06008583690982</v>
      </c>
      <c r="D22" s="79">
        <v>0</v>
      </c>
      <c r="E22" s="80">
        <f>D22/D$15*1000*D$14</f>
        <v>0</v>
      </c>
      <c r="F22" s="78">
        <v>0</v>
      </c>
      <c r="G22" s="80">
        <f>F22/F$15*1000*F$14</f>
        <v>0</v>
      </c>
      <c r="H22" s="67">
        <f>LARGE((C22,E22,G22),1)</f>
        <v>392.06008583690982</v>
      </c>
      <c r="I22" s="121">
        <v>22</v>
      </c>
    </row>
    <row r="23" spans="1:9">
      <c r="A23" s="150" t="s">
        <v>56</v>
      </c>
      <c r="B23" s="78">
        <v>41.2</v>
      </c>
      <c r="C23" s="80">
        <f t="shared" si="0"/>
        <v>309.44206008583689</v>
      </c>
      <c r="D23" s="79">
        <v>0</v>
      </c>
      <c r="E23" s="80">
        <f t="shared" si="0"/>
        <v>0</v>
      </c>
      <c r="F23" s="78">
        <v>0</v>
      </c>
      <c r="G23" s="80">
        <f t="shared" si="0"/>
        <v>0</v>
      </c>
      <c r="H23" s="67">
        <f>LARGE((C23,E23,G23),1)</f>
        <v>309.44206008583689</v>
      </c>
      <c r="I23" s="121">
        <v>25</v>
      </c>
    </row>
    <row r="24" spans="1:9">
      <c r="A24" s="151" t="s">
        <v>60</v>
      </c>
      <c r="B24" s="78">
        <v>34</v>
      </c>
      <c r="C24" s="80">
        <f t="shared" si="0"/>
        <v>255.36480686695276</v>
      </c>
      <c r="D24" s="79">
        <v>0</v>
      </c>
      <c r="E24" s="80">
        <f t="shared" si="0"/>
        <v>0</v>
      </c>
      <c r="F24" s="78">
        <v>0</v>
      </c>
      <c r="G24" s="80">
        <f t="shared" si="0"/>
        <v>0</v>
      </c>
      <c r="H24" s="67">
        <f>LARGE((C24,E24,G24),1)</f>
        <v>255.36480686695276</v>
      </c>
      <c r="I24" s="121">
        <v>27</v>
      </c>
    </row>
    <row r="25" spans="1:9">
      <c r="A25" s="86" t="s">
        <v>98</v>
      </c>
      <c r="B25" s="91">
        <v>16.600000000000001</v>
      </c>
      <c r="C25" s="92">
        <f t="shared" si="0"/>
        <v>124.67811158798284</v>
      </c>
      <c r="D25" s="93">
        <v>0</v>
      </c>
      <c r="E25" s="92">
        <f t="shared" si="0"/>
        <v>0</v>
      </c>
      <c r="F25" s="91">
        <v>0</v>
      </c>
      <c r="G25" s="92">
        <f t="shared" si="0"/>
        <v>0</v>
      </c>
      <c r="H25" s="94">
        <f>LARGE((C25,E25,G25),1)</f>
        <v>124.67811158798284</v>
      </c>
      <c r="I25" s="66">
        <v>29</v>
      </c>
    </row>
  </sheetData>
  <mergeCells count="5">
    <mergeCell ref="A1:A7"/>
    <mergeCell ref="B2:F2"/>
    <mergeCell ref="B4:F4"/>
    <mergeCell ref="B6:C6"/>
    <mergeCell ref="B10:C10"/>
  </mergeCells>
  <conditionalFormatting sqref="A17">
    <cfRule type="duplicateValues" dxfId="173" priority="25"/>
  </conditionalFormatting>
  <conditionalFormatting sqref="A18">
    <cfRule type="duplicateValues" dxfId="172" priority="23"/>
  </conditionalFormatting>
  <conditionalFormatting sqref="A18">
    <cfRule type="duplicateValues" dxfId="171" priority="24"/>
  </conditionalFormatting>
  <conditionalFormatting sqref="A19">
    <cfRule type="duplicateValues" dxfId="170" priority="21"/>
  </conditionalFormatting>
  <conditionalFormatting sqref="A19">
    <cfRule type="duplicateValues" dxfId="169" priority="22"/>
  </conditionalFormatting>
  <conditionalFormatting sqref="A20">
    <cfRule type="duplicateValues" dxfId="168" priority="15"/>
  </conditionalFormatting>
  <conditionalFormatting sqref="A20">
    <cfRule type="duplicateValues" dxfId="167" priority="20"/>
  </conditionalFormatting>
  <conditionalFormatting sqref="A20">
    <cfRule type="duplicateValues" dxfId="166" priority="19"/>
  </conditionalFormatting>
  <conditionalFormatting sqref="A20">
    <cfRule type="duplicateValues" dxfId="165" priority="18"/>
  </conditionalFormatting>
  <conditionalFormatting sqref="A20">
    <cfRule type="duplicateValues" dxfId="164" priority="17"/>
  </conditionalFormatting>
  <conditionalFormatting sqref="A20">
    <cfRule type="duplicateValues" dxfId="163" priority="16"/>
  </conditionalFormatting>
  <conditionalFormatting sqref="A20">
    <cfRule type="duplicateValues" dxfId="162" priority="14"/>
  </conditionalFormatting>
  <conditionalFormatting sqref="A20">
    <cfRule type="duplicateValues" dxfId="161" priority="13"/>
  </conditionalFormatting>
  <conditionalFormatting sqref="A21">
    <cfRule type="duplicateValues" dxfId="160" priority="12"/>
  </conditionalFormatting>
  <conditionalFormatting sqref="A21">
    <cfRule type="duplicateValues" dxfId="159" priority="11"/>
  </conditionalFormatting>
  <conditionalFormatting sqref="A21">
    <cfRule type="duplicateValues" dxfId="158" priority="10"/>
  </conditionalFormatting>
  <conditionalFormatting sqref="A21">
    <cfRule type="duplicateValues" dxfId="157" priority="9"/>
  </conditionalFormatting>
  <conditionalFormatting sqref="A21">
    <cfRule type="duplicateValues" dxfId="156" priority="8"/>
  </conditionalFormatting>
  <conditionalFormatting sqref="A21">
    <cfRule type="duplicateValues" dxfId="155" priority="7"/>
  </conditionalFormatting>
  <conditionalFormatting sqref="A21">
    <cfRule type="duplicateValues" dxfId="154" priority="6"/>
  </conditionalFormatting>
  <conditionalFormatting sqref="A21">
    <cfRule type="duplicateValues" dxfId="153" priority="5"/>
  </conditionalFormatting>
  <conditionalFormatting sqref="A22">
    <cfRule type="duplicateValues" dxfId="152" priority="4"/>
  </conditionalFormatting>
  <conditionalFormatting sqref="A24">
    <cfRule type="duplicateValues" dxfId="151" priority="3"/>
  </conditionalFormatting>
  <conditionalFormatting sqref="A24">
    <cfRule type="duplicateValues" dxfId="150" priority="2"/>
  </conditionalFormatting>
  <conditionalFormatting sqref="A25">
    <cfRule type="duplicateValues" dxfId="149" priority="1"/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A18" sqref="A18"/>
    </sheetView>
  </sheetViews>
  <sheetFormatPr baseColWidth="10" defaultColWidth="8.7109375" defaultRowHeight="13" x14ac:dyDescent="0"/>
  <cols>
    <col min="1" max="1" width="15.85546875" bestFit="1" customWidth="1"/>
  </cols>
  <sheetData>
    <row r="1" spans="1:9">
      <c r="A1" s="155"/>
      <c r="B1" s="83"/>
      <c r="C1" s="83"/>
      <c r="D1" s="83"/>
      <c r="E1" s="83"/>
      <c r="F1" s="83"/>
      <c r="G1" s="83"/>
      <c r="H1" s="83"/>
      <c r="I1" s="44"/>
    </row>
    <row r="2" spans="1:9">
      <c r="A2" s="155"/>
      <c r="B2" s="157" t="s">
        <v>41</v>
      </c>
      <c r="C2" s="157"/>
      <c r="D2" s="157"/>
      <c r="E2" s="157"/>
      <c r="F2" s="157"/>
      <c r="G2" s="83"/>
      <c r="H2" s="83"/>
      <c r="I2" s="44"/>
    </row>
    <row r="3" spans="1:9">
      <c r="A3" s="155"/>
      <c r="B3" s="83"/>
      <c r="C3" s="83"/>
      <c r="D3" s="83"/>
      <c r="E3" s="83"/>
      <c r="F3" s="83"/>
      <c r="G3" s="83"/>
      <c r="H3" s="83"/>
      <c r="I3" s="44"/>
    </row>
    <row r="4" spans="1:9">
      <c r="A4" s="155"/>
      <c r="B4" s="157" t="s">
        <v>34</v>
      </c>
      <c r="C4" s="157"/>
      <c r="D4" s="157"/>
      <c r="E4" s="157"/>
      <c r="F4" s="157"/>
      <c r="G4" s="83"/>
      <c r="H4" s="83"/>
      <c r="I4" s="44"/>
    </row>
    <row r="5" spans="1:9">
      <c r="A5" s="155"/>
      <c r="B5" s="83"/>
      <c r="C5" s="83"/>
      <c r="D5" s="83"/>
      <c r="E5" s="83"/>
      <c r="F5" s="83"/>
      <c r="G5" s="83"/>
      <c r="H5" s="83"/>
      <c r="I5" s="44"/>
    </row>
    <row r="6" spans="1:9">
      <c r="A6" s="155"/>
      <c r="B6" s="156"/>
      <c r="C6" s="156"/>
      <c r="D6" s="83"/>
      <c r="E6" s="83"/>
      <c r="F6" s="83"/>
      <c r="G6" s="83"/>
      <c r="H6" s="83"/>
      <c r="I6" s="44"/>
    </row>
    <row r="7" spans="1:9">
      <c r="A7" s="155"/>
      <c r="B7" s="83"/>
      <c r="C7" s="83"/>
      <c r="D7" s="83"/>
      <c r="E7" s="83"/>
      <c r="F7" s="83"/>
      <c r="G7" s="83"/>
      <c r="H7" s="83"/>
      <c r="I7" s="44"/>
    </row>
    <row r="8" spans="1:9">
      <c r="A8" s="45" t="s">
        <v>11</v>
      </c>
      <c r="B8" s="46" t="s">
        <v>256</v>
      </c>
      <c r="C8" s="46"/>
      <c r="D8" s="46"/>
      <c r="E8" s="46"/>
      <c r="F8" s="83"/>
      <c r="G8" s="83"/>
      <c r="H8" s="82"/>
      <c r="I8" s="44"/>
    </row>
    <row r="9" spans="1:9">
      <c r="A9" s="45" t="s">
        <v>0</v>
      </c>
      <c r="B9" s="46" t="s">
        <v>257</v>
      </c>
      <c r="C9" s="46"/>
      <c r="D9" s="46"/>
      <c r="E9" s="46"/>
      <c r="F9" s="83"/>
      <c r="G9" s="83"/>
      <c r="H9" s="82"/>
      <c r="I9" s="44"/>
    </row>
    <row r="10" spans="1:9">
      <c r="A10" s="45" t="s">
        <v>13</v>
      </c>
      <c r="B10" s="158">
        <v>42079</v>
      </c>
      <c r="C10" s="158"/>
      <c r="D10" s="47"/>
      <c r="E10" s="47"/>
      <c r="F10" s="83"/>
      <c r="G10" s="83"/>
      <c r="H10" s="48"/>
      <c r="I10" s="44"/>
    </row>
    <row r="11" spans="1:9">
      <c r="A11" s="45" t="s">
        <v>33</v>
      </c>
      <c r="B11" s="46" t="s">
        <v>39</v>
      </c>
      <c r="C11" s="47"/>
      <c r="D11" s="83"/>
      <c r="E11" s="83"/>
      <c r="F11" s="83"/>
      <c r="G11" s="83"/>
      <c r="H11" s="83"/>
      <c r="I11" s="44"/>
    </row>
    <row r="12" spans="1:9">
      <c r="A12" s="45" t="s">
        <v>16</v>
      </c>
      <c r="B12" s="82" t="s">
        <v>52</v>
      </c>
      <c r="C12" s="83"/>
      <c r="D12" s="83"/>
      <c r="E12" s="83"/>
      <c r="F12" s="83"/>
      <c r="G12" s="83"/>
      <c r="H12" s="83"/>
      <c r="I12" s="44"/>
    </row>
    <row r="13" spans="1:9">
      <c r="A13" s="82" t="s">
        <v>12</v>
      </c>
      <c r="B13" s="49" t="s">
        <v>2</v>
      </c>
      <c r="C13" s="50"/>
      <c r="D13" s="51" t="s">
        <v>17</v>
      </c>
      <c r="E13" s="50"/>
      <c r="F13" s="51" t="s">
        <v>1</v>
      </c>
      <c r="G13" s="50"/>
      <c r="H13" s="52"/>
      <c r="I13" s="53" t="s">
        <v>24</v>
      </c>
    </row>
    <row r="14" spans="1:9">
      <c r="A14" s="82" t="s">
        <v>15</v>
      </c>
      <c r="B14" s="54">
        <v>0.9</v>
      </c>
      <c r="C14" s="55"/>
      <c r="D14" s="56">
        <v>0</v>
      </c>
      <c r="E14" s="55"/>
      <c r="F14" s="56">
        <v>1</v>
      </c>
      <c r="G14" s="55"/>
      <c r="H14" s="57" t="s">
        <v>18</v>
      </c>
      <c r="I14" s="58" t="s">
        <v>25</v>
      </c>
    </row>
    <row r="15" spans="1:9">
      <c r="A15" s="82" t="s">
        <v>14</v>
      </c>
      <c r="B15" s="59">
        <v>90</v>
      </c>
      <c r="C15" s="60"/>
      <c r="D15" s="61">
        <v>1</v>
      </c>
      <c r="E15" s="60"/>
      <c r="F15" s="61">
        <v>94.25</v>
      </c>
      <c r="G15" s="60"/>
      <c r="H15" s="57" t="s">
        <v>19</v>
      </c>
      <c r="I15" s="58" t="s">
        <v>26</v>
      </c>
    </row>
    <row r="16" spans="1:9">
      <c r="A16" s="82"/>
      <c r="B16" s="62" t="s">
        <v>5</v>
      </c>
      <c r="C16" s="63" t="s">
        <v>4</v>
      </c>
      <c r="D16" s="63" t="s">
        <v>5</v>
      </c>
      <c r="E16" s="63" t="s">
        <v>4</v>
      </c>
      <c r="F16" s="63" t="s">
        <v>5</v>
      </c>
      <c r="G16" s="63" t="s">
        <v>4</v>
      </c>
      <c r="H16" s="64" t="s">
        <v>4</v>
      </c>
      <c r="I16" s="119"/>
    </row>
    <row r="17" spans="1:9">
      <c r="A17" s="86" t="s">
        <v>55</v>
      </c>
      <c r="B17" s="95">
        <v>87</v>
      </c>
      <c r="C17" s="96">
        <f>B17/B$15*1000*B$14</f>
        <v>870</v>
      </c>
      <c r="D17" s="79">
        <v>0</v>
      </c>
      <c r="E17" s="80">
        <f>D17/D$15*1000*D$14</f>
        <v>0</v>
      </c>
      <c r="F17" s="116">
        <v>72.25</v>
      </c>
      <c r="G17" s="117">
        <f>F17/F$15*1000*F$14</f>
        <v>766.57824933687004</v>
      </c>
      <c r="H17" s="118">
        <f>LARGE((C17,E17,G17),1)</f>
        <v>870</v>
      </c>
      <c r="I17" s="120">
        <v>10</v>
      </c>
    </row>
    <row r="18" spans="1:9">
      <c r="A18" s="86" t="s">
        <v>54</v>
      </c>
      <c r="B18" s="78">
        <v>78.5</v>
      </c>
      <c r="C18" s="80">
        <f>B18/B$15*1000*B$14</f>
        <v>785.00000000000011</v>
      </c>
      <c r="D18" s="79">
        <v>0</v>
      </c>
      <c r="E18" s="80">
        <f>D18/D$15*1000*D$14</f>
        <v>0</v>
      </c>
      <c r="F18" s="78">
        <v>0</v>
      </c>
      <c r="G18" s="80">
        <f>F18/F$15*1000*F$14</f>
        <v>0</v>
      </c>
      <c r="H18" s="67">
        <f>LARGE((C18,E18,G18),1)</f>
        <v>785.00000000000011</v>
      </c>
      <c r="I18" s="121">
        <v>17</v>
      </c>
    </row>
    <row r="19" spans="1:9">
      <c r="A19" s="89" t="s">
        <v>63</v>
      </c>
      <c r="B19" s="78">
        <v>50.75</v>
      </c>
      <c r="C19" s="80">
        <f>B19/B$15*1000*B$14</f>
        <v>507.50000000000006</v>
      </c>
      <c r="D19" s="79">
        <v>0</v>
      </c>
      <c r="E19" s="80">
        <f t="shared" ref="C19:G29" si="0">D19/D$15*1000*D$14</f>
        <v>0</v>
      </c>
      <c r="F19" s="78">
        <v>0</v>
      </c>
      <c r="G19" s="80">
        <f t="shared" si="0"/>
        <v>0</v>
      </c>
      <c r="H19" s="67">
        <f>LARGE((C19,E19,G19),1)</f>
        <v>507.50000000000006</v>
      </c>
      <c r="I19" s="121">
        <v>45</v>
      </c>
    </row>
    <row r="20" spans="1:9">
      <c r="A20" s="86"/>
      <c r="B20" s="78">
        <v>0</v>
      </c>
      <c r="C20" s="80">
        <f>B20/B$15*1000*B$14</f>
        <v>0</v>
      </c>
      <c r="D20" s="79">
        <v>0</v>
      </c>
      <c r="E20" s="80">
        <f t="shared" si="0"/>
        <v>0</v>
      </c>
      <c r="F20" s="78">
        <v>0</v>
      </c>
      <c r="G20" s="80">
        <f t="shared" si="0"/>
        <v>0</v>
      </c>
      <c r="H20" s="67">
        <f>LARGE((C20,E20,G20),1)</f>
        <v>0</v>
      </c>
      <c r="I20" s="121"/>
    </row>
    <row r="21" spans="1:9">
      <c r="A21" s="86"/>
      <c r="B21" s="78">
        <v>0</v>
      </c>
      <c r="C21" s="80">
        <f t="shared" si="0"/>
        <v>0</v>
      </c>
      <c r="D21" s="79">
        <v>0</v>
      </c>
      <c r="E21" s="80">
        <f t="shared" si="0"/>
        <v>0</v>
      </c>
      <c r="F21" s="78">
        <v>0</v>
      </c>
      <c r="G21" s="80">
        <f t="shared" si="0"/>
        <v>0</v>
      </c>
      <c r="H21" s="67">
        <f>LARGE((C21,E21,G21),1)</f>
        <v>0</v>
      </c>
      <c r="I21" s="121"/>
    </row>
    <row r="22" spans="1:9">
      <c r="A22" s="86"/>
      <c r="B22" s="78">
        <v>0</v>
      </c>
      <c r="C22" s="80">
        <f>B22/B$15*1000*B$14</f>
        <v>0</v>
      </c>
      <c r="D22" s="79">
        <v>0</v>
      </c>
      <c r="E22" s="80">
        <f>D22/D$15*1000*D$14</f>
        <v>0</v>
      </c>
      <c r="F22" s="78">
        <v>0</v>
      </c>
      <c r="G22" s="80">
        <f>F22/F$15*1000*F$14</f>
        <v>0</v>
      </c>
      <c r="H22" s="67">
        <f>LARGE((C22,E22,G22),1)</f>
        <v>0</v>
      </c>
      <c r="I22" s="121"/>
    </row>
    <row r="23" spans="1:9">
      <c r="A23" s="86"/>
      <c r="B23" s="78">
        <v>0</v>
      </c>
      <c r="C23" s="80">
        <f t="shared" si="0"/>
        <v>0</v>
      </c>
      <c r="D23" s="79">
        <v>0</v>
      </c>
      <c r="E23" s="80">
        <f t="shared" si="0"/>
        <v>0</v>
      </c>
      <c r="F23" s="78">
        <v>0</v>
      </c>
      <c r="G23" s="80">
        <f t="shared" si="0"/>
        <v>0</v>
      </c>
      <c r="H23" s="67">
        <f>LARGE((C23,E23,G23),1)</f>
        <v>0</v>
      </c>
      <c r="I23" s="121"/>
    </row>
    <row r="24" spans="1:9">
      <c r="A24" s="86"/>
      <c r="B24" s="78">
        <v>0</v>
      </c>
      <c r="C24" s="80">
        <f t="shared" si="0"/>
        <v>0</v>
      </c>
      <c r="D24" s="79">
        <v>0</v>
      </c>
      <c r="E24" s="80">
        <f t="shared" si="0"/>
        <v>0</v>
      </c>
      <c r="F24" s="78">
        <v>0</v>
      </c>
      <c r="G24" s="80">
        <f t="shared" si="0"/>
        <v>0</v>
      </c>
      <c r="H24" s="67">
        <f>LARGE((C24,E24,G24),1)</f>
        <v>0</v>
      </c>
      <c r="I24" s="121"/>
    </row>
    <row r="25" spans="1:9">
      <c r="A25" s="86"/>
      <c r="B25" s="78">
        <v>0</v>
      </c>
      <c r="C25" s="80">
        <f t="shared" si="0"/>
        <v>0</v>
      </c>
      <c r="D25" s="79">
        <v>0</v>
      </c>
      <c r="E25" s="80">
        <f t="shared" si="0"/>
        <v>0</v>
      </c>
      <c r="F25" s="78">
        <v>0</v>
      </c>
      <c r="G25" s="80">
        <f t="shared" si="0"/>
        <v>0</v>
      </c>
      <c r="H25" s="67">
        <f>LARGE((C25,E25,G25),1)</f>
        <v>0</v>
      </c>
      <c r="I25" s="121"/>
    </row>
    <row r="26" spans="1:9">
      <c r="A26" s="86"/>
      <c r="B26" s="78">
        <v>0</v>
      </c>
      <c r="C26" s="80">
        <f t="shared" si="0"/>
        <v>0</v>
      </c>
      <c r="D26" s="79">
        <v>0</v>
      </c>
      <c r="E26" s="80">
        <f t="shared" si="0"/>
        <v>0</v>
      </c>
      <c r="F26" s="78">
        <v>0</v>
      </c>
      <c r="G26" s="80">
        <f t="shared" si="0"/>
        <v>0</v>
      </c>
      <c r="H26" s="67">
        <f>LARGE((C26,E26,G26),1)</f>
        <v>0</v>
      </c>
      <c r="I26" s="121"/>
    </row>
    <row r="27" spans="1:9">
      <c r="A27" s="86"/>
      <c r="B27" s="78">
        <v>0</v>
      </c>
      <c r="C27" s="80">
        <f t="shared" si="0"/>
        <v>0</v>
      </c>
      <c r="D27" s="79">
        <v>0</v>
      </c>
      <c r="E27" s="80">
        <f t="shared" si="0"/>
        <v>0</v>
      </c>
      <c r="F27" s="78">
        <v>0</v>
      </c>
      <c r="G27" s="80">
        <f t="shared" si="0"/>
        <v>0</v>
      </c>
      <c r="H27" s="67">
        <f>LARGE((C27,E27,G27),1)</f>
        <v>0</v>
      </c>
      <c r="I27" s="121"/>
    </row>
    <row r="28" spans="1:9">
      <c r="A28" s="86"/>
      <c r="B28" s="78">
        <v>0</v>
      </c>
      <c r="C28" s="80">
        <f t="shared" si="0"/>
        <v>0</v>
      </c>
      <c r="D28" s="79">
        <v>0</v>
      </c>
      <c r="E28" s="80">
        <f t="shared" si="0"/>
        <v>0</v>
      </c>
      <c r="F28" s="78">
        <v>0</v>
      </c>
      <c r="G28" s="80">
        <f t="shared" si="0"/>
        <v>0</v>
      </c>
      <c r="H28" s="67">
        <f>LARGE((C28,E28,G28),1)</f>
        <v>0</v>
      </c>
      <c r="I28" s="121"/>
    </row>
    <row r="29" spans="1:9">
      <c r="A29" s="86"/>
      <c r="B29" s="91">
        <v>0</v>
      </c>
      <c r="C29" s="92">
        <f t="shared" si="0"/>
        <v>0</v>
      </c>
      <c r="D29" s="93">
        <v>0</v>
      </c>
      <c r="E29" s="92">
        <f t="shared" si="0"/>
        <v>0</v>
      </c>
      <c r="F29" s="91">
        <v>0</v>
      </c>
      <c r="G29" s="92">
        <f t="shared" si="0"/>
        <v>0</v>
      </c>
      <c r="H29" s="94">
        <f>LARGE((C29,E29,G29),1)</f>
        <v>0</v>
      </c>
      <c r="I29" s="66"/>
    </row>
  </sheetData>
  <mergeCells count="5">
    <mergeCell ref="A1:A7"/>
    <mergeCell ref="B2:F2"/>
    <mergeCell ref="B4:F4"/>
    <mergeCell ref="B6:C6"/>
    <mergeCell ref="B10:C10"/>
  </mergeCells>
  <conditionalFormatting sqref="A22">
    <cfRule type="duplicateValues" dxfId="148" priority="23"/>
  </conditionalFormatting>
  <conditionalFormatting sqref="A20">
    <cfRule type="duplicateValues" dxfId="147" priority="30"/>
  </conditionalFormatting>
  <conditionalFormatting sqref="A21">
    <cfRule type="duplicateValues" dxfId="146" priority="29"/>
  </conditionalFormatting>
  <conditionalFormatting sqref="A22">
    <cfRule type="duplicateValues" dxfId="145" priority="28"/>
  </conditionalFormatting>
  <conditionalFormatting sqref="A22">
    <cfRule type="duplicateValues" dxfId="144" priority="27"/>
  </conditionalFormatting>
  <conditionalFormatting sqref="A22">
    <cfRule type="duplicateValues" dxfId="143" priority="26"/>
  </conditionalFormatting>
  <conditionalFormatting sqref="A22">
    <cfRule type="duplicateValues" dxfId="142" priority="25"/>
  </conditionalFormatting>
  <conditionalFormatting sqref="A22">
    <cfRule type="duplicateValues" dxfId="141" priority="24"/>
  </conditionalFormatting>
  <conditionalFormatting sqref="A22">
    <cfRule type="duplicateValues" dxfId="140" priority="22"/>
  </conditionalFormatting>
  <conditionalFormatting sqref="A22">
    <cfRule type="duplicateValues" dxfId="139" priority="21"/>
  </conditionalFormatting>
  <conditionalFormatting sqref="A23">
    <cfRule type="duplicateValues" dxfId="138" priority="20"/>
  </conditionalFormatting>
  <conditionalFormatting sqref="A24">
    <cfRule type="duplicateValues" dxfId="137" priority="19"/>
  </conditionalFormatting>
  <conditionalFormatting sqref="A25">
    <cfRule type="duplicateValues" dxfId="136" priority="18"/>
  </conditionalFormatting>
  <conditionalFormatting sqref="A26">
    <cfRule type="duplicateValues" dxfId="135" priority="17"/>
  </conditionalFormatting>
  <conditionalFormatting sqref="A27">
    <cfRule type="duplicateValues" dxfId="134" priority="16"/>
  </conditionalFormatting>
  <conditionalFormatting sqref="A27">
    <cfRule type="duplicateValues" dxfId="133" priority="15"/>
  </conditionalFormatting>
  <conditionalFormatting sqref="A27">
    <cfRule type="duplicateValues" dxfId="132" priority="14"/>
  </conditionalFormatting>
  <conditionalFormatting sqref="A27">
    <cfRule type="duplicateValues" dxfId="131" priority="13"/>
  </conditionalFormatting>
  <conditionalFormatting sqref="A27">
    <cfRule type="duplicateValues" dxfId="130" priority="12"/>
  </conditionalFormatting>
  <conditionalFormatting sqref="A27">
    <cfRule type="duplicateValues" dxfId="129" priority="11"/>
  </conditionalFormatting>
  <conditionalFormatting sqref="A27">
    <cfRule type="duplicateValues" dxfId="128" priority="10"/>
  </conditionalFormatting>
  <conditionalFormatting sqref="A27">
    <cfRule type="duplicateValues" dxfId="127" priority="9"/>
  </conditionalFormatting>
  <conditionalFormatting sqref="A28">
    <cfRule type="duplicateValues" dxfId="126" priority="8"/>
  </conditionalFormatting>
  <conditionalFormatting sqref="A29">
    <cfRule type="duplicateValues" dxfId="125" priority="7"/>
  </conditionalFormatting>
  <conditionalFormatting sqref="A17">
    <cfRule type="duplicateValues" dxfId="124" priority="5"/>
  </conditionalFormatting>
  <conditionalFormatting sqref="A17">
    <cfRule type="duplicateValues" dxfId="123" priority="6"/>
  </conditionalFormatting>
  <conditionalFormatting sqref="A18">
    <cfRule type="duplicateValues" dxfId="122" priority="3"/>
  </conditionalFormatting>
  <conditionalFormatting sqref="A18">
    <cfRule type="duplicateValues" dxfId="121" priority="4"/>
  </conditionalFormatting>
  <conditionalFormatting sqref="A19">
    <cfRule type="duplicateValues" dxfId="120" priority="1"/>
  </conditionalFormatting>
  <conditionalFormatting sqref="A19">
    <cfRule type="duplicateValues" dxfId="119" priority="2"/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opLeftCell="A7" workbookViewId="0">
      <selection activeCell="L13" sqref="L13"/>
    </sheetView>
  </sheetViews>
  <sheetFormatPr baseColWidth="10" defaultColWidth="8.7109375" defaultRowHeight="13" x14ac:dyDescent="0"/>
  <cols>
    <col min="1" max="1" width="15.85546875" bestFit="1" customWidth="1"/>
  </cols>
  <sheetData>
    <row r="1" spans="1:9">
      <c r="A1" s="155"/>
      <c r="B1" s="83"/>
      <c r="C1" s="83"/>
      <c r="D1" s="83"/>
      <c r="E1" s="83"/>
      <c r="F1" s="83"/>
      <c r="G1" s="83"/>
      <c r="H1" s="83"/>
      <c r="I1" s="44"/>
    </row>
    <row r="2" spans="1:9">
      <c r="A2" s="155"/>
      <c r="B2" s="157" t="s">
        <v>41</v>
      </c>
      <c r="C2" s="157"/>
      <c r="D2" s="157"/>
      <c r="E2" s="157"/>
      <c r="F2" s="157"/>
      <c r="G2" s="83"/>
      <c r="H2" s="83"/>
      <c r="I2" s="44"/>
    </row>
    <row r="3" spans="1:9">
      <c r="A3" s="155"/>
      <c r="B3" s="83"/>
      <c r="C3" s="83"/>
      <c r="D3" s="83"/>
      <c r="E3" s="83"/>
      <c r="F3" s="83"/>
      <c r="G3" s="83"/>
      <c r="H3" s="83"/>
      <c r="I3" s="44"/>
    </row>
    <row r="4" spans="1:9">
      <c r="A4" s="155"/>
      <c r="B4" s="157" t="s">
        <v>34</v>
      </c>
      <c r="C4" s="157"/>
      <c r="D4" s="157"/>
      <c r="E4" s="157"/>
      <c r="F4" s="157"/>
      <c r="G4" s="83"/>
      <c r="H4" s="83"/>
      <c r="I4" s="44"/>
    </row>
    <row r="5" spans="1:9">
      <c r="A5" s="155"/>
      <c r="B5" s="83"/>
      <c r="C5" s="83"/>
      <c r="D5" s="83"/>
      <c r="E5" s="83"/>
      <c r="F5" s="83"/>
      <c r="G5" s="83"/>
      <c r="H5" s="83"/>
      <c r="I5" s="44"/>
    </row>
    <row r="6" spans="1:9">
      <c r="A6" s="155"/>
      <c r="B6" s="156"/>
      <c r="C6" s="156"/>
      <c r="D6" s="83"/>
      <c r="E6" s="83"/>
      <c r="F6" s="83"/>
      <c r="G6" s="83"/>
      <c r="H6" s="83"/>
      <c r="I6" s="44"/>
    </row>
    <row r="7" spans="1:9">
      <c r="A7" s="155"/>
      <c r="B7" s="83"/>
      <c r="C7" s="83"/>
      <c r="D7" s="83"/>
      <c r="E7" s="83"/>
      <c r="F7" s="83"/>
      <c r="G7" s="83"/>
      <c r="H7" s="83"/>
      <c r="I7" s="44"/>
    </row>
    <row r="8" spans="1:9">
      <c r="A8" s="45" t="s">
        <v>11</v>
      </c>
      <c r="B8" s="46" t="s">
        <v>262</v>
      </c>
      <c r="C8" s="46"/>
      <c r="D8" s="46"/>
      <c r="E8" s="46"/>
      <c r="F8" s="83"/>
      <c r="G8" s="83"/>
      <c r="H8" s="82"/>
      <c r="I8" s="44"/>
    </row>
    <row r="9" spans="1:9">
      <c r="A9" s="45" t="s">
        <v>0</v>
      </c>
      <c r="B9" s="46" t="s">
        <v>263</v>
      </c>
      <c r="C9" s="46"/>
      <c r="D9" s="46"/>
      <c r="E9" s="46"/>
      <c r="F9" s="83"/>
      <c r="G9" s="83"/>
      <c r="H9" s="82"/>
      <c r="I9" s="44"/>
    </row>
    <row r="10" spans="1:9">
      <c r="A10" s="45" t="s">
        <v>13</v>
      </c>
      <c r="B10" s="158" t="s">
        <v>264</v>
      </c>
      <c r="C10" s="158"/>
      <c r="D10" s="47"/>
      <c r="E10" s="47"/>
      <c r="F10" s="83"/>
      <c r="G10" s="83"/>
      <c r="H10" s="48"/>
      <c r="I10" s="44"/>
    </row>
    <row r="11" spans="1:9">
      <c r="A11" s="45" t="s">
        <v>33</v>
      </c>
      <c r="B11" s="46" t="s">
        <v>39</v>
      </c>
      <c r="C11" s="47"/>
      <c r="D11" s="83"/>
      <c r="E11" s="83"/>
      <c r="F11" s="83"/>
      <c r="G11" s="83"/>
      <c r="H11" s="83"/>
      <c r="I11" s="44"/>
    </row>
    <row r="12" spans="1:9">
      <c r="A12" s="45" t="s">
        <v>16</v>
      </c>
      <c r="B12" s="82" t="s">
        <v>52</v>
      </c>
      <c r="C12" s="83"/>
      <c r="D12" s="83"/>
      <c r="E12" s="83"/>
      <c r="F12" s="83"/>
      <c r="G12" s="83"/>
      <c r="H12" s="83"/>
      <c r="I12" s="44"/>
    </row>
    <row r="13" spans="1:9">
      <c r="A13" s="82" t="s">
        <v>12</v>
      </c>
      <c r="B13" s="49" t="s">
        <v>2</v>
      </c>
      <c r="C13" s="50"/>
      <c r="D13" s="51" t="s">
        <v>17</v>
      </c>
      <c r="E13" s="50"/>
      <c r="F13" s="51" t="s">
        <v>1</v>
      </c>
      <c r="G13" s="50"/>
      <c r="H13" s="52"/>
      <c r="I13" s="53" t="s">
        <v>24</v>
      </c>
    </row>
    <row r="14" spans="1:9">
      <c r="A14" s="82" t="s">
        <v>15</v>
      </c>
      <c r="B14" s="54">
        <v>0.9</v>
      </c>
      <c r="C14" s="55"/>
      <c r="D14" s="56">
        <v>0</v>
      </c>
      <c r="E14" s="55"/>
      <c r="F14" s="56">
        <v>1</v>
      </c>
      <c r="G14" s="55"/>
      <c r="H14" s="57" t="s">
        <v>18</v>
      </c>
      <c r="I14" s="58" t="s">
        <v>25</v>
      </c>
    </row>
    <row r="15" spans="1:9">
      <c r="A15" s="82" t="s">
        <v>14</v>
      </c>
      <c r="B15" s="59">
        <v>93.8</v>
      </c>
      <c r="C15" s="60"/>
      <c r="D15" s="61">
        <v>1</v>
      </c>
      <c r="E15" s="60"/>
      <c r="F15" s="61">
        <v>90</v>
      </c>
      <c r="G15" s="60"/>
      <c r="H15" s="57" t="s">
        <v>19</v>
      </c>
      <c r="I15" s="58" t="s">
        <v>26</v>
      </c>
    </row>
    <row r="16" spans="1:9">
      <c r="A16" s="82"/>
      <c r="B16" s="62" t="s">
        <v>5</v>
      </c>
      <c r="C16" s="63" t="s">
        <v>4</v>
      </c>
      <c r="D16" s="63" t="s">
        <v>5</v>
      </c>
      <c r="E16" s="63" t="s">
        <v>4</v>
      </c>
      <c r="F16" s="63" t="s">
        <v>5</v>
      </c>
      <c r="G16" s="63" t="s">
        <v>4</v>
      </c>
      <c r="H16" s="64" t="s">
        <v>4</v>
      </c>
      <c r="I16" s="119">
        <v>65</v>
      </c>
    </row>
    <row r="17" spans="1:9">
      <c r="A17" s="133" t="s">
        <v>59</v>
      </c>
      <c r="B17" s="95">
        <v>84.2</v>
      </c>
      <c r="C17" s="96">
        <f>B17/B$15*1000*B$14</f>
        <v>807.88912579957366</v>
      </c>
      <c r="D17" s="79">
        <v>0</v>
      </c>
      <c r="E17" s="80">
        <f>D17/D$15*1000*D$14</f>
        <v>0</v>
      </c>
      <c r="F17" s="116">
        <v>79.400000000000006</v>
      </c>
      <c r="G17" s="117">
        <f>F17/F$15*1000*F$14</f>
        <v>882.22222222222229</v>
      </c>
      <c r="H17" s="118">
        <f>LARGE((C17,E17,G17),1)</f>
        <v>882.22222222222229</v>
      </c>
      <c r="I17" s="120">
        <v>6</v>
      </c>
    </row>
    <row r="18" spans="1:9">
      <c r="A18" s="86" t="s">
        <v>68</v>
      </c>
      <c r="B18" s="78">
        <v>86.2</v>
      </c>
      <c r="C18" s="80">
        <f>B18/B$15*1000*B$14</f>
        <v>827.07889125799579</v>
      </c>
      <c r="D18" s="79">
        <v>0</v>
      </c>
      <c r="E18" s="80">
        <f>D18/D$15*1000*D$14</f>
        <v>0</v>
      </c>
      <c r="F18" s="78">
        <v>53.6</v>
      </c>
      <c r="G18" s="80">
        <f>F18/F$15*1000*F$14</f>
        <v>595.55555555555566</v>
      </c>
      <c r="H18" s="67">
        <f>LARGE((C18,E18,G18),1)</f>
        <v>827.07889125799579</v>
      </c>
      <c r="I18" s="121">
        <v>13</v>
      </c>
    </row>
    <row r="19" spans="1:9">
      <c r="A19" s="134" t="s">
        <v>57</v>
      </c>
      <c r="B19" s="78">
        <v>91.6</v>
      </c>
      <c r="C19" s="80">
        <f>B19/B$15*1000*B$14</f>
        <v>878.8912579957356</v>
      </c>
      <c r="D19" s="79">
        <v>0</v>
      </c>
      <c r="E19" s="80">
        <f t="shared" ref="C19:G29" si="0">D19/D$15*1000*D$14</f>
        <v>0</v>
      </c>
      <c r="F19" s="78">
        <v>33</v>
      </c>
      <c r="G19" s="80">
        <f t="shared" si="0"/>
        <v>366.66666666666663</v>
      </c>
      <c r="H19" s="67">
        <f>LARGE((C19,E19,G19),1)</f>
        <v>878.8912579957356</v>
      </c>
      <c r="I19" s="121">
        <v>15</v>
      </c>
    </row>
    <row r="20" spans="1:9">
      <c r="A20" s="86" t="s">
        <v>55</v>
      </c>
      <c r="B20" s="78">
        <v>77.8</v>
      </c>
      <c r="C20" s="80">
        <f>B20/B$15*1000*B$14</f>
        <v>746.48187633262262</v>
      </c>
      <c r="D20" s="79">
        <v>0</v>
      </c>
      <c r="E20" s="80">
        <f t="shared" si="0"/>
        <v>0</v>
      </c>
      <c r="F20" s="78">
        <v>0</v>
      </c>
      <c r="G20" s="80">
        <f t="shared" si="0"/>
        <v>0</v>
      </c>
      <c r="H20" s="67">
        <f>LARGE((C20,E20,G20),1)</f>
        <v>746.48187633262262</v>
      </c>
      <c r="I20" s="121">
        <v>19</v>
      </c>
    </row>
    <row r="21" spans="1:9">
      <c r="A21" s="89" t="s">
        <v>63</v>
      </c>
      <c r="B21" s="78">
        <v>76</v>
      </c>
      <c r="C21" s="80">
        <f t="shared" si="0"/>
        <v>729.21108742004265</v>
      </c>
      <c r="D21" s="79">
        <v>0</v>
      </c>
      <c r="E21" s="80">
        <f t="shared" si="0"/>
        <v>0</v>
      </c>
      <c r="F21" s="78">
        <v>0</v>
      </c>
      <c r="G21" s="80">
        <f t="shared" si="0"/>
        <v>0</v>
      </c>
      <c r="H21" s="67">
        <f>LARGE((C21,E21,G21),1)</f>
        <v>729.21108742004265</v>
      </c>
      <c r="I21" s="121">
        <v>22</v>
      </c>
    </row>
    <row r="22" spans="1:9">
      <c r="A22" s="135" t="s">
        <v>56</v>
      </c>
      <c r="B22" s="78">
        <v>75</v>
      </c>
      <c r="C22" s="80">
        <f>B22/B$15*1000*B$14</f>
        <v>719.61620469083164</v>
      </c>
      <c r="D22" s="79">
        <v>0</v>
      </c>
      <c r="E22" s="80">
        <f>D22/D$15*1000*D$14</f>
        <v>0</v>
      </c>
      <c r="F22" s="78">
        <v>0</v>
      </c>
      <c r="G22" s="80">
        <f>F22/F$15*1000*F$14</f>
        <v>0</v>
      </c>
      <c r="H22" s="67">
        <f>LARGE((C22,E22,G22),1)</f>
        <v>719.61620469083164</v>
      </c>
      <c r="I22" s="121">
        <v>23</v>
      </c>
    </row>
    <row r="23" spans="1:9">
      <c r="A23" s="134" t="s">
        <v>58</v>
      </c>
      <c r="B23" s="78">
        <v>44</v>
      </c>
      <c r="C23" s="80">
        <f t="shared" si="0"/>
        <v>422.17484008528788</v>
      </c>
      <c r="D23" s="79">
        <v>0</v>
      </c>
      <c r="E23" s="80">
        <f t="shared" si="0"/>
        <v>0</v>
      </c>
      <c r="F23" s="78">
        <v>0</v>
      </c>
      <c r="G23" s="80">
        <f t="shared" si="0"/>
        <v>0</v>
      </c>
      <c r="H23" s="67">
        <f>LARGE((C23,E23,G23),1)</f>
        <v>422.17484008528788</v>
      </c>
      <c r="I23" s="121">
        <v>51</v>
      </c>
    </row>
    <row r="24" spans="1:9">
      <c r="A24" s="134" t="s">
        <v>62</v>
      </c>
      <c r="B24" s="78">
        <v>35.4</v>
      </c>
      <c r="C24" s="80">
        <f t="shared" si="0"/>
        <v>339.6588486140725</v>
      </c>
      <c r="D24" s="79">
        <v>0</v>
      </c>
      <c r="E24" s="80">
        <f t="shared" si="0"/>
        <v>0</v>
      </c>
      <c r="F24" s="78">
        <v>0</v>
      </c>
      <c r="G24" s="80">
        <f t="shared" si="0"/>
        <v>0</v>
      </c>
      <c r="H24" s="67">
        <f>LARGE((C24,E24,G24),1)</f>
        <v>339.6588486140725</v>
      </c>
      <c r="I24" s="121">
        <v>57</v>
      </c>
    </row>
    <row r="25" spans="1:9">
      <c r="A25" s="86" t="s">
        <v>54</v>
      </c>
      <c r="B25" s="78">
        <v>20</v>
      </c>
      <c r="C25" s="80">
        <f t="shared" si="0"/>
        <v>191.89765458422178</v>
      </c>
      <c r="D25" s="79">
        <v>0</v>
      </c>
      <c r="E25" s="80">
        <f t="shared" si="0"/>
        <v>0</v>
      </c>
      <c r="F25" s="78">
        <v>0</v>
      </c>
      <c r="G25" s="80">
        <f t="shared" si="0"/>
        <v>0</v>
      </c>
      <c r="H25" s="67">
        <f>LARGE((C25,E25,G25),1)</f>
        <v>191.89765458422178</v>
      </c>
      <c r="I25" s="121">
        <v>59</v>
      </c>
    </row>
    <row r="26" spans="1:9">
      <c r="A26" s="134" t="s">
        <v>260</v>
      </c>
      <c r="B26" s="78">
        <v>4</v>
      </c>
      <c r="C26" s="80">
        <f t="shared" si="0"/>
        <v>38.379530916844352</v>
      </c>
      <c r="D26" s="79">
        <v>0</v>
      </c>
      <c r="E26" s="80">
        <f t="shared" si="0"/>
        <v>0</v>
      </c>
      <c r="F26" s="78">
        <v>0</v>
      </c>
      <c r="G26" s="80">
        <f t="shared" si="0"/>
        <v>0</v>
      </c>
      <c r="H26" s="67">
        <f>LARGE((C26,E26,G26),1)</f>
        <v>38.379530916844352</v>
      </c>
      <c r="I26" s="121">
        <v>65</v>
      </c>
    </row>
    <row r="27" spans="1:9">
      <c r="A27" s="86"/>
      <c r="B27" s="78">
        <v>0</v>
      </c>
      <c r="C27" s="80">
        <f t="shared" si="0"/>
        <v>0</v>
      </c>
      <c r="D27" s="79">
        <v>0</v>
      </c>
      <c r="E27" s="80">
        <f t="shared" si="0"/>
        <v>0</v>
      </c>
      <c r="F27" s="78">
        <v>0</v>
      </c>
      <c r="G27" s="80">
        <f t="shared" si="0"/>
        <v>0</v>
      </c>
      <c r="H27" s="67">
        <f>LARGE((C27,E27,G27),1)</f>
        <v>0</v>
      </c>
      <c r="I27" s="121"/>
    </row>
    <row r="28" spans="1:9">
      <c r="A28" s="86"/>
      <c r="B28" s="78">
        <v>0</v>
      </c>
      <c r="C28" s="80">
        <f t="shared" si="0"/>
        <v>0</v>
      </c>
      <c r="D28" s="79">
        <v>0</v>
      </c>
      <c r="E28" s="80">
        <f t="shared" si="0"/>
        <v>0</v>
      </c>
      <c r="F28" s="78">
        <v>0</v>
      </c>
      <c r="G28" s="80">
        <f t="shared" si="0"/>
        <v>0</v>
      </c>
      <c r="H28" s="67">
        <f>LARGE((C28,E28,G28),1)</f>
        <v>0</v>
      </c>
      <c r="I28" s="121"/>
    </row>
    <row r="29" spans="1:9">
      <c r="A29" s="86"/>
      <c r="B29" s="91">
        <v>0</v>
      </c>
      <c r="C29" s="92">
        <f t="shared" si="0"/>
        <v>0</v>
      </c>
      <c r="D29" s="93">
        <v>0</v>
      </c>
      <c r="E29" s="92">
        <f t="shared" si="0"/>
        <v>0</v>
      </c>
      <c r="F29" s="91">
        <v>0</v>
      </c>
      <c r="G29" s="92">
        <f t="shared" si="0"/>
        <v>0</v>
      </c>
      <c r="H29" s="94">
        <f>LARGE((C29,E29,G29),1)</f>
        <v>0</v>
      </c>
      <c r="I29" s="66"/>
    </row>
  </sheetData>
  <mergeCells count="5">
    <mergeCell ref="A1:A7"/>
    <mergeCell ref="B2:F2"/>
    <mergeCell ref="B4:F4"/>
    <mergeCell ref="B6:C6"/>
    <mergeCell ref="B10:C10"/>
  </mergeCells>
  <conditionalFormatting sqref="A27">
    <cfRule type="duplicateValues" dxfId="118" priority="41"/>
  </conditionalFormatting>
  <conditionalFormatting sqref="A27">
    <cfRule type="duplicateValues" dxfId="117" priority="40"/>
  </conditionalFormatting>
  <conditionalFormatting sqref="A27">
    <cfRule type="duplicateValues" dxfId="116" priority="39"/>
  </conditionalFormatting>
  <conditionalFormatting sqref="A27">
    <cfRule type="duplicateValues" dxfId="115" priority="38"/>
  </conditionalFormatting>
  <conditionalFormatting sqref="A27">
    <cfRule type="duplicateValues" dxfId="114" priority="37"/>
  </conditionalFormatting>
  <conditionalFormatting sqref="A27">
    <cfRule type="duplicateValues" dxfId="113" priority="36"/>
  </conditionalFormatting>
  <conditionalFormatting sqref="A27">
    <cfRule type="duplicateValues" dxfId="112" priority="35"/>
  </conditionalFormatting>
  <conditionalFormatting sqref="A27">
    <cfRule type="duplicateValues" dxfId="111" priority="34"/>
  </conditionalFormatting>
  <conditionalFormatting sqref="A28">
    <cfRule type="duplicateValues" dxfId="110" priority="33"/>
  </conditionalFormatting>
  <conditionalFormatting sqref="A29">
    <cfRule type="duplicateValues" dxfId="109" priority="32"/>
  </conditionalFormatting>
  <conditionalFormatting sqref="A17">
    <cfRule type="duplicateValues" dxfId="108" priority="24"/>
  </conditionalFormatting>
  <conditionalFormatting sqref="A17">
    <cfRule type="duplicateValues" dxfId="107" priority="25"/>
  </conditionalFormatting>
  <conditionalFormatting sqref="A18">
    <cfRule type="duplicateValues" dxfId="106" priority="22"/>
  </conditionalFormatting>
  <conditionalFormatting sqref="A18">
    <cfRule type="duplicateValues" dxfId="105" priority="23"/>
  </conditionalFormatting>
  <conditionalFormatting sqref="A19">
    <cfRule type="duplicateValues" dxfId="104" priority="21"/>
  </conditionalFormatting>
  <conditionalFormatting sqref="A20">
    <cfRule type="duplicateValues" dxfId="103" priority="19"/>
  </conditionalFormatting>
  <conditionalFormatting sqref="A20">
    <cfRule type="duplicateValues" dxfId="102" priority="20"/>
  </conditionalFormatting>
  <conditionalFormatting sqref="A21">
    <cfRule type="duplicateValues" dxfId="101" priority="17"/>
  </conditionalFormatting>
  <conditionalFormatting sqref="A21">
    <cfRule type="duplicateValues" dxfId="100" priority="18"/>
  </conditionalFormatting>
  <conditionalFormatting sqref="A23">
    <cfRule type="duplicateValues" dxfId="99" priority="15"/>
  </conditionalFormatting>
  <conditionalFormatting sqref="A23">
    <cfRule type="duplicateValues" dxfId="98" priority="16"/>
  </conditionalFormatting>
  <conditionalFormatting sqref="A24">
    <cfRule type="duplicateValues" dxfId="97" priority="9"/>
  </conditionalFormatting>
  <conditionalFormatting sqref="A24">
    <cfRule type="duplicateValues" dxfId="96" priority="10"/>
  </conditionalFormatting>
  <conditionalFormatting sqref="A25">
    <cfRule type="duplicateValues" dxfId="95" priority="5"/>
  </conditionalFormatting>
  <conditionalFormatting sqref="A25">
    <cfRule type="duplicateValues" dxfId="94" priority="6"/>
  </conditionalFormatting>
  <conditionalFormatting sqref="A26">
    <cfRule type="duplicateValues" dxfId="93" priority="1"/>
  </conditionalFormatting>
  <conditionalFormatting sqref="A26">
    <cfRule type="duplicateValues" dxfId="92" priority="2"/>
  </conditionalFormatting>
  <pageMargins left="0.7" right="0.7" top="0.75" bottom="0.75" header="0.3" footer="0.3"/>
  <pageSetup orientation="portrait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opLeftCell="A10" workbookViewId="0">
      <selection activeCell="A27" sqref="A27"/>
    </sheetView>
  </sheetViews>
  <sheetFormatPr baseColWidth="10" defaultColWidth="8.7109375" defaultRowHeight="13" x14ac:dyDescent="0"/>
  <cols>
    <col min="1" max="1" width="17" customWidth="1"/>
  </cols>
  <sheetData>
    <row r="1" spans="1:9">
      <c r="A1" s="155"/>
      <c r="B1" s="83"/>
      <c r="C1" s="83"/>
      <c r="D1" s="83"/>
      <c r="E1" s="83"/>
      <c r="F1" s="83"/>
      <c r="G1" s="83"/>
      <c r="H1" s="83"/>
      <c r="I1" s="44"/>
    </row>
    <row r="2" spans="1:9">
      <c r="A2" s="155"/>
      <c r="B2" s="157" t="s">
        <v>41</v>
      </c>
      <c r="C2" s="157"/>
      <c r="D2" s="157"/>
      <c r="E2" s="157"/>
      <c r="F2" s="157"/>
      <c r="G2" s="83"/>
      <c r="H2" s="83"/>
      <c r="I2" s="44"/>
    </row>
    <row r="3" spans="1:9">
      <c r="A3" s="155"/>
      <c r="B3" s="83"/>
      <c r="C3" s="83"/>
      <c r="D3" s="83"/>
      <c r="E3" s="83"/>
      <c r="F3" s="83"/>
      <c r="G3" s="83"/>
      <c r="H3" s="83"/>
      <c r="I3" s="44"/>
    </row>
    <row r="4" spans="1:9">
      <c r="A4" s="155"/>
      <c r="B4" s="157" t="s">
        <v>34</v>
      </c>
      <c r="C4" s="157"/>
      <c r="D4" s="157"/>
      <c r="E4" s="157"/>
      <c r="F4" s="157"/>
      <c r="G4" s="83"/>
      <c r="H4" s="83"/>
      <c r="I4" s="44"/>
    </row>
    <row r="5" spans="1:9">
      <c r="A5" s="155"/>
      <c r="B5" s="83"/>
      <c r="C5" s="83"/>
      <c r="D5" s="83"/>
      <c r="E5" s="83"/>
      <c r="F5" s="83"/>
      <c r="G5" s="83"/>
      <c r="H5" s="83"/>
      <c r="I5" s="44"/>
    </row>
    <row r="6" spans="1:9">
      <c r="A6" s="155"/>
      <c r="B6" s="156"/>
      <c r="C6" s="156"/>
      <c r="D6" s="83"/>
      <c r="E6" s="83"/>
      <c r="F6" s="83"/>
      <c r="G6" s="83"/>
      <c r="H6" s="83"/>
      <c r="I6" s="44"/>
    </row>
    <row r="7" spans="1:9">
      <c r="A7" s="155"/>
      <c r="B7" s="83"/>
      <c r="C7" s="83"/>
      <c r="D7" s="83"/>
      <c r="E7" s="83"/>
      <c r="F7" s="83"/>
      <c r="G7" s="83"/>
      <c r="H7" s="83"/>
      <c r="I7" s="44"/>
    </row>
    <row r="8" spans="1:9">
      <c r="A8" s="45" t="s">
        <v>11</v>
      </c>
      <c r="B8" s="46" t="s">
        <v>262</v>
      </c>
      <c r="C8" s="46"/>
      <c r="D8" s="46"/>
      <c r="E8" s="46"/>
      <c r="F8" s="83"/>
      <c r="G8" s="83"/>
      <c r="H8" s="82"/>
      <c r="I8" s="44"/>
    </row>
    <row r="9" spans="1:9">
      <c r="A9" s="45" t="s">
        <v>0</v>
      </c>
      <c r="B9" s="46" t="s">
        <v>263</v>
      </c>
      <c r="C9" s="46"/>
      <c r="D9" s="46"/>
      <c r="E9" s="46"/>
      <c r="F9" s="83"/>
      <c r="G9" s="83"/>
      <c r="H9" s="82"/>
      <c r="I9" s="44"/>
    </row>
    <row r="10" spans="1:9">
      <c r="A10" s="45" t="s">
        <v>13</v>
      </c>
      <c r="B10" s="158" t="s">
        <v>264</v>
      </c>
      <c r="C10" s="158"/>
      <c r="D10" s="47"/>
      <c r="E10" s="47"/>
      <c r="F10" s="83"/>
      <c r="G10" s="83"/>
      <c r="H10" s="48"/>
      <c r="I10" s="44"/>
    </row>
    <row r="11" spans="1:9">
      <c r="A11" s="45" t="s">
        <v>33</v>
      </c>
      <c r="B11" s="46" t="s">
        <v>39</v>
      </c>
      <c r="C11" s="47"/>
      <c r="D11" s="83"/>
      <c r="E11" s="83"/>
      <c r="F11" s="83"/>
      <c r="G11" s="83"/>
      <c r="H11" s="83"/>
      <c r="I11" s="44"/>
    </row>
    <row r="12" spans="1:9">
      <c r="A12" s="45" t="s">
        <v>16</v>
      </c>
      <c r="B12" s="82" t="s">
        <v>52</v>
      </c>
      <c r="C12" s="83"/>
      <c r="D12" s="83"/>
      <c r="E12" s="83"/>
      <c r="F12" s="83"/>
      <c r="G12" s="83"/>
      <c r="H12" s="83"/>
      <c r="I12" s="44"/>
    </row>
    <row r="13" spans="1:9">
      <c r="A13" s="82" t="s">
        <v>12</v>
      </c>
      <c r="B13" s="49" t="s">
        <v>2</v>
      </c>
      <c r="C13" s="50"/>
      <c r="D13" s="51" t="s">
        <v>17</v>
      </c>
      <c r="E13" s="50"/>
      <c r="F13" s="51" t="s">
        <v>1</v>
      </c>
      <c r="G13" s="50"/>
      <c r="H13" s="52"/>
      <c r="I13" s="53" t="s">
        <v>24</v>
      </c>
    </row>
    <row r="14" spans="1:9">
      <c r="A14" s="82" t="s">
        <v>15</v>
      </c>
      <c r="B14" s="54">
        <v>0.7</v>
      </c>
      <c r="C14" s="55"/>
      <c r="D14" s="56">
        <v>0</v>
      </c>
      <c r="E14" s="55"/>
      <c r="F14" s="56">
        <v>0.8</v>
      </c>
      <c r="G14" s="55"/>
      <c r="H14" s="57" t="s">
        <v>18</v>
      </c>
      <c r="I14" s="58" t="s">
        <v>25</v>
      </c>
    </row>
    <row r="15" spans="1:9">
      <c r="A15" s="82" t="s">
        <v>14</v>
      </c>
      <c r="B15" s="59">
        <v>90.66</v>
      </c>
      <c r="C15" s="60"/>
      <c r="D15" s="61">
        <v>1</v>
      </c>
      <c r="E15" s="60"/>
      <c r="F15" s="59">
        <v>91</v>
      </c>
      <c r="G15" s="60"/>
      <c r="H15" s="57" t="s">
        <v>19</v>
      </c>
      <c r="I15" s="58" t="s">
        <v>26</v>
      </c>
    </row>
    <row r="16" spans="1:9">
      <c r="A16" s="82"/>
      <c r="B16" s="62" t="s">
        <v>5</v>
      </c>
      <c r="C16" s="63" t="s">
        <v>4</v>
      </c>
      <c r="D16" s="63" t="s">
        <v>5</v>
      </c>
      <c r="E16" s="63" t="s">
        <v>4</v>
      </c>
      <c r="F16" s="63" t="s">
        <v>5</v>
      </c>
      <c r="G16" s="63" t="s">
        <v>4</v>
      </c>
      <c r="H16" s="64" t="s">
        <v>4</v>
      </c>
      <c r="I16" s="119"/>
    </row>
    <row r="17" spans="1:9">
      <c r="A17" s="86" t="s">
        <v>54</v>
      </c>
      <c r="B17" s="95">
        <v>85.33</v>
      </c>
      <c r="C17" s="96">
        <f>B17/B$15*1000*B$14</f>
        <v>658.84623869402151</v>
      </c>
      <c r="D17" s="79">
        <v>0</v>
      </c>
      <c r="E17" s="80">
        <f>D17/D$15*1000*D$14</f>
        <v>0</v>
      </c>
      <c r="F17" s="116">
        <v>86.6</v>
      </c>
      <c r="G17" s="117">
        <f>F17/F$15*1000*F$14</f>
        <v>761.31868131868134</v>
      </c>
      <c r="H17" s="118">
        <f>LARGE((C17,E17,G17),1)</f>
        <v>761.31868131868134</v>
      </c>
      <c r="I17" s="120">
        <v>2</v>
      </c>
    </row>
    <row r="18" spans="1:9">
      <c r="A18" s="134" t="s">
        <v>58</v>
      </c>
      <c r="B18" s="78">
        <v>67.33</v>
      </c>
      <c r="C18" s="80">
        <f>B18/B$15*1000*B$14</f>
        <v>519.86543128171184</v>
      </c>
      <c r="D18" s="79">
        <v>0</v>
      </c>
      <c r="E18" s="80">
        <f>D18/D$15*1000*D$14</f>
        <v>0</v>
      </c>
      <c r="F18" s="78">
        <v>0</v>
      </c>
      <c r="G18" s="80">
        <f>F18/F$15*1000*F$14</f>
        <v>0</v>
      </c>
      <c r="H18" s="67">
        <f>LARGE((C18,E18,G18),1)</f>
        <v>519.86543128171184</v>
      </c>
      <c r="I18" s="121"/>
    </row>
    <row r="19" spans="1:9">
      <c r="A19" s="135" t="s">
        <v>56</v>
      </c>
      <c r="B19" s="78">
        <v>62.66</v>
      </c>
      <c r="C19" s="80">
        <f>B19/B$15*1000*B$14</f>
        <v>483.80763291418481</v>
      </c>
      <c r="D19" s="79">
        <v>0</v>
      </c>
      <c r="E19" s="80">
        <f t="shared" ref="C19:G29" si="0">D19/D$15*1000*D$14</f>
        <v>0</v>
      </c>
      <c r="F19" s="78">
        <v>0</v>
      </c>
      <c r="G19" s="80">
        <f t="shared" si="0"/>
        <v>0</v>
      </c>
      <c r="H19" s="67">
        <f>LARGE((C19,E19,G19),1)</f>
        <v>483.80763291418481</v>
      </c>
      <c r="I19" s="121"/>
    </row>
    <row r="20" spans="1:9">
      <c r="A20" s="134" t="s">
        <v>62</v>
      </c>
      <c r="B20" s="78">
        <v>59.33</v>
      </c>
      <c r="C20" s="80">
        <f>B20/B$15*1000*B$14</f>
        <v>458.09618354290751</v>
      </c>
      <c r="D20" s="79">
        <v>0</v>
      </c>
      <c r="E20" s="80">
        <f t="shared" si="0"/>
        <v>0</v>
      </c>
      <c r="F20" s="78">
        <v>0</v>
      </c>
      <c r="G20" s="80">
        <f t="shared" si="0"/>
        <v>0</v>
      </c>
      <c r="H20" s="67">
        <f>LARGE((C20,E20,G20),1)</f>
        <v>458.09618354290751</v>
      </c>
      <c r="I20" s="121"/>
    </row>
    <row r="21" spans="1:9">
      <c r="A21" s="89" t="s">
        <v>63</v>
      </c>
      <c r="B21" s="78">
        <v>54.33</v>
      </c>
      <c r="C21" s="80">
        <f t="shared" si="0"/>
        <v>419.49040370615484</v>
      </c>
      <c r="D21" s="79">
        <v>0</v>
      </c>
      <c r="E21" s="80">
        <f t="shared" si="0"/>
        <v>0</v>
      </c>
      <c r="F21" s="78">
        <v>0</v>
      </c>
      <c r="G21" s="80">
        <f t="shared" si="0"/>
        <v>0</v>
      </c>
      <c r="H21" s="67">
        <f>LARGE((C21,E21,G21),1)</f>
        <v>419.49040370615484</v>
      </c>
      <c r="I21" s="121"/>
    </row>
    <row r="22" spans="1:9">
      <c r="A22" s="133" t="s">
        <v>59</v>
      </c>
      <c r="B22" s="78">
        <v>52</v>
      </c>
      <c r="C22" s="80">
        <f>B22/B$15*1000*B$14</f>
        <v>401.50011030222811</v>
      </c>
      <c r="D22" s="79">
        <v>0</v>
      </c>
      <c r="E22" s="80">
        <f>D22/D$15*1000*D$14</f>
        <v>0</v>
      </c>
      <c r="F22" s="78">
        <v>0</v>
      </c>
      <c r="G22" s="80">
        <f>F22/F$15*1000*F$14</f>
        <v>0</v>
      </c>
      <c r="H22" s="67">
        <f>LARGE((C22,E22,G22),1)</f>
        <v>401.50011030222811</v>
      </c>
      <c r="I22" s="121"/>
    </row>
    <row r="23" spans="1:9">
      <c r="A23" s="137" t="s">
        <v>85</v>
      </c>
      <c r="B23" s="78">
        <v>50.66</v>
      </c>
      <c r="C23" s="80">
        <f t="shared" si="0"/>
        <v>391.15376130597838</v>
      </c>
      <c r="D23" s="79">
        <v>0</v>
      </c>
      <c r="E23" s="80">
        <f t="shared" si="0"/>
        <v>0</v>
      </c>
      <c r="F23" s="78">
        <v>0</v>
      </c>
      <c r="G23" s="80">
        <f t="shared" si="0"/>
        <v>0</v>
      </c>
      <c r="H23" s="67">
        <f>LARGE((C23,E23,G23),1)</f>
        <v>391.15376130597838</v>
      </c>
      <c r="I23" s="121"/>
    </row>
    <row r="24" spans="1:9">
      <c r="A24" s="107" t="s">
        <v>89</v>
      </c>
      <c r="B24" s="78">
        <v>43</v>
      </c>
      <c r="C24" s="80">
        <f t="shared" si="0"/>
        <v>332.00970659607322</v>
      </c>
      <c r="D24" s="79">
        <v>0</v>
      </c>
      <c r="E24" s="80">
        <f t="shared" si="0"/>
        <v>0</v>
      </c>
      <c r="F24" s="78">
        <v>0</v>
      </c>
      <c r="G24" s="80">
        <f t="shared" si="0"/>
        <v>0</v>
      </c>
      <c r="H24" s="67">
        <f>LARGE((C24,E24,G24),1)</f>
        <v>332.00970659607322</v>
      </c>
      <c r="I24" s="121"/>
    </row>
    <row r="25" spans="1:9">
      <c r="A25" s="86" t="s">
        <v>55</v>
      </c>
      <c r="B25" s="78">
        <v>38</v>
      </c>
      <c r="C25" s="80">
        <f t="shared" si="0"/>
        <v>293.40392675932054</v>
      </c>
      <c r="D25" s="79">
        <v>0</v>
      </c>
      <c r="E25" s="80">
        <f t="shared" si="0"/>
        <v>0</v>
      </c>
      <c r="F25" s="78">
        <v>0</v>
      </c>
      <c r="G25" s="80">
        <f t="shared" si="0"/>
        <v>0</v>
      </c>
      <c r="H25" s="67">
        <f>LARGE((C25,E25,G25),1)</f>
        <v>293.40392675932054</v>
      </c>
      <c r="I25" s="121"/>
    </row>
    <row r="26" spans="1:9">
      <c r="A26" s="86" t="s">
        <v>68</v>
      </c>
      <c r="B26" s="78">
        <v>34.659999999999997</v>
      </c>
      <c r="C26" s="80">
        <f t="shared" si="0"/>
        <v>267.61526582836967</v>
      </c>
      <c r="D26" s="79">
        <v>0</v>
      </c>
      <c r="E26" s="80">
        <f t="shared" si="0"/>
        <v>0</v>
      </c>
      <c r="F26" s="78">
        <v>0</v>
      </c>
      <c r="G26" s="80">
        <f t="shared" si="0"/>
        <v>0</v>
      </c>
      <c r="H26" s="67">
        <f>LARGE((C26,E26,G26),1)</f>
        <v>267.61526582836967</v>
      </c>
      <c r="I26" s="121"/>
    </row>
    <row r="27" spans="1:9">
      <c r="A27" s="86" t="s">
        <v>268</v>
      </c>
      <c r="B27" s="78">
        <v>23</v>
      </c>
      <c r="C27" s="80">
        <f t="shared" si="0"/>
        <v>177.58658724906243</v>
      </c>
      <c r="D27" s="79">
        <v>0</v>
      </c>
      <c r="E27" s="80">
        <f t="shared" si="0"/>
        <v>0</v>
      </c>
      <c r="F27" s="78">
        <v>0</v>
      </c>
      <c r="G27" s="80">
        <f t="shared" si="0"/>
        <v>0</v>
      </c>
      <c r="H27" s="67">
        <f>LARGE((C27,E27,G27),1)</f>
        <v>177.58658724906243</v>
      </c>
      <c r="I27" s="121"/>
    </row>
    <row r="28" spans="1:9">
      <c r="A28" s="86" t="s">
        <v>72</v>
      </c>
      <c r="B28" s="78">
        <v>6</v>
      </c>
      <c r="C28" s="80">
        <f t="shared" si="0"/>
        <v>46.326935804103236</v>
      </c>
      <c r="D28" s="79">
        <v>0</v>
      </c>
      <c r="E28" s="80">
        <f t="shared" si="0"/>
        <v>0</v>
      </c>
      <c r="F28" s="78">
        <v>0</v>
      </c>
      <c r="G28" s="80">
        <f t="shared" si="0"/>
        <v>0</v>
      </c>
      <c r="H28" s="67">
        <f>LARGE((C28,E28,G28),1)</f>
        <v>46.326935804103236</v>
      </c>
      <c r="I28" s="121"/>
    </row>
    <row r="29" spans="1:9">
      <c r="A29" s="86"/>
      <c r="B29" s="91">
        <v>0</v>
      </c>
      <c r="C29" s="92">
        <f t="shared" si="0"/>
        <v>0</v>
      </c>
      <c r="D29" s="93">
        <v>0</v>
      </c>
      <c r="E29" s="92">
        <f t="shared" si="0"/>
        <v>0</v>
      </c>
      <c r="F29" s="91">
        <v>0</v>
      </c>
      <c r="G29" s="92">
        <f t="shared" si="0"/>
        <v>0</v>
      </c>
      <c r="H29" s="94">
        <f>LARGE((C29,E29,G29),1)</f>
        <v>0</v>
      </c>
      <c r="I29" s="66"/>
    </row>
  </sheetData>
  <mergeCells count="5">
    <mergeCell ref="A1:A7"/>
    <mergeCell ref="B2:F2"/>
    <mergeCell ref="B4:F4"/>
    <mergeCell ref="B6:C6"/>
    <mergeCell ref="B10:C10"/>
  </mergeCells>
  <conditionalFormatting sqref="A27">
    <cfRule type="duplicateValues" dxfId="91" priority="57"/>
  </conditionalFormatting>
  <conditionalFormatting sqref="A27">
    <cfRule type="duplicateValues" dxfId="90" priority="56"/>
  </conditionalFormatting>
  <conditionalFormatting sqref="A27">
    <cfRule type="duplicateValues" dxfId="89" priority="55"/>
  </conditionalFormatting>
  <conditionalFormatting sqref="A27">
    <cfRule type="duplicateValues" dxfId="88" priority="54"/>
  </conditionalFormatting>
  <conditionalFormatting sqref="A27">
    <cfRule type="duplicateValues" dxfId="87" priority="53"/>
  </conditionalFormatting>
  <conditionalFormatting sqref="A27">
    <cfRule type="duplicateValues" dxfId="86" priority="52"/>
  </conditionalFormatting>
  <conditionalFormatting sqref="A27">
    <cfRule type="duplicateValues" dxfId="85" priority="51"/>
  </conditionalFormatting>
  <conditionalFormatting sqref="A27">
    <cfRule type="duplicateValues" dxfId="84" priority="50"/>
  </conditionalFormatting>
  <conditionalFormatting sqref="A28">
    <cfRule type="duplicateValues" dxfId="83" priority="49"/>
  </conditionalFormatting>
  <conditionalFormatting sqref="A29">
    <cfRule type="duplicateValues" dxfId="82" priority="48"/>
  </conditionalFormatting>
  <conditionalFormatting sqref="A17">
    <cfRule type="duplicateValues" dxfId="81" priority="29"/>
  </conditionalFormatting>
  <conditionalFormatting sqref="A17">
    <cfRule type="duplicateValues" dxfId="80" priority="30"/>
  </conditionalFormatting>
  <conditionalFormatting sqref="A18">
    <cfRule type="duplicateValues" dxfId="79" priority="27"/>
  </conditionalFormatting>
  <conditionalFormatting sqref="A18">
    <cfRule type="duplicateValues" dxfId="78" priority="28"/>
  </conditionalFormatting>
  <conditionalFormatting sqref="A20">
    <cfRule type="duplicateValues" dxfId="77" priority="25"/>
  </conditionalFormatting>
  <conditionalFormatting sqref="A20">
    <cfRule type="duplicateValues" dxfId="76" priority="26"/>
  </conditionalFormatting>
  <conditionalFormatting sqref="A21">
    <cfRule type="duplicateValues" dxfId="75" priority="23"/>
  </conditionalFormatting>
  <conditionalFormatting sqref="A21">
    <cfRule type="duplicateValues" dxfId="74" priority="24"/>
  </conditionalFormatting>
  <conditionalFormatting sqref="A22">
    <cfRule type="duplicateValues" dxfId="73" priority="21"/>
  </conditionalFormatting>
  <conditionalFormatting sqref="A22">
    <cfRule type="duplicateValues" dxfId="72" priority="22"/>
  </conditionalFormatting>
  <conditionalFormatting sqref="A23">
    <cfRule type="duplicateValues" dxfId="71" priority="20"/>
  </conditionalFormatting>
  <conditionalFormatting sqref="A23">
    <cfRule type="duplicateValues" dxfId="70" priority="19"/>
  </conditionalFormatting>
  <conditionalFormatting sqref="A23">
    <cfRule type="duplicateValues" dxfId="69" priority="18"/>
  </conditionalFormatting>
  <conditionalFormatting sqref="A23">
    <cfRule type="duplicateValues" dxfId="68" priority="17"/>
  </conditionalFormatting>
  <conditionalFormatting sqref="A23">
    <cfRule type="duplicateValues" dxfId="67" priority="16"/>
  </conditionalFormatting>
  <conditionalFormatting sqref="A23">
    <cfRule type="duplicateValues" dxfId="66" priority="15"/>
  </conditionalFormatting>
  <conditionalFormatting sqref="A23">
    <cfRule type="duplicateValues" dxfId="65" priority="14"/>
  </conditionalFormatting>
  <conditionalFormatting sqref="A23">
    <cfRule type="duplicateValues" dxfId="64" priority="13"/>
  </conditionalFormatting>
  <conditionalFormatting sqref="A24">
    <cfRule type="duplicateValues" dxfId="63" priority="7"/>
  </conditionalFormatting>
  <conditionalFormatting sqref="A24">
    <cfRule type="duplicateValues" dxfId="62" priority="12"/>
  </conditionalFormatting>
  <conditionalFormatting sqref="A24">
    <cfRule type="duplicateValues" dxfId="61" priority="11"/>
  </conditionalFormatting>
  <conditionalFormatting sqref="A24">
    <cfRule type="duplicateValues" dxfId="60" priority="10"/>
  </conditionalFormatting>
  <conditionalFormatting sqref="A24">
    <cfRule type="duplicateValues" dxfId="59" priority="9"/>
  </conditionalFormatting>
  <conditionalFormatting sqref="A24">
    <cfRule type="duplicateValues" dxfId="58" priority="8"/>
  </conditionalFormatting>
  <conditionalFormatting sqref="A24">
    <cfRule type="duplicateValues" dxfId="57" priority="6"/>
  </conditionalFormatting>
  <conditionalFormatting sqref="A24">
    <cfRule type="duplicateValues" dxfId="56" priority="5"/>
  </conditionalFormatting>
  <conditionalFormatting sqref="A25">
    <cfRule type="duplicateValues" dxfId="55" priority="3"/>
  </conditionalFormatting>
  <conditionalFormatting sqref="A25">
    <cfRule type="duplicateValues" dxfId="54" priority="4"/>
  </conditionalFormatting>
  <conditionalFormatting sqref="A26">
    <cfRule type="duplicateValues" dxfId="53" priority="1"/>
  </conditionalFormatting>
  <conditionalFormatting sqref="A26">
    <cfRule type="duplicateValues" dxfId="52" priority="2"/>
  </conditionalFormatting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showGridLines="0" workbookViewId="0">
      <selection activeCell="C28" sqref="C28"/>
    </sheetView>
  </sheetViews>
  <sheetFormatPr baseColWidth="10" defaultColWidth="10.7109375" defaultRowHeight="13" x14ac:dyDescent="0"/>
  <cols>
    <col min="1" max="1" width="17.28515625" customWidth="1"/>
    <col min="2" max="2" width="8.7109375" customWidth="1"/>
    <col min="3" max="3" width="8.7109375" style="84" customWidth="1"/>
    <col min="4" max="8" width="8.7109375" customWidth="1"/>
    <col min="9" max="9" width="9.140625" customWidth="1"/>
  </cols>
  <sheetData>
    <row r="1" spans="1:9" ht="15" customHeight="1">
      <c r="A1" s="155"/>
      <c r="B1" s="83"/>
      <c r="C1" s="83"/>
      <c r="D1" s="83"/>
      <c r="E1" s="83"/>
      <c r="F1" s="83"/>
      <c r="G1" s="83"/>
      <c r="H1" s="83"/>
      <c r="I1" s="44"/>
    </row>
    <row r="2" spans="1:9" ht="15" customHeight="1">
      <c r="A2" s="155"/>
      <c r="B2" s="157" t="s">
        <v>41</v>
      </c>
      <c r="C2" s="157"/>
      <c r="D2" s="157"/>
      <c r="E2" s="157"/>
      <c r="F2" s="157"/>
      <c r="G2" s="83"/>
      <c r="H2" s="83"/>
      <c r="I2" s="44"/>
    </row>
    <row r="3" spans="1:9" ht="15" customHeight="1">
      <c r="A3" s="155"/>
      <c r="B3" s="83"/>
      <c r="C3" s="83"/>
      <c r="D3" s="83"/>
      <c r="E3" s="83"/>
      <c r="F3" s="83"/>
      <c r="G3" s="83"/>
      <c r="H3" s="83"/>
      <c r="I3" s="44"/>
    </row>
    <row r="4" spans="1:9" ht="15" customHeight="1">
      <c r="A4" s="155"/>
      <c r="B4" s="157" t="s">
        <v>34</v>
      </c>
      <c r="C4" s="157"/>
      <c r="D4" s="157"/>
      <c r="E4" s="157"/>
      <c r="F4" s="157"/>
      <c r="G4" s="83"/>
      <c r="H4" s="83"/>
      <c r="I4" s="44"/>
    </row>
    <row r="5" spans="1:9" ht="15" customHeight="1">
      <c r="A5" s="155"/>
      <c r="B5" s="83"/>
      <c r="C5" s="83"/>
      <c r="D5" s="83"/>
      <c r="E5" s="83"/>
      <c r="F5" s="83"/>
      <c r="G5" s="83"/>
      <c r="H5" s="83"/>
      <c r="I5" s="44"/>
    </row>
    <row r="6" spans="1:9" ht="15" customHeight="1">
      <c r="A6" s="155"/>
      <c r="B6" s="156"/>
      <c r="C6" s="156"/>
      <c r="D6" s="83"/>
      <c r="E6" s="83"/>
      <c r="F6" s="83"/>
      <c r="G6" s="83"/>
      <c r="H6" s="83"/>
      <c r="I6" s="44"/>
    </row>
    <row r="7" spans="1:9" ht="15" customHeight="1">
      <c r="A7" s="155"/>
      <c r="B7" s="83"/>
      <c r="C7" s="83"/>
      <c r="D7" s="83"/>
      <c r="E7" s="83"/>
      <c r="F7" s="83"/>
      <c r="G7" s="83"/>
      <c r="H7" s="83"/>
      <c r="I7" s="44"/>
    </row>
    <row r="8" spans="1:9" ht="15" customHeight="1">
      <c r="A8" s="45" t="s">
        <v>11</v>
      </c>
      <c r="B8" s="46" t="s">
        <v>50</v>
      </c>
      <c r="C8" s="46"/>
      <c r="D8" s="46"/>
      <c r="E8" s="46"/>
      <c r="F8" s="82"/>
      <c r="G8" s="82"/>
      <c r="H8" s="82"/>
      <c r="I8" s="44"/>
    </row>
    <row r="9" spans="1:9" ht="15" customHeight="1">
      <c r="A9" s="45" t="s">
        <v>0</v>
      </c>
      <c r="B9" s="46" t="s">
        <v>44</v>
      </c>
      <c r="C9" s="46"/>
      <c r="D9" s="46"/>
      <c r="E9" s="46"/>
      <c r="F9" s="82"/>
      <c r="G9" s="82"/>
      <c r="H9" s="82"/>
      <c r="I9" s="44"/>
    </row>
    <row r="10" spans="1:9" ht="15" customHeight="1">
      <c r="A10" s="45" t="s">
        <v>13</v>
      </c>
      <c r="B10" s="158">
        <v>41973</v>
      </c>
      <c r="C10" s="158"/>
      <c r="D10" s="47"/>
      <c r="E10" s="47"/>
      <c r="F10" s="48"/>
      <c r="G10" s="48"/>
      <c r="H10" s="48"/>
      <c r="I10" s="44"/>
    </row>
    <row r="11" spans="1:9" ht="15" customHeight="1">
      <c r="A11" s="45" t="s">
        <v>33</v>
      </c>
      <c r="B11" s="46" t="s">
        <v>39</v>
      </c>
      <c r="C11" s="47"/>
      <c r="D11" s="83"/>
      <c r="E11" s="83"/>
      <c r="F11" s="83"/>
      <c r="G11" s="83"/>
      <c r="H11" s="83"/>
      <c r="I11" s="44"/>
    </row>
    <row r="12" spans="1:9" ht="15" customHeight="1">
      <c r="A12" s="45" t="s">
        <v>16</v>
      </c>
      <c r="B12" s="82" t="s">
        <v>52</v>
      </c>
      <c r="C12" s="83"/>
      <c r="D12" s="83"/>
      <c r="E12" s="83"/>
      <c r="F12" s="83"/>
      <c r="G12" s="83"/>
      <c r="H12" s="83"/>
      <c r="I12" s="44"/>
    </row>
    <row r="13" spans="1:9" ht="15" customHeight="1">
      <c r="A13" s="82" t="s">
        <v>12</v>
      </c>
      <c r="B13" s="49" t="s">
        <v>2</v>
      </c>
      <c r="C13" s="50"/>
      <c r="D13" s="51" t="s">
        <v>17</v>
      </c>
      <c r="E13" s="50"/>
      <c r="F13" s="51" t="s">
        <v>1</v>
      </c>
      <c r="G13" s="50"/>
      <c r="H13" s="52"/>
      <c r="I13" s="53" t="s">
        <v>24</v>
      </c>
    </row>
    <row r="14" spans="1:9" ht="15" customHeight="1">
      <c r="A14" s="82" t="s">
        <v>15</v>
      </c>
      <c r="B14" s="54">
        <v>0.7</v>
      </c>
      <c r="C14" s="55"/>
      <c r="D14" s="56">
        <v>0</v>
      </c>
      <c r="E14" s="55"/>
      <c r="F14" s="56">
        <v>0.8</v>
      </c>
      <c r="G14" s="55"/>
      <c r="H14" s="57" t="s">
        <v>18</v>
      </c>
      <c r="I14" s="58" t="s">
        <v>25</v>
      </c>
    </row>
    <row r="15" spans="1:9" ht="15" customHeight="1">
      <c r="A15" s="82" t="s">
        <v>14</v>
      </c>
      <c r="B15" s="59">
        <v>87.4</v>
      </c>
      <c r="C15" s="60"/>
      <c r="D15" s="61">
        <v>1</v>
      </c>
      <c r="E15" s="60"/>
      <c r="F15" s="61">
        <v>85</v>
      </c>
      <c r="G15" s="60"/>
      <c r="H15" s="57" t="s">
        <v>19</v>
      </c>
      <c r="I15" s="58" t="s">
        <v>26</v>
      </c>
    </row>
    <row r="16" spans="1:9" ht="15" customHeight="1">
      <c r="A16" s="82"/>
      <c r="B16" s="62" t="s">
        <v>5</v>
      </c>
      <c r="C16" s="63" t="s">
        <v>4</v>
      </c>
      <c r="D16" s="63" t="s">
        <v>5</v>
      </c>
      <c r="E16" s="63" t="s">
        <v>4</v>
      </c>
      <c r="F16" s="63" t="s">
        <v>5</v>
      </c>
      <c r="G16" s="63" t="s">
        <v>4</v>
      </c>
      <c r="H16" s="64" t="s">
        <v>4</v>
      </c>
      <c r="I16" s="65">
        <v>51</v>
      </c>
    </row>
    <row r="17" spans="1:9" ht="15" customHeight="1">
      <c r="A17" s="87" t="s">
        <v>53</v>
      </c>
      <c r="B17" s="78">
        <v>79.2</v>
      </c>
      <c r="C17" s="80">
        <f>B17/B$15*1000*B$14</f>
        <v>634.32494279176194</v>
      </c>
      <c r="D17" s="79">
        <v>0</v>
      </c>
      <c r="E17" s="80">
        <f>D17/D$15*1000*D$14</f>
        <v>0</v>
      </c>
      <c r="F17" s="79">
        <v>81.400000000000006</v>
      </c>
      <c r="G17" s="80">
        <f>F17/F$15*1000*F$14</f>
        <v>766.11764705882365</v>
      </c>
      <c r="H17" s="67">
        <f>LARGE((C17,E17,G17),1)</f>
        <v>766.11764705882365</v>
      </c>
      <c r="I17" s="66">
        <v>2</v>
      </c>
    </row>
    <row r="18" spans="1:9" ht="15" customHeight="1">
      <c r="A18" s="86" t="s">
        <v>54</v>
      </c>
      <c r="B18" s="78">
        <v>78</v>
      </c>
      <c r="C18" s="80">
        <f>B18/B$15*1000*B$14</f>
        <v>624.71395881006856</v>
      </c>
      <c r="D18" s="79">
        <v>0</v>
      </c>
      <c r="E18" s="80">
        <f>D18/D$15*1000*D$14</f>
        <v>0</v>
      </c>
      <c r="F18" s="79">
        <v>75.8</v>
      </c>
      <c r="G18" s="80">
        <f>F18/F$15*1000*F$14</f>
        <v>713.41176470588243</v>
      </c>
      <c r="H18" s="67">
        <f>LARGE((C18,E18,G18),1)</f>
        <v>713.41176470588243</v>
      </c>
      <c r="I18" s="66">
        <v>5</v>
      </c>
    </row>
    <row r="19" spans="1:9" ht="15" customHeight="1">
      <c r="A19" s="86" t="s">
        <v>57</v>
      </c>
      <c r="B19" s="78">
        <v>63.8</v>
      </c>
      <c r="C19" s="80">
        <f>B19/B$15*1000*B$14</f>
        <v>510.98398169336372</v>
      </c>
      <c r="D19" s="79">
        <v>0</v>
      </c>
      <c r="E19" s="80">
        <f t="shared" ref="C19:G57" si="0">D19/D$15*1000*D$14</f>
        <v>0</v>
      </c>
      <c r="F19" s="79">
        <v>71</v>
      </c>
      <c r="G19" s="80">
        <f t="shared" si="0"/>
        <v>668.23529411764719</v>
      </c>
      <c r="H19" s="67">
        <f>LARGE((C19,E19,G19),1)</f>
        <v>668.23529411764719</v>
      </c>
      <c r="I19" s="66">
        <v>7</v>
      </c>
    </row>
    <row r="20" spans="1:9" ht="15" customHeight="1">
      <c r="A20" s="86" t="s">
        <v>58</v>
      </c>
      <c r="B20" s="78">
        <v>60.2</v>
      </c>
      <c r="C20" s="80">
        <f>B20/B$15*1000*B$14</f>
        <v>482.15102974828375</v>
      </c>
      <c r="D20" s="79">
        <v>0</v>
      </c>
      <c r="E20" s="80">
        <f t="shared" si="0"/>
        <v>0</v>
      </c>
      <c r="F20" s="79">
        <v>62.4</v>
      </c>
      <c r="G20" s="80">
        <f t="shared" si="0"/>
        <v>587.2941176470589</v>
      </c>
      <c r="H20" s="67">
        <f>LARGE((C20,E20,G20),1)</f>
        <v>587.2941176470589</v>
      </c>
      <c r="I20" s="66">
        <v>8</v>
      </c>
    </row>
    <row r="21" spans="1:9" ht="15" customHeight="1">
      <c r="A21" s="86" t="s">
        <v>56</v>
      </c>
      <c r="B21" s="78">
        <v>67.2</v>
      </c>
      <c r="C21" s="80">
        <f t="shared" si="0"/>
        <v>538.21510297482826</v>
      </c>
      <c r="D21" s="79">
        <v>0</v>
      </c>
      <c r="E21" s="80">
        <f t="shared" si="0"/>
        <v>0</v>
      </c>
      <c r="F21" s="79">
        <v>53.8</v>
      </c>
      <c r="G21" s="80">
        <f t="shared" si="0"/>
        <v>506.35294117647055</v>
      </c>
      <c r="H21" s="67">
        <f>LARGE((C21,E21,G21),1)</f>
        <v>538.21510297482826</v>
      </c>
      <c r="I21" s="66">
        <v>11</v>
      </c>
    </row>
    <row r="22" spans="1:9" ht="15" customHeight="1">
      <c r="A22" s="69" t="s">
        <v>59</v>
      </c>
      <c r="B22" s="78">
        <v>56.4</v>
      </c>
      <c r="C22" s="80">
        <f>B22/B$15*1000*B$14</f>
        <v>451.71624713958801</v>
      </c>
      <c r="D22" s="79">
        <v>0</v>
      </c>
      <c r="E22" s="80">
        <f>D22/D$15*1000*D$14</f>
        <v>0</v>
      </c>
      <c r="F22" s="79">
        <v>53.6</v>
      </c>
      <c r="G22" s="80">
        <f>F22/F$15*1000*F$14</f>
        <v>504.47058823529414</v>
      </c>
      <c r="H22" s="67">
        <f>LARGE((C22,E22,G22),1)</f>
        <v>504.47058823529414</v>
      </c>
      <c r="I22" s="66">
        <v>12</v>
      </c>
    </row>
    <row r="23" spans="1:9" ht="15" customHeight="1">
      <c r="A23" s="77" t="s">
        <v>60</v>
      </c>
      <c r="B23" s="78">
        <v>53</v>
      </c>
      <c r="C23" s="80">
        <f t="shared" si="0"/>
        <v>424.48512585812352</v>
      </c>
      <c r="D23" s="79">
        <v>0</v>
      </c>
      <c r="E23" s="80">
        <f t="shared" si="0"/>
        <v>0</v>
      </c>
      <c r="F23" s="79">
        <v>47.4</v>
      </c>
      <c r="G23" s="80">
        <f t="shared" si="0"/>
        <v>446.11764705882354</v>
      </c>
      <c r="H23" s="67">
        <f>LARGE((C23,E23,G23),1)</f>
        <v>446.11764705882354</v>
      </c>
      <c r="I23" s="66">
        <v>15</v>
      </c>
    </row>
    <row r="24" spans="1:9" ht="15" customHeight="1">
      <c r="A24" s="86" t="s">
        <v>55</v>
      </c>
      <c r="B24" s="78">
        <v>71.400000000000006</v>
      </c>
      <c r="C24" s="80">
        <f t="shared" si="0"/>
        <v>571.85354691075509</v>
      </c>
      <c r="D24" s="79">
        <v>0</v>
      </c>
      <c r="E24" s="80">
        <f t="shared" si="0"/>
        <v>0</v>
      </c>
      <c r="F24" s="79">
        <v>26.6</v>
      </c>
      <c r="G24" s="80">
        <f t="shared" si="0"/>
        <v>250.35294117647064</v>
      </c>
      <c r="H24" s="67">
        <f>LARGE((C24,E24,G24),1)</f>
        <v>571.85354691075509</v>
      </c>
      <c r="I24" s="66">
        <v>18</v>
      </c>
    </row>
    <row r="25" spans="1:9" ht="15" customHeight="1">
      <c r="A25" s="86" t="s">
        <v>63</v>
      </c>
      <c r="B25" s="78">
        <v>57.6</v>
      </c>
      <c r="C25" s="80">
        <f t="shared" si="0"/>
        <v>461.32723112128139</v>
      </c>
      <c r="D25" s="79">
        <v>0</v>
      </c>
      <c r="E25" s="80">
        <f t="shared" si="0"/>
        <v>0</v>
      </c>
      <c r="F25" s="79">
        <v>0</v>
      </c>
      <c r="G25" s="80">
        <f t="shared" si="0"/>
        <v>0</v>
      </c>
      <c r="H25" s="67">
        <f>LARGE((C25,E25,G25),1)</f>
        <v>461.32723112128139</v>
      </c>
      <c r="I25" s="66">
        <v>22</v>
      </c>
    </row>
    <row r="26" spans="1:9" ht="15" customHeight="1">
      <c r="A26" s="86" t="s">
        <v>62</v>
      </c>
      <c r="B26" s="78">
        <v>54.8</v>
      </c>
      <c r="C26" s="80">
        <f>B26/B$15*1000*B$14</f>
        <v>438.90160183066354</v>
      </c>
      <c r="D26" s="79">
        <v>0</v>
      </c>
      <c r="E26" s="80">
        <f t="shared" si="0"/>
        <v>0</v>
      </c>
      <c r="F26" s="79">
        <v>0</v>
      </c>
      <c r="G26" s="80">
        <f t="shared" si="0"/>
        <v>0</v>
      </c>
      <c r="H26" s="67">
        <f>LARGE((C26,E26,G26),1)</f>
        <v>438.90160183066354</v>
      </c>
      <c r="I26" s="66">
        <v>26</v>
      </c>
    </row>
    <row r="27" spans="1:9" ht="15" customHeight="1">
      <c r="A27" s="86"/>
      <c r="B27" s="78">
        <v>0</v>
      </c>
      <c r="C27" s="80">
        <f>B27/B$15*1000*B$14</f>
        <v>0</v>
      </c>
      <c r="D27" s="79">
        <v>0</v>
      </c>
      <c r="E27" s="80">
        <f t="shared" si="0"/>
        <v>0</v>
      </c>
      <c r="F27" s="79">
        <v>0</v>
      </c>
      <c r="G27" s="80">
        <f t="shared" si="0"/>
        <v>0</v>
      </c>
      <c r="H27" s="67">
        <f>LARGE((C27,E27,G27),1)</f>
        <v>0</v>
      </c>
      <c r="I27" s="66"/>
    </row>
    <row r="28" spans="1:9" ht="15" customHeight="1">
      <c r="A28" s="86"/>
      <c r="B28" s="78">
        <v>0</v>
      </c>
      <c r="C28" s="80">
        <f t="shared" si="0"/>
        <v>0</v>
      </c>
      <c r="D28" s="79">
        <v>0</v>
      </c>
      <c r="E28" s="80">
        <f t="shared" si="0"/>
        <v>0</v>
      </c>
      <c r="F28" s="79">
        <v>0</v>
      </c>
      <c r="G28" s="80">
        <f t="shared" si="0"/>
        <v>0</v>
      </c>
      <c r="H28" s="67">
        <f>LARGE((C28,E28,G28),1)</f>
        <v>0</v>
      </c>
      <c r="I28" s="66"/>
    </row>
    <row r="29" spans="1:9" ht="15" customHeight="1">
      <c r="A29" s="86"/>
      <c r="B29" s="78">
        <v>0</v>
      </c>
      <c r="C29" s="80">
        <f t="shared" si="0"/>
        <v>0</v>
      </c>
      <c r="D29" s="79">
        <v>0</v>
      </c>
      <c r="E29" s="80">
        <f t="shared" si="0"/>
        <v>0</v>
      </c>
      <c r="F29" s="79">
        <v>0</v>
      </c>
      <c r="G29" s="80">
        <f t="shared" si="0"/>
        <v>0</v>
      </c>
      <c r="H29" s="67">
        <f>LARGE((C29,E29,G29),1)</f>
        <v>0</v>
      </c>
      <c r="I29" s="66"/>
    </row>
    <row r="30" spans="1:9" ht="15" customHeight="1">
      <c r="A30" s="69"/>
      <c r="B30" s="78">
        <v>0</v>
      </c>
      <c r="C30" s="80">
        <f t="shared" si="0"/>
        <v>0</v>
      </c>
      <c r="D30" s="79">
        <v>0</v>
      </c>
      <c r="E30" s="80">
        <f t="shared" si="0"/>
        <v>0</v>
      </c>
      <c r="F30" s="79">
        <v>0</v>
      </c>
      <c r="G30" s="80">
        <f t="shared" si="0"/>
        <v>0</v>
      </c>
      <c r="H30" s="67">
        <f>LARGE((C30,E30,G30),1)</f>
        <v>0</v>
      </c>
      <c r="I30" s="66"/>
    </row>
    <row r="31" spans="1:9" ht="15" customHeight="1">
      <c r="A31" s="77"/>
      <c r="B31" s="78">
        <v>0</v>
      </c>
      <c r="C31" s="80">
        <f t="shared" si="0"/>
        <v>0</v>
      </c>
      <c r="D31" s="79">
        <v>0</v>
      </c>
      <c r="E31" s="80">
        <f t="shared" si="0"/>
        <v>0</v>
      </c>
      <c r="F31" s="79">
        <v>0</v>
      </c>
      <c r="G31" s="80">
        <f t="shared" si="0"/>
        <v>0</v>
      </c>
      <c r="H31" s="67">
        <f>LARGE((C31,E31,G31),1)</f>
        <v>0</v>
      </c>
      <c r="I31" s="66"/>
    </row>
    <row r="32" spans="1:9" ht="15" customHeight="1">
      <c r="A32" s="71"/>
      <c r="B32" s="78">
        <v>0</v>
      </c>
      <c r="C32" s="80">
        <f t="shared" si="0"/>
        <v>0</v>
      </c>
      <c r="D32" s="79">
        <v>0</v>
      </c>
      <c r="E32" s="80">
        <f t="shared" si="0"/>
        <v>0</v>
      </c>
      <c r="F32" s="79">
        <v>0</v>
      </c>
      <c r="G32" s="80">
        <f t="shared" si="0"/>
        <v>0</v>
      </c>
      <c r="H32" s="67">
        <f>LARGE((C32,E32,G32),1)</f>
        <v>0</v>
      </c>
      <c r="I32" s="66"/>
    </row>
    <row r="33" spans="1:9" ht="15" customHeight="1">
      <c r="A33" s="72"/>
      <c r="B33" s="78">
        <v>0</v>
      </c>
      <c r="C33" s="80">
        <f t="shared" si="0"/>
        <v>0</v>
      </c>
      <c r="D33" s="79">
        <v>0</v>
      </c>
      <c r="E33" s="80">
        <f t="shared" si="0"/>
        <v>0</v>
      </c>
      <c r="F33" s="79">
        <v>0</v>
      </c>
      <c r="G33" s="80">
        <f t="shared" si="0"/>
        <v>0</v>
      </c>
      <c r="H33" s="67">
        <f>LARGE((C33,E33,G33),1)</f>
        <v>0</v>
      </c>
      <c r="I33" s="66"/>
    </row>
    <row r="34" spans="1:9" ht="15" customHeight="1">
      <c r="A34" s="70"/>
      <c r="B34" s="78">
        <v>0</v>
      </c>
      <c r="C34" s="80">
        <f t="shared" si="0"/>
        <v>0</v>
      </c>
      <c r="D34" s="79">
        <v>0</v>
      </c>
      <c r="E34" s="80">
        <f t="shared" si="0"/>
        <v>0</v>
      </c>
      <c r="F34" s="79">
        <v>0</v>
      </c>
      <c r="G34" s="80">
        <f t="shared" si="0"/>
        <v>0</v>
      </c>
      <c r="H34" s="67">
        <f>LARGE((C34,E34,G34),1)</f>
        <v>0</v>
      </c>
      <c r="I34" s="66"/>
    </row>
    <row r="35" spans="1:9" ht="15" customHeight="1">
      <c r="A35" s="70"/>
      <c r="B35" s="78">
        <v>0</v>
      </c>
      <c r="C35" s="80">
        <f t="shared" si="0"/>
        <v>0</v>
      </c>
      <c r="D35" s="79">
        <v>0</v>
      </c>
      <c r="E35" s="80">
        <f t="shared" si="0"/>
        <v>0</v>
      </c>
      <c r="F35" s="79">
        <v>0</v>
      </c>
      <c r="G35" s="80">
        <f t="shared" si="0"/>
        <v>0</v>
      </c>
      <c r="H35" s="67">
        <f>LARGE((C35,E35,G35),1)</f>
        <v>0</v>
      </c>
      <c r="I35" s="66"/>
    </row>
    <row r="36" spans="1:9" ht="15" customHeight="1">
      <c r="A36" s="70"/>
      <c r="B36" s="78">
        <v>0</v>
      </c>
      <c r="C36" s="80">
        <f t="shared" si="0"/>
        <v>0</v>
      </c>
      <c r="D36" s="79">
        <v>0</v>
      </c>
      <c r="E36" s="80">
        <f t="shared" si="0"/>
        <v>0</v>
      </c>
      <c r="F36" s="79">
        <v>0</v>
      </c>
      <c r="G36" s="80">
        <f t="shared" si="0"/>
        <v>0</v>
      </c>
      <c r="H36" s="67">
        <f>LARGE((C36,E36,G36),1)</f>
        <v>0</v>
      </c>
      <c r="I36" s="66"/>
    </row>
    <row r="37" spans="1:9" ht="15" customHeight="1">
      <c r="A37" s="70"/>
      <c r="B37" s="78">
        <v>0</v>
      </c>
      <c r="C37" s="80">
        <f t="shared" si="0"/>
        <v>0</v>
      </c>
      <c r="D37" s="79">
        <v>0</v>
      </c>
      <c r="E37" s="80">
        <f t="shared" si="0"/>
        <v>0</v>
      </c>
      <c r="F37" s="79">
        <v>0</v>
      </c>
      <c r="G37" s="80">
        <f t="shared" si="0"/>
        <v>0</v>
      </c>
      <c r="H37" s="67">
        <f>LARGE((C37,E37,G37),1)</f>
        <v>0</v>
      </c>
      <c r="I37" s="66"/>
    </row>
    <row r="38" spans="1:9" ht="15" customHeight="1">
      <c r="A38" s="71"/>
      <c r="B38" s="78">
        <v>0</v>
      </c>
      <c r="C38" s="80">
        <f t="shared" si="0"/>
        <v>0</v>
      </c>
      <c r="D38" s="79">
        <v>0</v>
      </c>
      <c r="E38" s="80">
        <f t="shared" si="0"/>
        <v>0</v>
      </c>
      <c r="F38" s="79">
        <v>0</v>
      </c>
      <c r="G38" s="80">
        <f t="shared" si="0"/>
        <v>0</v>
      </c>
      <c r="H38" s="67">
        <f>LARGE((C38,E38,G38),1)</f>
        <v>0</v>
      </c>
      <c r="I38" s="66"/>
    </row>
    <row r="39" spans="1:9" ht="15" customHeight="1">
      <c r="A39" s="71"/>
      <c r="B39" s="78">
        <v>0</v>
      </c>
      <c r="C39" s="80">
        <f t="shared" si="0"/>
        <v>0</v>
      </c>
      <c r="D39" s="79">
        <v>0</v>
      </c>
      <c r="E39" s="80">
        <f t="shared" si="0"/>
        <v>0</v>
      </c>
      <c r="F39" s="79">
        <v>0</v>
      </c>
      <c r="G39" s="80">
        <f t="shared" si="0"/>
        <v>0</v>
      </c>
      <c r="H39" s="67">
        <f>LARGE((C39,E39,G39),1)</f>
        <v>0</v>
      </c>
      <c r="I39" s="66"/>
    </row>
    <row r="40" spans="1:9" ht="15" customHeight="1">
      <c r="A40" s="70"/>
      <c r="B40" s="78">
        <v>0</v>
      </c>
      <c r="C40" s="80">
        <f t="shared" si="0"/>
        <v>0</v>
      </c>
      <c r="D40" s="79">
        <v>0</v>
      </c>
      <c r="E40" s="80">
        <f t="shared" si="0"/>
        <v>0</v>
      </c>
      <c r="F40" s="79">
        <v>0</v>
      </c>
      <c r="G40" s="80">
        <f t="shared" si="0"/>
        <v>0</v>
      </c>
      <c r="H40" s="67">
        <f>LARGE((C40,E40,G40),1)</f>
        <v>0</v>
      </c>
      <c r="I40" s="66"/>
    </row>
    <row r="41" spans="1:9" ht="15" customHeight="1">
      <c r="A41" s="70"/>
      <c r="B41" s="79">
        <v>0</v>
      </c>
      <c r="C41" s="80">
        <f t="shared" si="0"/>
        <v>0</v>
      </c>
      <c r="D41" s="79">
        <v>0</v>
      </c>
      <c r="E41" s="80">
        <f t="shared" si="0"/>
        <v>0</v>
      </c>
      <c r="F41" s="79">
        <v>0</v>
      </c>
      <c r="G41" s="80">
        <f t="shared" si="0"/>
        <v>0</v>
      </c>
      <c r="H41" s="67">
        <f>LARGE((C41,E41,G41),1)</f>
        <v>0</v>
      </c>
      <c r="I41" s="66"/>
    </row>
    <row r="42" spans="1:9" ht="15" customHeight="1">
      <c r="A42" s="77"/>
      <c r="B42" s="79">
        <v>0</v>
      </c>
      <c r="C42" s="80">
        <f t="shared" si="0"/>
        <v>0</v>
      </c>
      <c r="D42" s="79">
        <v>0</v>
      </c>
      <c r="E42" s="80">
        <f t="shared" si="0"/>
        <v>0</v>
      </c>
      <c r="F42" s="79">
        <v>0</v>
      </c>
      <c r="G42" s="80">
        <f t="shared" si="0"/>
        <v>0</v>
      </c>
      <c r="H42" s="67">
        <f>LARGE((C42,E42,G42),1)</f>
        <v>0</v>
      </c>
      <c r="I42" s="66"/>
    </row>
    <row r="43" spans="1:9" ht="15" customHeight="1">
      <c r="A43" s="70"/>
      <c r="B43" s="79">
        <v>0</v>
      </c>
      <c r="C43" s="80">
        <f t="shared" si="0"/>
        <v>0</v>
      </c>
      <c r="D43" s="79">
        <v>0</v>
      </c>
      <c r="E43" s="80">
        <f t="shared" si="0"/>
        <v>0</v>
      </c>
      <c r="F43" s="79">
        <v>0</v>
      </c>
      <c r="G43" s="80">
        <f t="shared" si="0"/>
        <v>0</v>
      </c>
      <c r="H43" s="67">
        <f>LARGE((C43,E43,G43),1)</f>
        <v>0</v>
      </c>
      <c r="I43" s="66"/>
    </row>
    <row r="44" spans="1:9" ht="15" customHeight="1">
      <c r="A44" s="70"/>
      <c r="B44" s="79">
        <v>0</v>
      </c>
      <c r="C44" s="80">
        <f t="shared" si="0"/>
        <v>0</v>
      </c>
      <c r="D44" s="79">
        <v>0</v>
      </c>
      <c r="E44" s="80">
        <f t="shared" si="0"/>
        <v>0</v>
      </c>
      <c r="F44" s="79">
        <v>0</v>
      </c>
      <c r="G44" s="80">
        <f t="shared" si="0"/>
        <v>0</v>
      </c>
      <c r="H44" s="67">
        <f>LARGE((C44,E44,G44),1)</f>
        <v>0</v>
      </c>
      <c r="I44" s="66"/>
    </row>
    <row r="45" spans="1:9" ht="15" customHeight="1">
      <c r="A45" s="71"/>
      <c r="B45" s="79">
        <v>0</v>
      </c>
      <c r="C45" s="80">
        <f t="shared" si="0"/>
        <v>0</v>
      </c>
      <c r="D45" s="79">
        <v>0</v>
      </c>
      <c r="E45" s="80">
        <f t="shared" si="0"/>
        <v>0</v>
      </c>
      <c r="F45" s="79">
        <v>0</v>
      </c>
      <c r="G45" s="80">
        <f t="shared" si="0"/>
        <v>0</v>
      </c>
      <c r="H45" s="67">
        <f>LARGE((C45,E45,G45),1)</f>
        <v>0</v>
      </c>
      <c r="I45" s="66"/>
    </row>
    <row r="46" spans="1:9" ht="15" customHeight="1">
      <c r="A46" s="71"/>
      <c r="B46" s="79">
        <v>0</v>
      </c>
      <c r="C46" s="80">
        <f t="shared" si="0"/>
        <v>0</v>
      </c>
      <c r="D46" s="79">
        <v>0</v>
      </c>
      <c r="E46" s="80">
        <f t="shared" si="0"/>
        <v>0</v>
      </c>
      <c r="F46" s="79">
        <v>0</v>
      </c>
      <c r="G46" s="80">
        <f t="shared" si="0"/>
        <v>0</v>
      </c>
      <c r="H46" s="67">
        <f>LARGE((C46,E46,G46),1)</f>
        <v>0</v>
      </c>
      <c r="I46" s="66"/>
    </row>
    <row r="47" spans="1:9" ht="15" customHeight="1">
      <c r="A47" s="70"/>
      <c r="B47" s="79">
        <v>0</v>
      </c>
      <c r="C47" s="80">
        <f t="shared" si="0"/>
        <v>0</v>
      </c>
      <c r="D47" s="79">
        <v>0</v>
      </c>
      <c r="E47" s="80">
        <f t="shared" si="0"/>
        <v>0</v>
      </c>
      <c r="F47" s="79">
        <v>0</v>
      </c>
      <c r="G47" s="80">
        <f t="shared" si="0"/>
        <v>0</v>
      </c>
      <c r="H47" s="67">
        <f>LARGE((C47,E47,G47),1)</f>
        <v>0</v>
      </c>
      <c r="I47" s="66"/>
    </row>
    <row r="48" spans="1:9" ht="15" customHeight="1">
      <c r="A48" s="70"/>
      <c r="B48" s="79">
        <v>0</v>
      </c>
      <c r="C48" s="80">
        <f t="shared" si="0"/>
        <v>0</v>
      </c>
      <c r="D48" s="79">
        <v>0</v>
      </c>
      <c r="E48" s="80">
        <f t="shared" si="0"/>
        <v>0</v>
      </c>
      <c r="F48" s="79">
        <v>0</v>
      </c>
      <c r="G48" s="80">
        <f t="shared" si="0"/>
        <v>0</v>
      </c>
      <c r="H48" s="67">
        <f>LARGE((C48,E48,G48),1)</f>
        <v>0</v>
      </c>
      <c r="I48" s="66"/>
    </row>
    <row r="49" spans="1:9" ht="15" customHeight="1">
      <c r="A49" s="70"/>
      <c r="B49" s="79">
        <v>0</v>
      </c>
      <c r="C49" s="80">
        <f t="shared" si="0"/>
        <v>0</v>
      </c>
      <c r="D49" s="79">
        <v>0</v>
      </c>
      <c r="E49" s="80">
        <f t="shared" si="0"/>
        <v>0</v>
      </c>
      <c r="F49" s="79">
        <v>0</v>
      </c>
      <c r="G49" s="80">
        <f t="shared" si="0"/>
        <v>0</v>
      </c>
      <c r="H49" s="67">
        <f>LARGE((C49,E49,G49),1)</f>
        <v>0</v>
      </c>
      <c r="I49" s="66"/>
    </row>
    <row r="50" spans="1:9" ht="15" customHeight="1">
      <c r="A50" s="71"/>
      <c r="B50" s="79">
        <v>0</v>
      </c>
      <c r="C50" s="80">
        <f t="shared" si="0"/>
        <v>0</v>
      </c>
      <c r="D50" s="79">
        <v>0</v>
      </c>
      <c r="E50" s="80">
        <f t="shared" si="0"/>
        <v>0</v>
      </c>
      <c r="F50" s="79">
        <v>0</v>
      </c>
      <c r="G50" s="80">
        <f t="shared" si="0"/>
        <v>0</v>
      </c>
      <c r="H50" s="67">
        <f>LARGE((C50,E50,G50),1)</f>
        <v>0</v>
      </c>
      <c r="I50" s="66"/>
    </row>
    <row r="51" spans="1:9" ht="15" customHeight="1">
      <c r="A51" s="71"/>
      <c r="B51" s="79">
        <v>0</v>
      </c>
      <c r="C51" s="80">
        <f t="shared" si="0"/>
        <v>0</v>
      </c>
      <c r="D51" s="79">
        <v>0</v>
      </c>
      <c r="E51" s="80">
        <f t="shared" si="0"/>
        <v>0</v>
      </c>
      <c r="F51" s="79">
        <v>0</v>
      </c>
      <c r="G51" s="80">
        <f t="shared" si="0"/>
        <v>0</v>
      </c>
      <c r="H51" s="67">
        <f>LARGE((C51,E51,G51),1)</f>
        <v>0</v>
      </c>
      <c r="I51" s="66"/>
    </row>
    <row r="52" spans="1:9" ht="15" customHeight="1">
      <c r="A52" s="76"/>
      <c r="B52" s="79">
        <v>0</v>
      </c>
      <c r="C52" s="80">
        <f t="shared" si="0"/>
        <v>0</v>
      </c>
      <c r="D52" s="79">
        <v>0</v>
      </c>
      <c r="E52" s="80">
        <f t="shared" si="0"/>
        <v>0</v>
      </c>
      <c r="F52" s="79">
        <v>0</v>
      </c>
      <c r="G52" s="80">
        <f t="shared" si="0"/>
        <v>0</v>
      </c>
      <c r="H52" s="67">
        <f>LARGE((C52,E52,G52),1)</f>
        <v>0</v>
      </c>
      <c r="I52" s="66"/>
    </row>
    <row r="53" spans="1:9" ht="15" customHeight="1">
      <c r="A53" s="73"/>
      <c r="B53" s="79">
        <v>0</v>
      </c>
      <c r="C53" s="80">
        <f t="shared" si="0"/>
        <v>0</v>
      </c>
      <c r="D53" s="79">
        <v>0</v>
      </c>
      <c r="E53" s="80">
        <f t="shared" si="0"/>
        <v>0</v>
      </c>
      <c r="F53" s="79">
        <v>0</v>
      </c>
      <c r="G53" s="80">
        <f t="shared" si="0"/>
        <v>0</v>
      </c>
      <c r="H53" s="67">
        <f>LARGE((C53,E53,G53),1)</f>
        <v>0</v>
      </c>
      <c r="I53" s="66"/>
    </row>
    <row r="54" spans="1:9" ht="15" customHeight="1">
      <c r="A54" s="70"/>
      <c r="B54" s="79">
        <v>0</v>
      </c>
      <c r="C54" s="80">
        <f t="shared" si="0"/>
        <v>0</v>
      </c>
      <c r="D54" s="79">
        <v>0</v>
      </c>
      <c r="E54" s="80">
        <f t="shared" si="0"/>
        <v>0</v>
      </c>
      <c r="F54" s="79">
        <v>0</v>
      </c>
      <c r="G54" s="80">
        <f t="shared" si="0"/>
        <v>0</v>
      </c>
      <c r="H54" s="67">
        <f>LARGE((C54,E54,G54),1)</f>
        <v>0</v>
      </c>
      <c r="I54" s="66"/>
    </row>
    <row r="55" spans="1:9" ht="15" customHeight="1">
      <c r="A55" s="71"/>
      <c r="B55" s="79">
        <v>0</v>
      </c>
      <c r="C55" s="80">
        <f t="shared" si="0"/>
        <v>0</v>
      </c>
      <c r="D55" s="79">
        <v>0</v>
      </c>
      <c r="E55" s="80">
        <f t="shared" si="0"/>
        <v>0</v>
      </c>
      <c r="F55" s="79">
        <v>0</v>
      </c>
      <c r="G55" s="80">
        <f t="shared" si="0"/>
        <v>0</v>
      </c>
      <c r="H55" s="67">
        <f>LARGE((C55,E55,G55),1)</f>
        <v>0</v>
      </c>
      <c r="I55" s="66"/>
    </row>
    <row r="56" spans="1:9" ht="15" customHeight="1">
      <c r="A56" s="71"/>
      <c r="B56" s="79">
        <v>0</v>
      </c>
      <c r="C56" s="80">
        <f t="shared" si="0"/>
        <v>0</v>
      </c>
      <c r="D56" s="79">
        <v>0</v>
      </c>
      <c r="E56" s="80">
        <f t="shared" si="0"/>
        <v>0</v>
      </c>
      <c r="F56" s="79">
        <v>0</v>
      </c>
      <c r="G56" s="80">
        <f t="shared" si="0"/>
        <v>0</v>
      </c>
      <c r="H56" s="67">
        <f>LARGE((C56,E56,G56),1)</f>
        <v>0</v>
      </c>
      <c r="I56" s="66"/>
    </row>
    <row r="57" spans="1:9" ht="15" customHeight="1">
      <c r="A57" s="74"/>
      <c r="B57" s="79">
        <v>0</v>
      </c>
      <c r="C57" s="80">
        <f t="shared" si="0"/>
        <v>0</v>
      </c>
      <c r="D57" s="79">
        <v>0</v>
      </c>
      <c r="E57" s="80">
        <f t="shared" si="0"/>
        <v>0</v>
      </c>
      <c r="F57" s="79">
        <v>0</v>
      </c>
      <c r="G57" s="80">
        <f t="shared" si="0"/>
        <v>0</v>
      </c>
      <c r="H57" s="67">
        <f>LARGE((C57,E57,G57),1)</f>
        <v>0</v>
      </c>
      <c r="I57" s="66"/>
    </row>
    <row r="58" spans="1:9" ht="15" customHeight="1">
      <c r="A58" s="71"/>
      <c r="B58" s="79">
        <v>0</v>
      </c>
      <c r="C58" s="80">
        <f>B58/B$15*1000*B$14</f>
        <v>0</v>
      </c>
      <c r="D58" s="79">
        <v>0</v>
      </c>
      <c r="E58" s="80">
        <f>D58/D$15*1000*D$14</f>
        <v>0</v>
      </c>
      <c r="F58" s="79">
        <v>0</v>
      </c>
      <c r="G58" s="80">
        <f>F58/F$15*1000*F$14</f>
        <v>0</v>
      </c>
      <c r="H58" s="67">
        <f>LARGE((C58,E58,G58),1)</f>
        <v>0</v>
      </c>
      <c r="I58" s="66"/>
    </row>
    <row r="59" spans="1:9">
      <c r="C59"/>
    </row>
    <row r="60" spans="1:9">
      <c r="C60"/>
    </row>
    <row r="61" spans="1:9">
      <c r="C61"/>
    </row>
    <row r="62" spans="1:9">
      <c r="C62"/>
    </row>
    <row r="63" spans="1:9">
      <c r="C63"/>
    </row>
    <row r="64" spans="1:9">
      <c r="C64"/>
    </row>
    <row r="65" spans="3:3">
      <c r="C65"/>
    </row>
    <row r="66" spans="3:3">
      <c r="C66"/>
    </row>
    <row r="67" spans="3:3">
      <c r="C67"/>
    </row>
    <row r="68" spans="3:3">
      <c r="C68"/>
    </row>
    <row r="69" spans="3:3">
      <c r="C69"/>
    </row>
    <row r="70" spans="3:3">
      <c r="C70"/>
    </row>
    <row r="71" spans="3:3">
      <c r="C71"/>
    </row>
    <row r="72" spans="3:3">
      <c r="C72"/>
    </row>
    <row r="73" spans="3:3">
      <c r="C73"/>
    </row>
    <row r="74" spans="3:3">
      <c r="C74"/>
    </row>
    <row r="75" spans="3:3">
      <c r="C75"/>
    </row>
    <row r="76" spans="3:3">
      <c r="C76"/>
    </row>
    <row r="77" spans="3:3">
      <c r="C77"/>
    </row>
  </sheetData>
  <mergeCells count="5">
    <mergeCell ref="A1:A7"/>
    <mergeCell ref="B6:C6"/>
    <mergeCell ref="B2:F2"/>
    <mergeCell ref="B4:F4"/>
    <mergeCell ref="B10:C10"/>
  </mergeCells>
  <phoneticPr fontId="1" type="noConversion"/>
  <conditionalFormatting sqref="A52">
    <cfRule type="duplicateValues" dxfId="1023" priority="19"/>
  </conditionalFormatting>
  <conditionalFormatting sqref="A34:A41 A53 A32 A43:A49">
    <cfRule type="duplicateValues" dxfId="1022" priority="33"/>
  </conditionalFormatting>
  <conditionalFormatting sqref="A34:A41 A53 A32 A43:A49">
    <cfRule type="duplicateValues" dxfId="1021" priority="34"/>
  </conditionalFormatting>
  <conditionalFormatting sqref="A57">
    <cfRule type="duplicateValues" dxfId="1020" priority="31"/>
  </conditionalFormatting>
  <conditionalFormatting sqref="A57">
    <cfRule type="duplicateValues" dxfId="1019" priority="32"/>
  </conditionalFormatting>
  <conditionalFormatting sqref="A33">
    <cfRule type="duplicateValues" dxfId="1018" priority="29"/>
  </conditionalFormatting>
  <conditionalFormatting sqref="A33">
    <cfRule type="duplicateValues" dxfId="1017" priority="30"/>
  </conditionalFormatting>
  <conditionalFormatting sqref="A50">
    <cfRule type="duplicateValues" dxfId="1016" priority="25"/>
  </conditionalFormatting>
  <conditionalFormatting sqref="A50">
    <cfRule type="duplicateValues" dxfId="1015" priority="26"/>
  </conditionalFormatting>
  <conditionalFormatting sqref="A42">
    <cfRule type="duplicateValues" dxfId="1014" priority="20"/>
  </conditionalFormatting>
  <conditionalFormatting sqref="A18">
    <cfRule type="duplicateValues" dxfId="1013" priority="17"/>
  </conditionalFormatting>
  <conditionalFormatting sqref="A18">
    <cfRule type="duplicateValues" dxfId="1012" priority="18"/>
  </conditionalFormatting>
  <conditionalFormatting sqref="A51">
    <cfRule type="duplicateValues" dxfId="1011" priority="15"/>
  </conditionalFormatting>
  <conditionalFormatting sqref="A51">
    <cfRule type="duplicateValues" dxfId="1010" priority="16"/>
  </conditionalFormatting>
  <conditionalFormatting sqref="A28:A30">
    <cfRule type="duplicateValues" dxfId="1009" priority="13"/>
  </conditionalFormatting>
  <conditionalFormatting sqref="A28:A30">
    <cfRule type="duplicateValues" dxfId="1008" priority="14"/>
  </conditionalFormatting>
  <conditionalFormatting sqref="A26:A27">
    <cfRule type="duplicateValues" dxfId="1007" priority="11"/>
  </conditionalFormatting>
  <conditionalFormatting sqref="A26:A27">
    <cfRule type="duplicateValues" dxfId="1006" priority="12"/>
  </conditionalFormatting>
  <conditionalFormatting sqref="A19">
    <cfRule type="duplicateValues" dxfId="1005" priority="9"/>
  </conditionalFormatting>
  <conditionalFormatting sqref="A19">
    <cfRule type="duplicateValues" dxfId="1004" priority="10"/>
  </conditionalFormatting>
  <conditionalFormatting sqref="A20">
    <cfRule type="duplicateValues" dxfId="1003" priority="7"/>
  </conditionalFormatting>
  <conditionalFormatting sqref="A20">
    <cfRule type="duplicateValues" dxfId="1002" priority="8"/>
  </conditionalFormatting>
  <conditionalFormatting sqref="A21">
    <cfRule type="duplicateValues" dxfId="1001" priority="5"/>
  </conditionalFormatting>
  <conditionalFormatting sqref="A21">
    <cfRule type="duplicateValues" dxfId="1000" priority="6"/>
  </conditionalFormatting>
  <conditionalFormatting sqref="A22">
    <cfRule type="duplicateValues" dxfId="999" priority="3"/>
  </conditionalFormatting>
  <conditionalFormatting sqref="A22">
    <cfRule type="duplicateValues" dxfId="998" priority="4"/>
  </conditionalFormatting>
  <conditionalFormatting sqref="A24">
    <cfRule type="duplicateValues" dxfId="997" priority="1"/>
  </conditionalFormatting>
  <conditionalFormatting sqref="A24">
    <cfRule type="duplicateValues" dxfId="996" priority="2"/>
  </conditionalFormatting>
  <pageMargins left="0.7" right="0.7" top="0.75" bottom="0.75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workbookViewId="0">
      <selection activeCell="I59" sqref="I59"/>
    </sheetView>
  </sheetViews>
  <sheetFormatPr baseColWidth="10" defaultColWidth="8.7109375" defaultRowHeight="13" x14ac:dyDescent="0"/>
  <cols>
    <col min="1" max="1" width="17.28515625" customWidth="1"/>
    <col min="2" max="2" width="8.7109375" customWidth="1"/>
    <col min="3" max="3" width="8.7109375" style="84" customWidth="1"/>
    <col min="4" max="8" width="8.7109375" customWidth="1"/>
    <col min="9" max="9" width="9.140625" customWidth="1"/>
  </cols>
  <sheetData>
    <row r="1" spans="1:9">
      <c r="A1" s="155"/>
      <c r="B1" s="83"/>
      <c r="C1" s="83"/>
      <c r="D1" s="83"/>
      <c r="E1" s="83"/>
      <c r="F1" s="83"/>
      <c r="G1" s="83"/>
      <c r="H1" s="83"/>
      <c r="I1" s="44"/>
    </row>
    <row r="2" spans="1:9">
      <c r="A2" s="155"/>
      <c r="B2" s="157" t="s">
        <v>41</v>
      </c>
      <c r="C2" s="157"/>
      <c r="D2" s="157"/>
      <c r="E2" s="157"/>
      <c r="F2" s="157"/>
      <c r="G2" s="83"/>
      <c r="H2" s="83"/>
      <c r="I2" s="44"/>
    </row>
    <row r="3" spans="1:9">
      <c r="A3" s="155"/>
      <c r="B3" s="83"/>
      <c r="C3" s="83"/>
      <c r="D3" s="83"/>
      <c r="E3" s="83"/>
      <c r="F3" s="83"/>
      <c r="G3" s="83"/>
      <c r="H3" s="83"/>
      <c r="I3" s="44"/>
    </row>
    <row r="4" spans="1:9">
      <c r="A4" s="155"/>
      <c r="B4" s="157" t="s">
        <v>34</v>
      </c>
      <c r="C4" s="157"/>
      <c r="D4" s="157"/>
      <c r="E4" s="157"/>
      <c r="F4" s="157"/>
      <c r="G4" s="83"/>
      <c r="H4" s="83"/>
      <c r="I4" s="44"/>
    </row>
    <row r="5" spans="1:9">
      <c r="A5" s="155"/>
      <c r="B5" s="83"/>
      <c r="C5" s="83"/>
      <c r="D5" s="83"/>
      <c r="E5" s="83"/>
      <c r="F5" s="83"/>
      <c r="G5" s="83"/>
      <c r="H5" s="83"/>
      <c r="I5" s="44"/>
    </row>
    <row r="6" spans="1:9">
      <c r="A6" s="155"/>
      <c r="B6" s="156"/>
      <c r="C6" s="156"/>
      <c r="D6" s="83"/>
      <c r="E6" s="83"/>
      <c r="F6" s="83"/>
      <c r="G6" s="83"/>
      <c r="H6" s="83"/>
      <c r="I6" s="44"/>
    </row>
    <row r="7" spans="1:9">
      <c r="A7" s="155"/>
      <c r="B7" s="83"/>
      <c r="C7" s="83"/>
      <c r="D7" s="83"/>
      <c r="E7" s="83"/>
      <c r="F7" s="83"/>
      <c r="G7" s="83"/>
      <c r="H7" s="83"/>
      <c r="I7" s="44"/>
    </row>
    <row r="8" spans="1:9">
      <c r="A8" s="45" t="s">
        <v>11</v>
      </c>
      <c r="B8" s="46" t="s">
        <v>50</v>
      </c>
      <c r="C8" s="46"/>
      <c r="D8" s="46"/>
      <c r="E8" s="46"/>
      <c r="F8" s="82"/>
      <c r="G8" s="82"/>
      <c r="H8" s="82"/>
      <c r="I8" s="44"/>
    </row>
    <row r="9" spans="1:9">
      <c r="A9" s="45" t="s">
        <v>0</v>
      </c>
      <c r="B9" s="46" t="s">
        <v>44</v>
      </c>
      <c r="C9" s="46"/>
      <c r="D9" s="46"/>
      <c r="E9" s="46"/>
      <c r="F9" s="82"/>
      <c r="G9" s="82"/>
      <c r="H9" s="82"/>
      <c r="I9" s="44"/>
    </row>
    <row r="10" spans="1:9">
      <c r="A10" s="45" t="s">
        <v>13</v>
      </c>
      <c r="B10" s="158">
        <v>41973</v>
      </c>
      <c r="C10" s="158"/>
      <c r="D10" s="47"/>
      <c r="E10" s="47"/>
      <c r="F10" s="48"/>
      <c r="G10" s="48"/>
      <c r="H10" s="48"/>
      <c r="I10" s="44"/>
    </row>
    <row r="11" spans="1:9">
      <c r="A11" s="45" t="s">
        <v>33</v>
      </c>
      <c r="B11" s="46" t="s">
        <v>49</v>
      </c>
      <c r="C11" s="47"/>
      <c r="D11" s="83"/>
      <c r="E11" s="83"/>
      <c r="F11" s="83"/>
      <c r="G11" s="83"/>
      <c r="H11" s="83"/>
      <c r="I11" s="44"/>
    </row>
    <row r="12" spans="1:9">
      <c r="A12" s="45" t="s">
        <v>16</v>
      </c>
      <c r="B12" s="82" t="s">
        <v>52</v>
      </c>
      <c r="C12" s="83"/>
      <c r="D12" s="83"/>
      <c r="E12" s="83"/>
      <c r="F12" s="83"/>
      <c r="G12" s="83"/>
      <c r="H12" s="83"/>
      <c r="I12" s="44"/>
    </row>
    <row r="13" spans="1:9">
      <c r="A13" s="82" t="s">
        <v>12</v>
      </c>
      <c r="B13" s="49" t="s">
        <v>2</v>
      </c>
      <c r="C13" s="50"/>
      <c r="D13" s="51" t="s">
        <v>17</v>
      </c>
      <c r="E13" s="50"/>
      <c r="F13" s="51" t="s">
        <v>1</v>
      </c>
      <c r="G13" s="50"/>
      <c r="H13" s="52"/>
      <c r="I13" s="53" t="s">
        <v>24</v>
      </c>
    </row>
    <row r="14" spans="1:9">
      <c r="A14" s="82" t="s">
        <v>15</v>
      </c>
      <c r="B14" s="54">
        <v>0.7</v>
      </c>
      <c r="C14" s="55"/>
      <c r="D14" s="56">
        <v>0</v>
      </c>
      <c r="E14" s="55"/>
      <c r="F14" s="56">
        <v>0.8</v>
      </c>
      <c r="G14" s="55"/>
      <c r="H14" s="57" t="s">
        <v>18</v>
      </c>
      <c r="I14" s="58" t="s">
        <v>25</v>
      </c>
    </row>
    <row r="15" spans="1:9">
      <c r="A15" s="82" t="s">
        <v>14</v>
      </c>
      <c r="B15" s="59">
        <v>92.6</v>
      </c>
      <c r="C15" s="60"/>
      <c r="D15" s="61">
        <v>1</v>
      </c>
      <c r="E15" s="60"/>
      <c r="F15" s="61">
        <v>94.2</v>
      </c>
      <c r="G15" s="60"/>
      <c r="H15" s="57" t="s">
        <v>19</v>
      </c>
      <c r="I15" s="58" t="s">
        <v>26</v>
      </c>
    </row>
    <row r="16" spans="1:9">
      <c r="A16" s="82"/>
      <c r="B16" s="62" t="s">
        <v>5</v>
      </c>
      <c r="C16" s="63" t="s">
        <v>4</v>
      </c>
      <c r="D16" s="63" t="s">
        <v>5</v>
      </c>
      <c r="E16" s="63" t="s">
        <v>4</v>
      </c>
      <c r="F16" s="63" t="s">
        <v>5</v>
      </c>
      <c r="G16" s="63" t="s">
        <v>4</v>
      </c>
      <c r="H16" s="64" t="s">
        <v>4</v>
      </c>
      <c r="I16" s="65">
        <v>44</v>
      </c>
    </row>
    <row r="17" spans="1:9">
      <c r="A17" s="86" t="s">
        <v>54</v>
      </c>
      <c r="B17" s="78">
        <v>90.6</v>
      </c>
      <c r="C17" s="80">
        <f>B17/B$15*1000*B$14</f>
        <v>684.88120950323969</v>
      </c>
      <c r="D17" s="79">
        <v>0</v>
      </c>
      <c r="E17" s="80">
        <f>D17/D$15*1000*D$14</f>
        <v>0</v>
      </c>
      <c r="F17" s="79">
        <v>82.8</v>
      </c>
      <c r="G17" s="80">
        <f>F17/F$15*1000*F$14</f>
        <v>703.18471337579615</v>
      </c>
      <c r="H17" s="67">
        <f>LARGE((C17,E17,G17),1)</f>
        <v>703.18471337579615</v>
      </c>
      <c r="I17" s="66">
        <v>6</v>
      </c>
    </row>
    <row r="18" spans="1:9">
      <c r="A18" s="69" t="s">
        <v>59</v>
      </c>
      <c r="B18" s="78">
        <v>89.6</v>
      </c>
      <c r="C18" s="80">
        <f>B18/B$15*1000*B$14</f>
        <v>677.32181425485965</v>
      </c>
      <c r="D18" s="79">
        <v>0</v>
      </c>
      <c r="E18" s="80">
        <f>D18/D$15*1000*D$14</f>
        <v>0</v>
      </c>
      <c r="F18" s="79">
        <v>80.599999999999994</v>
      </c>
      <c r="G18" s="80">
        <f>F18/F$15*1000*F$14</f>
        <v>684.50106157112532</v>
      </c>
      <c r="H18" s="67">
        <f>LARGE((C18,E18,G18),1)</f>
        <v>684.50106157112532</v>
      </c>
      <c r="I18" s="66">
        <v>7</v>
      </c>
    </row>
    <row r="19" spans="1:9">
      <c r="A19" s="86" t="s">
        <v>62</v>
      </c>
      <c r="B19" s="78">
        <v>71.8</v>
      </c>
      <c r="C19" s="80">
        <f>B19/B$15*1000*B$14</f>
        <v>542.76457883369335</v>
      </c>
      <c r="D19" s="79">
        <v>0</v>
      </c>
      <c r="E19" s="80">
        <f t="shared" ref="C19:G57" si="0">D19/D$15*1000*D$14</f>
        <v>0</v>
      </c>
      <c r="F19" s="79">
        <v>68.599999999999994</v>
      </c>
      <c r="G19" s="80">
        <f t="shared" si="0"/>
        <v>582.59023354564749</v>
      </c>
      <c r="H19" s="67">
        <f>LARGE((C19,E19,G19),1)</f>
        <v>582.59023354564749</v>
      </c>
      <c r="I19" s="66">
        <v>11</v>
      </c>
    </row>
    <row r="20" spans="1:9">
      <c r="A20" s="87" t="s">
        <v>53</v>
      </c>
      <c r="B20" s="78">
        <v>65.599999999999994</v>
      </c>
      <c r="C20" s="80">
        <f>B20/B$15*1000*B$14</f>
        <v>495.89632829373642</v>
      </c>
      <c r="D20" s="79">
        <v>0</v>
      </c>
      <c r="E20" s="80">
        <f t="shared" si="0"/>
        <v>0</v>
      </c>
      <c r="F20" s="79">
        <v>0</v>
      </c>
      <c r="G20" s="80">
        <f t="shared" si="0"/>
        <v>0</v>
      </c>
      <c r="H20" s="67">
        <f>LARGE((C20,E20,G20),1)</f>
        <v>495.89632829373642</v>
      </c>
      <c r="I20" s="66">
        <v>18</v>
      </c>
    </row>
    <row r="21" spans="1:9">
      <c r="A21" s="86" t="s">
        <v>57</v>
      </c>
      <c r="B21" s="78">
        <v>64.400000000000006</v>
      </c>
      <c r="C21" s="80">
        <f t="shared" si="0"/>
        <v>486.82505399568043</v>
      </c>
      <c r="D21" s="79">
        <v>0</v>
      </c>
      <c r="E21" s="80">
        <f t="shared" si="0"/>
        <v>0</v>
      </c>
      <c r="F21" s="79">
        <v>0</v>
      </c>
      <c r="G21" s="80">
        <f t="shared" si="0"/>
        <v>0</v>
      </c>
      <c r="H21" s="67">
        <f>LARGE((C21,E21,G21),1)</f>
        <v>486.82505399568043</v>
      </c>
      <c r="I21" s="66">
        <v>20</v>
      </c>
    </row>
    <row r="22" spans="1:9">
      <c r="A22" s="86" t="s">
        <v>56</v>
      </c>
      <c r="B22" s="78">
        <v>55.8</v>
      </c>
      <c r="C22" s="80">
        <f>B22/B$15*1000*B$14</f>
        <v>421.8142548596112</v>
      </c>
      <c r="D22" s="79">
        <v>0</v>
      </c>
      <c r="E22" s="80">
        <f>D22/D$15*1000*D$14</f>
        <v>0</v>
      </c>
      <c r="F22" s="79">
        <v>0</v>
      </c>
      <c r="G22" s="80">
        <f>F22/F$15*1000*F$14</f>
        <v>0</v>
      </c>
      <c r="H22" s="67">
        <f>LARGE((C22,E22,G22),1)</f>
        <v>421.8142548596112</v>
      </c>
      <c r="I22" s="66">
        <v>25</v>
      </c>
    </row>
    <row r="23" spans="1:9">
      <c r="A23" s="86" t="s">
        <v>55</v>
      </c>
      <c r="B23" s="78">
        <v>53</v>
      </c>
      <c r="C23" s="80">
        <f t="shared" si="0"/>
        <v>400.64794816414684</v>
      </c>
      <c r="D23" s="79">
        <v>0</v>
      </c>
      <c r="E23" s="80">
        <f t="shared" si="0"/>
        <v>0</v>
      </c>
      <c r="F23" s="79">
        <v>0</v>
      </c>
      <c r="G23" s="80">
        <f t="shared" si="0"/>
        <v>0</v>
      </c>
      <c r="H23" s="67">
        <f>LARGE((C23,E23,G23),1)</f>
        <v>400.64794816414684</v>
      </c>
      <c r="I23" s="66">
        <v>27</v>
      </c>
    </row>
    <row r="24" spans="1:9">
      <c r="A24" s="77" t="s">
        <v>60</v>
      </c>
      <c r="B24" s="78">
        <v>50.6</v>
      </c>
      <c r="C24" s="80">
        <f t="shared" si="0"/>
        <v>382.50539956803453</v>
      </c>
      <c r="D24" s="79">
        <v>0</v>
      </c>
      <c r="E24" s="80">
        <f t="shared" si="0"/>
        <v>0</v>
      </c>
      <c r="F24" s="79">
        <v>0</v>
      </c>
      <c r="G24" s="80">
        <f t="shared" si="0"/>
        <v>0</v>
      </c>
      <c r="H24" s="67">
        <f>LARGE((C24,E24,G24),1)</f>
        <v>382.50539956803453</v>
      </c>
      <c r="I24" s="66">
        <v>29</v>
      </c>
    </row>
    <row r="25" spans="1:9">
      <c r="A25" s="86" t="s">
        <v>58</v>
      </c>
      <c r="B25" s="78">
        <v>49.4</v>
      </c>
      <c r="C25" s="80">
        <f t="shared" si="0"/>
        <v>373.43412526997838</v>
      </c>
      <c r="D25" s="79">
        <v>0</v>
      </c>
      <c r="E25" s="80">
        <f t="shared" si="0"/>
        <v>0</v>
      </c>
      <c r="F25" s="79">
        <v>0</v>
      </c>
      <c r="G25" s="80">
        <f t="shared" si="0"/>
        <v>0</v>
      </c>
      <c r="H25" s="67">
        <f>LARGE((C25,E25,G25),1)</f>
        <v>373.43412526997838</v>
      </c>
      <c r="I25" s="66">
        <v>30</v>
      </c>
    </row>
    <row r="26" spans="1:9">
      <c r="A26" s="86" t="s">
        <v>63</v>
      </c>
      <c r="B26" s="78">
        <v>21.2</v>
      </c>
      <c r="C26" s="80">
        <f>B26/B$15*1000*B$14</f>
        <v>160.25917926565876</v>
      </c>
      <c r="D26" s="79">
        <v>0</v>
      </c>
      <c r="E26" s="80">
        <f t="shared" si="0"/>
        <v>0</v>
      </c>
      <c r="F26" s="79">
        <v>0</v>
      </c>
      <c r="G26" s="80">
        <f t="shared" si="0"/>
        <v>0</v>
      </c>
      <c r="H26" s="67">
        <f>LARGE((C26,E26,G26),1)</f>
        <v>160.25917926565876</v>
      </c>
      <c r="I26" s="66">
        <v>41</v>
      </c>
    </row>
    <row r="27" spans="1:9">
      <c r="A27" s="86"/>
      <c r="B27" s="78">
        <v>0</v>
      </c>
      <c r="C27" s="80">
        <f>B27/B$15*1000*B$14</f>
        <v>0</v>
      </c>
      <c r="D27" s="79">
        <v>0</v>
      </c>
      <c r="E27" s="80">
        <f t="shared" si="0"/>
        <v>0</v>
      </c>
      <c r="F27" s="79">
        <v>0</v>
      </c>
      <c r="G27" s="80">
        <f t="shared" si="0"/>
        <v>0</v>
      </c>
      <c r="H27" s="67">
        <f>LARGE((C27,E27,G27),1)</f>
        <v>0</v>
      </c>
      <c r="I27" s="66"/>
    </row>
    <row r="28" spans="1:9">
      <c r="A28" s="86"/>
      <c r="B28" s="78">
        <v>0</v>
      </c>
      <c r="C28" s="80">
        <f t="shared" si="0"/>
        <v>0</v>
      </c>
      <c r="D28" s="79">
        <v>0</v>
      </c>
      <c r="E28" s="80">
        <f t="shared" si="0"/>
        <v>0</v>
      </c>
      <c r="F28" s="79">
        <v>0</v>
      </c>
      <c r="G28" s="80">
        <f t="shared" si="0"/>
        <v>0</v>
      </c>
      <c r="H28" s="67">
        <f>LARGE((C28,E28,G28),1)</f>
        <v>0</v>
      </c>
      <c r="I28" s="66"/>
    </row>
    <row r="29" spans="1:9">
      <c r="A29" s="86"/>
      <c r="B29" s="78">
        <v>0</v>
      </c>
      <c r="C29" s="80">
        <f t="shared" si="0"/>
        <v>0</v>
      </c>
      <c r="D29" s="79">
        <v>0</v>
      </c>
      <c r="E29" s="80">
        <f t="shared" si="0"/>
        <v>0</v>
      </c>
      <c r="F29" s="79">
        <v>0</v>
      </c>
      <c r="G29" s="80">
        <f t="shared" si="0"/>
        <v>0</v>
      </c>
      <c r="H29" s="67">
        <f>LARGE((C29,E29,G29),1)</f>
        <v>0</v>
      </c>
      <c r="I29" s="66"/>
    </row>
    <row r="30" spans="1:9">
      <c r="A30" s="69"/>
      <c r="B30" s="78">
        <v>0</v>
      </c>
      <c r="C30" s="80">
        <f t="shared" si="0"/>
        <v>0</v>
      </c>
      <c r="D30" s="79">
        <v>0</v>
      </c>
      <c r="E30" s="80">
        <f t="shared" si="0"/>
        <v>0</v>
      </c>
      <c r="F30" s="79">
        <v>0</v>
      </c>
      <c r="G30" s="80">
        <f t="shared" si="0"/>
        <v>0</v>
      </c>
      <c r="H30" s="67">
        <f>LARGE((C30,E30,G30),1)</f>
        <v>0</v>
      </c>
      <c r="I30" s="66"/>
    </row>
    <row r="31" spans="1:9">
      <c r="A31" s="77"/>
      <c r="B31" s="78">
        <v>0</v>
      </c>
      <c r="C31" s="80">
        <f t="shared" si="0"/>
        <v>0</v>
      </c>
      <c r="D31" s="79">
        <v>0</v>
      </c>
      <c r="E31" s="80">
        <f t="shared" si="0"/>
        <v>0</v>
      </c>
      <c r="F31" s="79">
        <v>0</v>
      </c>
      <c r="G31" s="80">
        <f t="shared" si="0"/>
        <v>0</v>
      </c>
      <c r="H31" s="67">
        <f>LARGE((C31,E31,G31),1)</f>
        <v>0</v>
      </c>
      <c r="I31" s="66"/>
    </row>
    <row r="32" spans="1:9">
      <c r="A32" s="71"/>
      <c r="B32" s="78">
        <v>0</v>
      </c>
      <c r="C32" s="80">
        <f t="shared" si="0"/>
        <v>0</v>
      </c>
      <c r="D32" s="79">
        <v>0</v>
      </c>
      <c r="E32" s="80">
        <f t="shared" si="0"/>
        <v>0</v>
      </c>
      <c r="F32" s="79">
        <v>0</v>
      </c>
      <c r="G32" s="80">
        <f t="shared" si="0"/>
        <v>0</v>
      </c>
      <c r="H32" s="67">
        <f>LARGE((C32,E32,G32),1)</f>
        <v>0</v>
      </c>
      <c r="I32" s="66"/>
    </row>
    <row r="33" spans="1:9">
      <c r="A33" s="72"/>
      <c r="B33" s="78">
        <v>0</v>
      </c>
      <c r="C33" s="80">
        <f t="shared" si="0"/>
        <v>0</v>
      </c>
      <c r="D33" s="79">
        <v>0</v>
      </c>
      <c r="E33" s="80">
        <f t="shared" si="0"/>
        <v>0</v>
      </c>
      <c r="F33" s="79">
        <v>0</v>
      </c>
      <c r="G33" s="80">
        <f t="shared" si="0"/>
        <v>0</v>
      </c>
      <c r="H33" s="67">
        <f>LARGE((C33,E33,G33),1)</f>
        <v>0</v>
      </c>
      <c r="I33" s="66"/>
    </row>
    <row r="34" spans="1:9">
      <c r="A34" s="70"/>
      <c r="B34" s="78">
        <v>0</v>
      </c>
      <c r="C34" s="80">
        <f t="shared" si="0"/>
        <v>0</v>
      </c>
      <c r="D34" s="79">
        <v>0</v>
      </c>
      <c r="E34" s="80">
        <f t="shared" si="0"/>
        <v>0</v>
      </c>
      <c r="F34" s="79">
        <v>0</v>
      </c>
      <c r="G34" s="80">
        <f t="shared" si="0"/>
        <v>0</v>
      </c>
      <c r="H34" s="67">
        <f>LARGE((C34,E34,G34),1)</f>
        <v>0</v>
      </c>
      <c r="I34" s="66"/>
    </row>
    <row r="35" spans="1:9">
      <c r="A35" s="70"/>
      <c r="B35" s="78">
        <v>0</v>
      </c>
      <c r="C35" s="80">
        <f t="shared" si="0"/>
        <v>0</v>
      </c>
      <c r="D35" s="79">
        <v>0</v>
      </c>
      <c r="E35" s="80">
        <f t="shared" si="0"/>
        <v>0</v>
      </c>
      <c r="F35" s="79">
        <v>0</v>
      </c>
      <c r="G35" s="80">
        <f t="shared" si="0"/>
        <v>0</v>
      </c>
      <c r="H35" s="67">
        <f>LARGE((C35,E35,G35),1)</f>
        <v>0</v>
      </c>
      <c r="I35" s="66"/>
    </row>
    <row r="36" spans="1:9">
      <c r="A36" s="70"/>
      <c r="B36" s="78">
        <v>0</v>
      </c>
      <c r="C36" s="80">
        <f t="shared" si="0"/>
        <v>0</v>
      </c>
      <c r="D36" s="79">
        <v>0</v>
      </c>
      <c r="E36" s="80">
        <f t="shared" si="0"/>
        <v>0</v>
      </c>
      <c r="F36" s="79">
        <v>0</v>
      </c>
      <c r="G36" s="80">
        <f t="shared" si="0"/>
        <v>0</v>
      </c>
      <c r="H36" s="67">
        <f>LARGE((C36,E36,G36),1)</f>
        <v>0</v>
      </c>
      <c r="I36" s="66"/>
    </row>
    <row r="37" spans="1:9">
      <c r="A37" s="70"/>
      <c r="B37" s="78">
        <v>0</v>
      </c>
      <c r="C37" s="80">
        <f t="shared" si="0"/>
        <v>0</v>
      </c>
      <c r="D37" s="79">
        <v>0</v>
      </c>
      <c r="E37" s="80">
        <f t="shared" si="0"/>
        <v>0</v>
      </c>
      <c r="F37" s="79">
        <v>0</v>
      </c>
      <c r="G37" s="80">
        <f t="shared" si="0"/>
        <v>0</v>
      </c>
      <c r="H37" s="67">
        <f>LARGE((C37,E37,G37),1)</f>
        <v>0</v>
      </c>
      <c r="I37" s="66"/>
    </row>
    <row r="38" spans="1:9">
      <c r="A38" s="71"/>
      <c r="B38" s="78">
        <v>0</v>
      </c>
      <c r="C38" s="80">
        <f t="shared" si="0"/>
        <v>0</v>
      </c>
      <c r="D38" s="79">
        <v>0</v>
      </c>
      <c r="E38" s="80">
        <f t="shared" si="0"/>
        <v>0</v>
      </c>
      <c r="F38" s="79">
        <v>0</v>
      </c>
      <c r="G38" s="80">
        <f t="shared" si="0"/>
        <v>0</v>
      </c>
      <c r="H38" s="67">
        <f>LARGE((C38,E38,G38),1)</f>
        <v>0</v>
      </c>
      <c r="I38" s="66"/>
    </row>
    <row r="39" spans="1:9">
      <c r="A39" s="71"/>
      <c r="B39" s="78">
        <v>0</v>
      </c>
      <c r="C39" s="80">
        <f t="shared" si="0"/>
        <v>0</v>
      </c>
      <c r="D39" s="79">
        <v>0</v>
      </c>
      <c r="E39" s="80">
        <f t="shared" si="0"/>
        <v>0</v>
      </c>
      <c r="F39" s="79">
        <v>0</v>
      </c>
      <c r="G39" s="80">
        <f t="shared" si="0"/>
        <v>0</v>
      </c>
      <c r="H39" s="67">
        <f>LARGE((C39,E39,G39),1)</f>
        <v>0</v>
      </c>
      <c r="I39" s="66"/>
    </row>
    <row r="40" spans="1:9">
      <c r="A40" s="70"/>
      <c r="B40" s="78">
        <v>0</v>
      </c>
      <c r="C40" s="80">
        <f t="shared" si="0"/>
        <v>0</v>
      </c>
      <c r="D40" s="79">
        <v>0</v>
      </c>
      <c r="E40" s="80">
        <f t="shared" si="0"/>
        <v>0</v>
      </c>
      <c r="F40" s="79">
        <v>0</v>
      </c>
      <c r="G40" s="80">
        <f t="shared" si="0"/>
        <v>0</v>
      </c>
      <c r="H40" s="67">
        <f>LARGE((C40,E40,G40),1)</f>
        <v>0</v>
      </c>
      <c r="I40" s="66"/>
    </row>
    <row r="41" spans="1:9">
      <c r="A41" s="70"/>
      <c r="B41" s="79">
        <v>0</v>
      </c>
      <c r="C41" s="80">
        <f t="shared" si="0"/>
        <v>0</v>
      </c>
      <c r="D41" s="79">
        <v>0</v>
      </c>
      <c r="E41" s="80">
        <f t="shared" si="0"/>
        <v>0</v>
      </c>
      <c r="F41" s="79">
        <v>0</v>
      </c>
      <c r="G41" s="80">
        <f t="shared" si="0"/>
        <v>0</v>
      </c>
      <c r="H41" s="67">
        <f>LARGE((C41,E41,G41),1)</f>
        <v>0</v>
      </c>
      <c r="I41" s="66"/>
    </row>
    <row r="42" spans="1:9">
      <c r="A42" s="77"/>
      <c r="B42" s="79">
        <v>0</v>
      </c>
      <c r="C42" s="80">
        <f t="shared" si="0"/>
        <v>0</v>
      </c>
      <c r="D42" s="79">
        <v>0</v>
      </c>
      <c r="E42" s="80">
        <f t="shared" si="0"/>
        <v>0</v>
      </c>
      <c r="F42" s="79">
        <v>0</v>
      </c>
      <c r="G42" s="80">
        <f t="shared" si="0"/>
        <v>0</v>
      </c>
      <c r="H42" s="67">
        <f>LARGE((C42,E42,G42),1)</f>
        <v>0</v>
      </c>
      <c r="I42" s="66"/>
    </row>
    <row r="43" spans="1:9">
      <c r="A43" s="70"/>
      <c r="B43" s="79">
        <v>0</v>
      </c>
      <c r="C43" s="80">
        <f t="shared" si="0"/>
        <v>0</v>
      </c>
      <c r="D43" s="79">
        <v>0</v>
      </c>
      <c r="E43" s="80">
        <f t="shared" si="0"/>
        <v>0</v>
      </c>
      <c r="F43" s="79">
        <v>0</v>
      </c>
      <c r="G43" s="80">
        <f t="shared" si="0"/>
        <v>0</v>
      </c>
      <c r="H43" s="67">
        <f>LARGE((C43,E43,G43),1)</f>
        <v>0</v>
      </c>
      <c r="I43" s="66"/>
    </row>
    <row r="44" spans="1:9">
      <c r="A44" s="70"/>
      <c r="B44" s="79">
        <v>0</v>
      </c>
      <c r="C44" s="80">
        <f t="shared" si="0"/>
        <v>0</v>
      </c>
      <c r="D44" s="79">
        <v>0</v>
      </c>
      <c r="E44" s="80">
        <f t="shared" si="0"/>
        <v>0</v>
      </c>
      <c r="F44" s="79">
        <v>0</v>
      </c>
      <c r="G44" s="80">
        <f t="shared" si="0"/>
        <v>0</v>
      </c>
      <c r="H44" s="67">
        <f>LARGE((C44,E44,G44),1)</f>
        <v>0</v>
      </c>
      <c r="I44" s="66"/>
    </row>
    <row r="45" spans="1:9">
      <c r="A45" s="71"/>
      <c r="B45" s="79">
        <v>0</v>
      </c>
      <c r="C45" s="80">
        <f t="shared" si="0"/>
        <v>0</v>
      </c>
      <c r="D45" s="79">
        <v>0</v>
      </c>
      <c r="E45" s="80">
        <f t="shared" si="0"/>
        <v>0</v>
      </c>
      <c r="F45" s="79">
        <v>0</v>
      </c>
      <c r="G45" s="80">
        <f t="shared" si="0"/>
        <v>0</v>
      </c>
      <c r="H45" s="67">
        <f>LARGE((C45,E45,G45),1)</f>
        <v>0</v>
      </c>
      <c r="I45" s="66"/>
    </row>
    <row r="46" spans="1:9">
      <c r="A46" s="71"/>
      <c r="B46" s="79">
        <v>0</v>
      </c>
      <c r="C46" s="80">
        <f t="shared" si="0"/>
        <v>0</v>
      </c>
      <c r="D46" s="79">
        <v>0</v>
      </c>
      <c r="E46" s="80">
        <f t="shared" si="0"/>
        <v>0</v>
      </c>
      <c r="F46" s="79">
        <v>0</v>
      </c>
      <c r="G46" s="80">
        <f t="shared" si="0"/>
        <v>0</v>
      </c>
      <c r="H46" s="67">
        <f>LARGE((C46,E46,G46),1)</f>
        <v>0</v>
      </c>
      <c r="I46" s="66"/>
    </row>
    <row r="47" spans="1:9">
      <c r="A47" s="70"/>
      <c r="B47" s="79">
        <v>0</v>
      </c>
      <c r="C47" s="80">
        <f t="shared" si="0"/>
        <v>0</v>
      </c>
      <c r="D47" s="79">
        <v>0</v>
      </c>
      <c r="E47" s="80">
        <f t="shared" si="0"/>
        <v>0</v>
      </c>
      <c r="F47" s="79">
        <v>0</v>
      </c>
      <c r="G47" s="80">
        <f t="shared" si="0"/>
        <v>0</v>
      </c>
      <c r="H47" s="67">
        <f>LARGE((C47,E47,G47),1)</f>
        <v>0</v>
      </c>
      <c r="I47" s="66"/>
    </row>
    <row r="48" spans="1:9">
      <c r="A48" s="70"/>
      <c r="B48" s="79">
        <v>0</v>
      </c>
      <c r="C48" s="80">
        <f t="shared" si="0"/>
        <v>0</v>
      </c>
      <c r="D48" s="79">
        <v>0</v>
      </c>
      <c r="E48" s="80">
        <f t="shared" si="0"/>
        <v>0</v>
      </c>
      <c r="F48" s="79">
        <v>0</v>
      </c>
      <c r="G48" s="80">
        <f t="shared" si="0"/>
        <v>0</v>
      </c>
      <c r="H48" s="67">
        <f>LARGE((C48,E48,G48),1)</f>
        <v>0</v>
      </c>
      <c r="I48" s="66"/>
    </row>
    <row r="49" spans="1:9">
      <c r="A49" s="70"/>
      <c r="B49" s="79">
        <v>0</v>
      </c>
      <c r="C49" s="80">
        <f t="shared" si="0"/>
        <v>0</v>
      </c>
      <c r="D49" s="79">
        <v>0</v>
      </c>
      <c r="E49" s="80">
        <f t="shared" si="0"/>
        <v>0</v>
      </c>
      <c r="F49" s="79">
        <v>0</v>
      </c>
      <c r="G49" s="80">
        <f t="shared" si="0"/>
        <v>0</v>
      </c>
      <c r="H49" s="67">
        <f>LARGE((C49,E49,G49),1)</f>
        <v>0</v>
      </c>
      <c r="I49" s="66"/>
    </row>
    <row r="50" spans="1:9">
      <c r="A50" s="71"/>
      <c r="B50" s="79">
        <v>0</v>
      </c>
      <c r="C50" s="80">
        <f t="shared" si="0"/>
        <v>0</v>
      </c>
      <c r="D50" s="79">
        <v>0</v>
      </c>
      <c r="E50" s="80">
        <f t="shared" si="0"/>
        <v>0</v>
      </c>
      <c r="F50" s="79">
        <v>0</v>
      </c>
      <c r="G50" s="80">
        <f t="shared" si="0"/>
        <v>0</v>
      </c>
      <c r="H50" s="67">
        <f>LARGE((C50,E50,G50),1)</f>
        <v>0</v>
      </c>
      <c r="I50" s="66"/>
    </row>
    <row r="51" spans="1:9">
      <c r="A51" s="71"/>
      <c r="B51" s="79">
        <v>0</v>
      </c>
      <c r="C51" s="80">
        <f t="shared" si="0"/>
        <v>0</v>
      </c>
      <c r="D51" s="79">
        <v>0</v>
      </c>
      <c r="E51" s="80">
        <f t="shared" si="0"/>
        <v>0</v>
      </c>
      <c r="F51" s="79">
        <v>0</v>
      </c>
      <c r="G51" s="80">
        <f t="shared" si="0"/>
        <v>0</v>
      </c>
      <c r="H51" s="67">
        <f>LARGE((C51,E51,G51),1)</f>
        <v>0</v>
      </c>
      <c r="I51" s="66"/>
    </row>
    <row r="52" spans="1:9">
      <c r="A52" s="76"/>
      <c r="B52" s="79">
        <v>0</v>
      </c>
      <c r="C52" s="80">
        <f t="shared" si="0"/>
        <v>0</v>
      </c>
      <c r="D52" s="79">
        <v>0</v>
      </c>
      <c r="E52" s="80">
        <f t="shared" si="0"/>
        <v>0</v>
      </c>
      <c r="F52" s="79">
        <v>0</v>
      </c>
      <c r="G52" s="80">
        <f t="shared" si="0"/>
        <v>0</v>
      </c>
      <c r="H52" s="67">
        <f>LARGE((C52,E52,G52),1)</f>
        <v>0</v>
      </c>
      <c r="I52" s="66"/>
    </row>
    <row r="53" spans="1:9">
      <c r="A53" s="73"/>
      <c r="B53" s="79">
        <v>0</v>
      </c>
      <c r="C53" s="80">
        <f t="shared" si="0"/>
        <v>0</v>
      </c>
      <c r="D53" s="79">
        <v>0</v>
      </c>
      <c r="E53" s="80">
        <f t="shared" si="0"/>
        <v>0</v>
      </c>
      <c r="F53" s="79">
        <v>0</v>
      </c>
      <c r="G53" s="80">
        <f t="shared" si="0"/>
        <v>0</v>
      </c>
      <c r="H53" s="67">
        <f>LARGE((C53,E53,G53),1)</f>
        <v>0</v>
      </c>
      <c r="I53" s="66"/>
    </row>
    <row r="54" spans="1:9">
      <c r="A54" s="70"/>
      <c r="B54" s="79">
        <v>0</v>
      </c>
      <c r="C54" s="80">
        <f t="shared" si="0"/>
        <v>0</v>
      </c>
      <c r="D54" s="79">
        <v>0</v>
      </c>
      <c r="E54" s="80">
        <f t="shared" si="0"/>
        <v>0</v>
      </c>
      <c r="F54" s="79">
        <v>0</v>
      </c>
      <c r="G54" s="80">
        <f t="shared" si="0"/>
        <v>0</v>
      </c>
      <c r="H54" s="67">
        <f>LARGE((C54,E54,G54),1)</f>
        <v>0</v>
      </c>
      <c r="I54" s="66"/>
    </row>
    <row r="55" spans="1:9">
      <c r="A55" s="71"/>
      <c r="B55" s="79">
        <v>0</v>
      </c>
      <c r="C55" s="80">
        <f t="shared" si="0"/>
        <v>0</v>
      </c>
      <c r="D55" s="79">
        <v>0</v>
      </c>
      <c r="E55" s="80">
        <f t="shared" si="0"/>
        <v>0</v>
      </c>
      <c r="F55" s="79">
        <v>0</v>
      </c>
      <c r="G55" s="80">
        <f t="shared" si="0"/>
        <v>0</v>
      </c>
      <c r="H55" s="67">
        <f>LARGE((C55,E55,G55),1)</f>
        <v>0</v>
      </c>
      <c r="I55" s="66"/>
    </row>
    <row r="56" spans="1:9">
      <c r="A56" s="71"/>
      <c r="B56" s="79">
        <v>0</v>
      </c>
      <c r="C56" s="80">
        <f t="shared" si="0"/>
        <v>0</v>
      </c>
      <c r="D56" s="79">
        <v>0</v>
      </c>
      <c r="E56" s="80">
        <f t="shared" si="0"/>
        <v>0</v>
      </c>
      <c r="F56" s="79">
        <v>0</v>
      </c>
      <c r="G56" s="80">
        <f t="shared" si="0"/>
        <v>0</v>
      </c>
      <c r="H56" s="67">
        <f>LARGE((C56,E56,G56),1)</f>
        <v>0</v>
      </c>
      <c r="I56" s="66"/>
    </row>
    <row r="57" spans="1:9">
      <c r="A57" s="74"/>
      <c r="B57" s="79">
        <v>0</v>
      </c>
      <c r="C57" s="80">
        <f t="shared" si="0"/>
        <v>0</v>
      </c>
      <c r="D57" s="79">
        <v>0</v>
      </c>
      <c r="E57" s="80">
        <f t="shared" si="0"/>
        <v>0</v>
      </c>
      <c r="F57" s="79">
        <v>0</v>
      </c>
      <c r="G57" s="80">
        <f t="shared" si="0"/>
        <v>0</v>
      </c>
      <c r="H57" s="67">
        <f>LARGE((C57,E57,G57),1)</f>
        <v>0</v>
      </c>
      <c r="I57" s="66"/>
    </row>
    <row r="58" spans="1:9">
      <c r="A58" s="71"/>
      <c r="B58" s="79">
        <v>0</v>
      </c>
      <c r="C58" s="80">
        <f>B58/B$15*1000*B$14</f>
        <v>0</v>
      </c>
      <c r="D58" s="79">
        <v>0</v>
      </c>
      <c r="E58" s="80">
        <f>D58/D$15*1000*D$14</f>
        <v>0</v>
      </c>
      <c r="F58" s="79">
        <v>0</v>
      </c>
      <c r="G58" s="80">
        <f>F58/F$15*1000*F$14</f>
        <v>0</v>
      </c>
      <c r="H58" s="67">
        <f>LARGE((C58,E58,G58),1)</f>
        <v>0</v>
      </c>
      <c r="I58" s="66"/>
    </row>
    <row r="59" spans="1:9">
      <c r="C59"/>
    </row>
    <row r="60" spans="1:9">
      <c r="C60"/>
    </row>
    <row r="61" spans="1:9">
      <c r="C61"/>
    </row>
    <row r="62" spans="1:9">
      <c r="C62"/>
    </row>
    <row r="63" spans="1:9">
      <c r="C63"/>
    </row>
    <row r="64" spans="1:9">
      <c r="C64"/>
    </row>
    <row r="65" spans="3:3">
      <c r="C65"/>
    </row>
    <row r="66" spans="3:3">
      <c r="C66"/>
    </row>
    <row r="67" spans="3:3">
      <c r="C67"/>
    </row>
    <row r="68" spans="3:3">
      <c r="C68"/>
    </row>
    <row r="69" spans="3:3">
      <c r="C69"/>
    </row>
    <row r="70" spans="3:3">
      <c r="C70"/>
    </row>
    <row r="71" spans="3:3">
      <c r="C71"/>
    </row>
    <row r="72" spans="3:3">
      <c r="C72"/>
    </row>
    <row r="73" spans="3:3">
      <c r="C73"/>
    </row>
    <row r="74" spans="3:3">
      <c r="C74"/>
    </row>
    <row r="75" spans="3:3">
      <c r="C75"/>
    </row>
    <row r="76" spans="3:3">
      <c r="C76"/>
    </row>
    <row r="77" spans="3:3">
      <c r="C77"/>
    </row>
  </sheetData>
  <mergeCells count="5">
    <mergeCell ref="A1:A7"/>
    <mergeCell ref="B2:F2"/>
    <mergeCell ref="B4:F4"/>
    <mergeCell ref="B6:C6"/>
    <mergeCell ref="B10:C10"/>
  </mergeCells>
  <conditionalFormatting sqref="A52">
    <cfRule type="duplicateValues" dxfId="995" priority="33"/>
  </conditionalFormatting>
  <conditionalFormatting sqref="A34:A41 A53 A32 A43:A49">
    <cfRule type="duplicateValues" dxfId="994" priority="41"/>
  </conditionalFormatting>
  <conditionalFormatting sqref="A34:A41 A53 A32 A43:A49">
    <cfRule type="duplicateValues" dxfId="993" priority="42"/>
  </conditionalFormatting>
  <conditionalFormatting sqref="A57">
    <cfRule type="duplicateValues" dxfId="992" priority="39"/>
  </conditionalFormatting>
  <conditionalFormatting sqref="A57">
    <cfRule type="duplicateValues" dxfId="991" priority="40"/>
  </conditionalFormatting>
  <conditionalFormatting sqref="A33">
    <cfRule type="duplicateValues" dxfId="990" priority="37"/>
  </conditionalFormatting>
  <conditionalFormatting sqref="A33">
    <cfRule type="duplicateValues" dxfId="989" priority="38"/>
  </conditionalFormatting>
  <conditionalFormatting sqref="A50">
    <cfRule type="duplicateValues" dxfId="988" priority="35"/>
  </conditionalFormatting>
  <conditionalFormatting sqref="A50">
    <cfRule type="duplicateValues" dxfId="987" priority="36"/>
  </conditionalFormatting>
  <conditionalFormatting sqref="A42">
    <cfRule type="duplicateValues" dxfId="986" priority="34"/>
  </conditionalFormatting>
  <conditionalFormatting sqref="A51">
    <cfRule type="duplicateValues" dxfId="985" priority="29"/>
  </conditionalFormatting>
  <conditionalFormatting sqref="A51">
    <cfRule type="duplicateValues" dxfId="984" priority="30"/>
  </conditionalFormatting>
  <conditionalFormatting sqref="A28:A30">
    <cfRule type="duplicateValues" dxfId="983" priority="27"/>
  </conditionalFormatting>
  <conditionalFormatting sqref="A28:A30">
    <cfRule type="duplicateValues" dxfId="982" priority="28"/>
  </conditionalFormatting>
  <conditionalFormatting sqref="A27">
    <cfRule type="duplicateValues" dxfId="981" priority="25"/>
  </conditionalFormatting>
  <conditionalFormatting sqref="A27">
    <cfRule type="duplicateValues" dxfId="980" priority="26"/>
  </conditionalFormatting>
  <conditionalFormatting sqref="A17">
    <cfRule type="duplicateValues" dxfId="979" priority="13"/>
  </conditionalFormatting>
  <conditionalFormatting sqref="A17">
    <cfRule type="duplicateValues" dxfId="978" priority="14"/>
  </conditionalFormatting>
  <conditionalFormatting sqref="A18">
    <cfRule type="duplicateValues" dxfId="977" priority="11"/>
  </conditionalFormatting>
  <conditionalFormatting sqref="A18">
    <cfRule type="duplicateValues" dxfId="976" priority="12"/>
  </conditionalFormatting>
  <conditionalFormatting sqref="A19">
    <cfRule type="duplicateValues" dxfId="975" priority="9"/>
  </conditionalFormatting>
  <conditionalFormatting sqref="A19">
    <cfRule type="duplicateValues" dxfId="974" priority="10"/>
  </conditionalFormatting>
  <conditionalFormatting sqref="A21">
    <cfRule type="duplicateValues" dxfId="973" priority="7"/>
  </conditionalFormatting>
  <conditionalFormatting sqref="A21">
    <cfRule type="duplicateValues" dxfId="972" priority="8"/>
  </conditionalFormatting>
  <conditionalFormatting sqref="A22">
    <cfRule type="duplicateValues" dxfId="971" priority="5"/>
  </conditionalFormatting>
  <conditionalFormatting sqref="A22">
    <cfRule type="duplicateValues" dxfId="970" priority="6"/>
  </conditionalFormatting>
  <conditionalFormatting sqref="A23">
    <cfRule type="duplicateValues" dxfId="969" priority="3"/>
  </conditionalFormatting>
  <conditionalFormatting sqref="A23">
    <cfRule type="duplicateValues" dxfId="968" priority="4"/>
  </conditionalFormatting>
  <conditionalFormatting sqref="A25">
    <cfRule type="duplicateValues" dxfId="967" priority="1"/>
  </conditionalFormatting>
  <conditionalFormatting sqref="A25">
    <cfRule type="duplicateValues" dxfId="966" priority="2"/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K34" sqref="K34"/>
    </sheetView>
  </sheetViews>
  <sheetFormatPr baseColWidth="10" defaultColWidth="8.7109375" defaultRowHeight="13" x14ac:dyDescent="0"/>
  <cols>
    <col min="1" max="1" width="15.85546875" bestFit="1" customWidth="1"/>
  </cols>
  <sheetData>
    <row r="1" spans="1:9">
      <c r="A1" s="155"/>
      <c r="B1" s="83"/>
      <c r="C1" s="83"/>
      <c r="D1" s="83"/>
      <c r="E1" s="83"/>
      <c r="F1" s="83"/>
      <c r="G1" s="83"/>
      <c r="H1" s="83"/>
      <c r="I1" s="44"/>
    </row>
    <row r="2" spans="1:9">
      <c r="A2" s="155"/>
      <c r="B2" s="157" t="s">
        <v>41</v>
      </c>
      <c r="C2" s="157"/>
      <c r="D2" s="157"/>
      <c r="E2" s="157"/>
      <c r="F2" s="157"/>
      <c r="G2" s="83"/>
      <c r="H2" s="83"/>
      <c r="I2" s="44"/>
    </row>
    <row r="3" spans="1:9">
      <c r="A3" s="155"/>
      <c r="B3" s="83"/>
      <c r="C3" s="83"/>
      <c r="D3" s="83"/>
      <c r="E3" s="83"/>
      <c r="F3" s="83"/>
      <c r="G3" s="83"/>
      <c r="H3" s="83"/>
      <c r="I3" s="44"/>
    </row>
    <row r="4" spans="1:9">
      <c r="A4" s="155"/>
      <c r="B4" s="157" t="s">
        <v>34</v>
      </c>
      <c r="C4" s="157"/>
      <c r="D4" s="157"/>
      <c r="E4" s="157"/>
      <c r="F4" s="157"/>
      <c r="G4" s="83"/>
      <c r="H4" s="83"/>
      <c r="I4" s="44"/>
    </row>
    <row r="5" spans="1:9">
      <c r="A5" s="155"/>
      <c r="B5" s="83"/>
      <c r="C5" s="83"/>
      <c r="D5" s="83"/>
      <c r="E5" s="83"/>
      <c r="F5" s="83"/>
      <c r="G5" s="83"/>
      <c r="H5" s="83"/>
      <c r="I5" s="44"/>
    </row>
    <row r="6" spans="1:9">
      <c r="A6" s="155"/>
      <c r="B6" s="156"/>
      <c r="C6" s="156"/>
      <c r="D6" s="83"/>
      <c r="E6" s="83"/>
      <c r="F6" s="83"/>
      <c r="G6" s="83"/>
      <c r="H6" s="83"/>
      <c r="I6" s="44"/>
    </row>
    <row r="7" spans="1:9">
      <c r="A7" s="155"/>
      <c r="B7" s="83"/>
      <c r="C7" s="83"/>
      <c r="D7" s="83"/>
      <c r="E7" s="83"/>
      <c r="F7" s="83"/>
      <c r="G7" s="83"/>
      <c r="H7" s="83"/>
      <c r="I7" s="44"/>
    </row>
    <row r="8" spans="1:9">
      <c r="A8" s="45" t="s">
        <v>11</v>
      </c>
      <c r="B8" s="46" t="s">
        <v>67</v>
      </c>
      <c r="C8" s="46"/>
      <c r="D8" s="46"/>
      <c r="E8" s="46"/>
      <c r="F8" s="82"/>
      <c r="G8" s="82"/>
      <c r="H8" s="82"/>
      <c r="I8" s="44"/>
    </row>
    <row r="9" spans="1:9">
      <c r="A9" s="45" t="s">
        <v>0</v>
      </c>
      <c r="B9" s="46" t="s">
        <v>66</v>
      </c>
      <c r="C9" s="46"/>
      <c r="D9" s="46"/>
      <c r="E9" s="46"/>
      <c r="F9" s="82"/>
      <c r="G9" s="82"/>
      <c r="H9" s="82"/>
      <c r="I9" s="44"/>
    </row>
    <row r="10" spans="1:9">
      <c r="A10" s="45" t="s">
        <v>13</v>
      </c>
      <c r="B10" s="158">
        <v>42020</v>
      </c>
      <c r="C10" s="158"/>
      <c r="D10" s="47"/>
      <c r="E10" s="47"/>
      <c r="F10" s="48"/>
      <c r="G10" s="48"/>
      <c r="H10" s="48"/>
      <c r="I10" s="44"/>
    </row>
    <row r="11" spans="1:9">
      <c r="A11" s="45" t="s">
        <v>33</v>
      </c>
      <c r="B11" s="46" t="s">
        <v>39</v>
      </c>
      <c r="C11" s="47"/>
      <c r="D11" s="83"/>
      <c r="E11" s="83"/>
      <c r="F11" s="83"/>
      <c r="G11" s="83"/>
      <c r="H11" s="83"/>
      <c r="I11" s="44"/>
    </row>
    <row r="12" spans="1:9">
      <c r="A12" s="45" t="s">
        <v>16</v>
      </c>
      <c r="B12" s="82" t="s">
        <v>52</v>
      </c>
      <c r="C12" s="83"/>
      <c r="D12" s="83"/>
      <c r="E12" s="83"/>
      <c r="F12" s="83"/>
      <c r="G12" s="83"/>
      <c r="H12" s="83"/>
      <c r="I12" s="44"/>
    </row>
    <row r="13" spans="1:9">
      <c r="A13" s="82" t="s">
        <v>12</v>
      </c>
      <c r="B13" s="49" t="s">
        <v>2</v>
      </c>
      <c r="C13" s="50"/>
      <c r="D13" s="51" t="s">
        <v>17</v>
      </c>
      <c r="E13" s="50"/>
      <c r="F13" s="51" t="s">
        <v>1</v>
      </c>
      <c r="G13" s="50"/>
      <c r="H13" s="52"/>
      <c r="I13" s="53" t="s">
        <v>24</v>
      </c>
    </row>
    <row r="14" spans="1:9">
      <c r="A14" s="82" t="s">
        <v>15</v>
      </c>
      <c r="B14" s="54">
        <v>0.9</v>
      </c>
      <c r="C14" s="55"/>
      <c r="D14" s="56">
        <v>0</v>
      </c>
      <c r="E14" s="55"/>
      <c r="F14" s="56">
        <v>1</v>
      </c>
      <c r="G14" s="55"/>
      <c r="H14" s="57" t="s">
        <v>18</v>
      </c>
      <c r="I14" s="58" t="s">
        <v>25</v>
      </c>
    </row>
    <row r="15" spans="1:9">
      <c r="A15" s="82" t="s">
        <v>14</v>
      </c>
      <c r="B15" s="59">
        <v>94.5</v>
      </c>
      <c r="C15" s="60"/>
      <c r="D15" s="61">
        <v>1</v>
      </c>
      <c r="E15" s="60"/>
      <c r="F15" s="61">
        <v>92.5</v>
      </c>
      <c r="G15" s="60"/>
      <c r="H15" s="57" t="s">
        <v>19</v>
      </c>
      <c r="I15" s="58" t="s">
        <v>26</v>
      </c>
    </row>
    <row r="16" spans="1:9">
      <c r="A16" s="82"/>
      <c r="B16" s="62" t="s">
        <v>5</v>
      </c>
      <c r="C16" s="63" t="s">
        <v>4</v>
      </c>
      <c r="D16" s="63" t="s">
        <v>5</v>
      </c>
      <c r="E16" s="63" t="s">
        <v>4</v>
      </c>
      <c r="F16" s="63" t="s">
        <v>5</v>
      </c>
      <c r="G16" s="63" t="s">
        <v>4</v>
      </c>
      <c r="H16" s="64" t="s">
        <v>4</v>
      </c>
      <c r="I16" s="65">
        <v>56</v>
      </c>
    </row>
    <row r="17" spans="1:9">
      <c r="A17" s="86" t="s">
        <v>55</v>
      </c>
      <c r="B17" s="78">
        <v>82.5</v>
      </c>
      <c r="C17" s="80">
        <f>B17/B$15*1000*B$14</f>
        <v>785.71428571428578</v>
      </c>
      <c r="D17" s="79">
        <v>0</v>
      </c>
      <c r="E17" s="80">
        <f>D17/D$15*1000*D$14</f>
        <v>0</v>
      </c>
      <c r="F17" s="79">
        <v>73</v>
      </c>
      <c r="G17" s="80">
        <f>F17/F$15*1000*F$14</f>
        <v>789.18918918918928</v>
      </c>
      <c r="H17" s="67">
        <f>LARGE((C17,E17,G17),1)</f>
        <v>789.18918918918928</v>
      </c>
      <c r="I17" s="66">
        <v>10</v>
      </c>
    </row>
    <row r="18" spans="1:9">
      <c r="A18" s="87" t="s">
        <v>54</v>
      </c>
      <c r="B18" s="78">
        <v>83.5</v>
      </c>
      <c r="C18" s="80">
        <f>B18/B$15*1000*B$14</f>
        <v>795.2380952380953</v>
      </c>
      <c r="D18" s="79">
        <v>0</v>
      </c>
      <c r="E18" s="80">
        <f>D18/D$15*1000*D$14</f>
        <v>0</v>
      </c>
      <c r="F18" s="79">
        <v>0</v>
      </c>
      <c r="G18" s="80">
        <f>F18/F$15*1000*F$14</f>
        <v>0</v>
      </c>
      <c r="H18" s="67">
        <f>LARGE((C18,E18,G18),1)</f>
        <v>795.2380952380953</v>
      </c>
      <c r="I18" s="66">
        <v>13</v>
      </c>
    </row>
    <row r="19" spans="1:9">
      <c r="A19" s="86" t="s">
        <v>68</v>
      </c>
      <c r="B19" s="78">
        <v>81</v>
      </c>
      <c r="C19" s="80">
        <f>B19/B$15*1000*B$14</f>
        <v>771.42857142857144</v>
      </c>
      <c r="D19" s="79">
        <v>0</v>
      </c>
      <c r="E19" s="80">
        <f t="shared" ref="C19:G26" si="0">D19/D$15*1000*D$14</f>
        <v>0</v>
      </c>
      <c r="F19" s="79">
        <v>0</v>
      </c>
      <c r="G19" s="80">
        <f t="shared" si="0"/>
        <v>0</v>
      </c>
      <c r="H19" s="67">
        <f>LARGE((C19,E19,G19),1)</f>
        <v>771.42857142857144</v>
      </c>
      <c r="I19" s="66">
        <v>14</v>
      </c>
    </row>
    <row r="20" spans="1:9">
      <c r="A20" s="86" t="s">
        <v>53</v>
      </c>
      <c r="B20" s="78">
        <v>77</v>
      </c>
      <c r="C20" s="80">
        <f>B20/B$15*1000*B$14</f>
        <v>733.33333333333337</v>
      </c>
      <c r="D20" s="79">
        <v>0</v>
      </c>
      <c r="E20" s="80">
        <f t="shared" si="0"/>
        <v>0</v>
      </c>
      <c r="F20" s="79">
        <v>0</v>
      </c>
      <c r="G20" s="80">
        <f t="shared" si="0"/>
        <v>0</v>
      </c>
      <c r="H20" s="67">
        <f>LARGE((C20,E20,G20),1)</f>
        <v>733.33333333333337</v>
      </c>
      <c r="I20" s="66">
        <v>22</v>
      </c>
    </row>
    <row r="21" spans="1:9">
      <c r="A21" s="74" t="s">
        <v>59</v>
      </c>
      <c r="B21" s="78">
        <v>66.75</v>
      </c>
      <c r="C21" s="80">
        <f t="shared" si="0"/>
        <v>635.71428571428578</v>
      </c>
      <c r="D21" s="79">
        <v>0</v>
      </c>
      <c r="E21" s="80">
        <f t="shared" si="0"/>
        <v>0</v>
      </c>
      <c r="F21" s="79">
        <v>0</v>
      </c>
      <c r="G21" s="80">
        <f t="shared" si="0"/>
        <v>0</v>
      </c>
      <c r="H21" s="67">
        <f>LARGE((C21,E21,G21),1)</f>
        <v>635.71428571428578</v>
      </c>
      <c r="I21" s="66">
        <v>34</v>
      </c>
    </row>
    <row r="22" spans="1:9">
      <c r="A22" s="86"/>
      <c r="B22" s="78">
        <v>0</v>
      </c>
      <c r="C22" s="80">
        <f>B22/B$15*1000*B$14</f>
        <v>0</v>
      </c>
      <c r="D22" s="79">
        <v>0</v>
      </c>
      <c r="E22" s="80">
        <f>D22/D$15*1000*D$14</f>
        <v>0</v>
      </c>
      <c r="F22" s="79">
        <v>0</v>
      </c>
      <c r="G22" s="80">
        <f>F22/F$15*1000*F$14</f>
        <v>0</v>
      </c>
      <c r="H22" s="67">
        <f>LARGE((C22,E22,G22),1)</f>
        <v>0</v>
      </c>
      <c r="I22" s="66"/>
    </row>
    <row r="23" spans="1:9">
      <c r="A23" s="86"/>
      <c r="B23" s="78">
        <v>0</v>
      </c>
      <c r="C23" s="80">
        <f t="shared" si="0"/>
        <v>0</v>
      </c>
      <c r="D23" s="79">
        <v>0</v>
      </c>
      <c r="E23" s="80">
        <f t="shared" si="0"/>
        <v>0</v>
      </c>
      <c r="F23" s="79">
        <v>0</v>
      </c>
      <c r="G23" s="80">
        <f t="shared" si="0"/>
        <v>0</v>
      </c>
      <c r="H23" s="67">
        <f>LARGE((C23,E23,G23),1)</f>
        <v>0</v>
      </c>
      <c r="I23" s="66"/>
    </row>
    <row r="24" spans="1:9">
      <c r="A24" s="77"/>
      <c r="B24" s="78">
        <v>0</v>
      </c>
      <c r="C24" s="80">
        <f t="shared" si="0"/>
        <v>0</v>
      </c>
      <c r="D24" s="79">
        <v>0</v>
      </c>
      <c r="E24" s="80">
        <f t="shared" si="0"/>
        <v>0</v>
      </c>
      <c r="F24" s="79">
        <v>0</v>
      </c>
      <c r="G24" s="80">
        <f t="shared" si="0"/>
        <v>0</v>
      </c>
      <c r="H24" s="67">
        <f>LARGE((C24,E24,G24),1)</f>
        <v>0</v>
      </c>
      <c r="I24" s="66"/>
    </row>
    <row r="25" spans="1:9">
      <c r="A25" s="86"/>
      <c r="B25" s="78">
        <v>0</v>
      </c>
      <c r="C25" s="80">
        <f t="shared" si="0"/>
        <v>0</v>
      </c>
      <c r="D25" s="79">
        <v>0</v>
      </c>
      <c r="E25" s="80">
        <f t="shared" si="0"/>
        <v>0</v>
      </c>
      <c r="F25" s="79">
        <v>0</v>
      </c>
      <c r="G25" s="80">
        <f t="shared" si="0"/>
        <v>0</v>
      </c>
      <c r="H25" s="67">
        <f>LARGE((C25,E25,G25),1)</f>
        <v>0</v>
      </c>
      <c r="I25" s="66"/>
    </row>
    <row r="26" spans="1:9">
      <c r="A26" s="86"/>
      <c r="B26" s="91">
        <v>0</v>
      </c>
      <c r="C26" s="92">
        <f>B26/B$15*1000*B$14</f>
        <v>0</v>
      </c>
      <c r="D26" s="93">
        <v>0</v>
      </c>
      <c r="E26" s="92">
        <f t="shared" si="0"/>
        <v>0</v>
      </c>
      <c r="F26" s="93">
        <v>0</v>
      </c>
      <c r="G26" s="92">
        <f t="shared" si="0"/>
        <v>0</v>
      </c>
      <c r="H26" s="94">
        <f>LARGE((C26,E26,G26),1)</f>
        <v>0</v>
      </c>
      <c r="I26" s="66"/>
    </row>
  </sheetData>
  <mergeCells count="5">
    <mergeCell ref="A1:A7"/>
    <mergeCell ref="B2:F2"/>
    <mergeCell ref="B4:F4"/>
    <mergeCell ref="B6:C6"/>
    <mergeCell ref="B10:C10"/>
  </mergeCells>
  <conditionalFormatting sqref="A22">
    <cfRule type="duplicateValues" dxfId="965" priority="13"/>
  </conditionalFormatting>
  <conditionalFormatting sqref="A22">
    <cfRule type="duplicateValues" dxfId="964" priority="14"/>
  </conditionalFormatting>
  <conditionalFormatting sqref="A23">
    <cfRule type="duplicateValues" dxfId="963" priority="11"/>
  </conditionalFormatting>
  <conditionalFormatting sqref="A23">
    <cfRule type="duplicateValues" dxfId="962" priority="12"/>
  </conditionalFormatting>
  <conditionalFormatting sqref="A25">
    <cfRule type="duplicateValues" dxfId="961" priority="9"/>
  </conditionalFormatting>
  <conditionalFormatting sqref="A25">
    <cfRule type="duplicateValues" dxfId="960" priority="10"/>
  </conditionalFormatting>
  <conditionalFormatting sqref="A17">
    <cfRule type="duplicateValues" dxfId="959" priority="7"/>
  </conditionalFormatting>
  <conditionalFormatting sqref="A17">
    <cfRule type="duplicateValues" dxfId="958" priority="8"/>
  </conditionalFormatting>
  <conditionalFormatting sqref="A19">
    <cfRule type="duplicateValues" dxfId="957" priority="5"/>
  </conditionalFormatting>
  <conditionalFormatting sqref="A19">
    <cfRule type="duplicateValues" dxfId="956" priority="6"/>
  </conditionalFormatting>
  <conditionalFormatting sqref="A20">
    <cfRule type="duplicateValues" dxfId="955" priority="3"/>
  </conditionalFormatting>
  <conditionalFormatting sqref="A20">
    <cfRule type="duplicateValues" dxfId="954" priority="4"/>
  </conditionalFormatting>
  <conditionalFormatting sqref="A21">
    <cfRule type="duplicateValues" dxfId="953" priority="1"/>
  </conditionalFormatting>
  <conditionalFormatting sqref="A21">
    <cfRule type="duplicateValues" dxfId="952" priority="2"/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I36" sqref="I36"/>
    </sheetView>
  </sheetViews>
  <sheetFormatPr baseColWidth="10" defaultColWidth="8.7109375" defaultRowHeight="13" x14ac:dyDescent="0"/>
  <cols>
    <col min="1" max="1" width="15.85546875" bestFit="1" customWidth="1"/>
  </cols>
  <sheetData>
    <row r="1" spans="1:9">
      <c r="A1" s="155"/>
      <c r="B1" s="83"/>
      <c r="C1" s="83"/>
      <c r="D1" s="83"/>
      <c r="E1" s="83"/>
      <c r="F1" s="83"/>
      <c r="G1" s="83"/>
      <c r="H1" s="83"/>
      <c r="I1" s="44"/>
    </row>
    <row r="2" spans="1:9">
      <c r="A2" s="155"/>
      <c r="B2" s="157" t="s">
        <v>41</v>
      </c>
      <c r="C2" s="157"/>
      <c r="D2" s="157"/>
      <c r="E2" s="157"/>
      <c r="F2" s="157"/>
      <c r="G2" s="83"/>
      <c r="H2" s="83"/>
      <c r="I2" s="44"/>
    </row>
    <row r="3" spans="1:9">
      <c r="A3" s="155"/>
      <c r="B3" s="83"/>
      <c r="C3" s="83"/>
      <c r="D3" s="83"/>
      <c r="E3" s="83"/>
      <c r="F3" s="83"/>
      <c r="G3" s="83"/>
      <c r="H3" s="83"/>
      <c r="I3" s="44"/>
    </row>
    <row r="4" spans="1:9">
      <c r="A4" s="155"/>
      <c r="B4" s="157" t="s">
        <v>34</v>
      </c>
      <c r="C4" s="157"/>
      <c r="D4" s="157"/>
      <c r="E4" s="157"/>
      <c r="F4" s="157"/>
      <c r="G4" s="83"/>
      <c r="H4" s="83"/>
      <c r="I4" s="44"/>
    </row>
    <row r="5" spans="1:9">
      <c r="A5" s="155"/>
      <c r="B5" s="83"/>
      <c r="C5" s="83"/>
      <c r="D5" s="83"/>
      <c r="E5" s="83"/>
      <c r="F5" s="83"/>
      <c r="G5" s="83"/>
      <c r="H5" s="83"/>
      <c r="I5" s="44"/>
    </row>
    <row r="6" spans="1:9">
      <c r="A6" s="155"/>
      <c r="B6" s="156"/>
      <c r="C6" s="156"/>
      <c r="D6" s="83"/>
      <c r="E6" s="83"/>
      <c r="F6" s="83"/>
      <c r="G6" s="83"/>
      <c r="H6" s="83"/>
      <c r="I6" s="44"/>
    </row>
    <row r="7" spans="1:9">
      <c r="A7" s="155"/>
      <c r="B7" s="83"/>
      <c r="C7" s="83"/>
      <c r="D7" s="83"/>
      <c r="E7" s="83"/>
      <c r="F7" s="83"/>
      <c r="G7" s="83"/>
      <c r="H7" s="83"/>
      <c r="I7" s="44"/>
    </row>
    <row r="8" spans="1:9">
      <c r="A8" s="45" t="s">
        <v>11</v>
      </c>
      <c r="B8" s="46" t="s">
        <v>67</v>
      </c>
      <c r="C8" s="46"/>
      <c r="D8" s="46"/>
      <c r="E8" s="46"/>
      <c r="F8" s="82"/>
      <c r="G8" s="82"/>
      <c r="H8" s="82"/>
      <c r="I8" s="44"/>
    </row>
    <row r="9" spans="1:9">
      <c r="A9" s="45" t="s">
        <v>0</v>
      </c>
      <c r="B9" s="46" t="s">
        <v>66</v>
      </c>
      <c r="C9" s="46"/>
      <c r="D9" s="46"/>
      <c r="E9" s="46"/>
      <c r="F9" s="82"/>
      <c r="G9" s="82"/>
      <c r="H9" s="82"/>
      <c r="I9" s="44"/>
    </row>
    <row r="10" spans="1:9">
      <c r="A10" s="45" t="s">
        <v>13</v>
      </c>
      <c r="B10" s="158">
        <v>42021</v>
      </c>
      <c r="C10" s="158"/>
      <c r="D10" s="47"/>
      <c r="E10" s="47"/>
      <c r="F10" s="48"/>
      <c r="G10" s="48"/>
      <c r="H10" s="48"/>
      <c r="I10" s="44"/>
    </row>
    <row r="11" spans="1:9">
      <c r="A11" s="45" t="s">
        <v>33</v>
      </c>
      <c r="B11" s="46" t="s">
        <v>39</v>
      </c>
      <c r="C11" s="47"/>
      <c r="D11" s="83"/>
      <c r="E11" s="83"/>
      <c r="F11" s="83"/>
      <c r="G11" s="83"/>
      <c r="H11" s="83"/>
      <c r="I11" s="44"/>
    </row>
    <row r="12" spans="1:9">
      <c r="A12" s="45" t="s">
        <v>16</v>
      </c>
      <c r="B12" s="82" t="s">
        <v>52</v>
      </c>
      <c r="C12" s="83"/>
      <c r="D12" s="83"/>
      <c r="E12" s="83"/>
      <c r="F12" s="83"/>
      <c r="G12" s="83"/>
      <c r="H12" s="83"/>
      <c r="I12" s="44"/>
    </row>
    <row r="13" spans="1:9">
      <c r="A13" s="82" t="s">
        <v>12</v>
      </c>
      <c r="B13" s="49" t="s">
        <v>2</v>
      </c>
      <c r="C13" s="50"/>
      <c r="D13" s="51" t="s">
        <v>17</v>
      </c>
      <c r="E13" s="50"/>
      <c r="F13" s="51" t="s">
        <v>1</v>
      </c>
      <c r="G13" s="50"/>
      <c r="H13" s="52"/>
      <c r="I13" s="53" t="s">
        <v>24</v>
      </c>
    </row>
    <row r="14" spans="1:9">
      <c r="A14" s="82" t="s">
        <v>15</v>
      </c>
      <c r="B14" s="54">
        <v>0.9</v>
      </c>
      <c r="C14" s="55"/>
      <c r="D14" s="56">
        <v>0</v>
      </c>
      <c r="E14" s="55"/>
      <c r="F14" s="56">
        <v>1</v>
      </c>
      <c r="G14" s="55"/>
      <c r="H14" s="57" t="s">
        <v>18</v>
      </c>
      <c r="I14" s="58" t="s">
        <v>25</v>
      </c>
    </row>
    <row r="15" spans="1:9">
      <c r="A15" s="82" t="s">
        <v>14</v>
      </c>
      <c r="B15" s="59">
        <v>91</v>
      </c>
      <c r="C15" s="60"/>
      <c r="D15" s="61">
        <v>1</v>
      </c>
      <c r="E15" s="60"/>
      <c r="F15" s="61">
        <v>93.25</v>
      </c>
      <c r="G15" s="60"/>
      <c r="H15" s="57" t="s">
        <v>19</v>
      </c>
      <c r="I15" s="58" t="s">
        <v>26</v>
      </c>
    </row>
    <row r="16" spans="1:9">
      <c r="A16" s="82"/>
      <c r="B16" s="62" t="s">
        <v>5</v>
      </c>
      <c r="C16" s="63" t="s">
        <v>4</v>
      </c>
      <c r="D16" s="63" t="s">
        <v>5</v>
      </c>
      <c r="E16" s="63" t="s">
        <v>4</v>
      </c>
      <c r="F16" s="63" t="s">
        <v>5</v>
      </c>
      <c r="G16" s="63" t="s">
        <v>4</v>
      </c>
      <c r="H16" s="64" t="s">
        <v>4</v>
      </c>
      <c r="I16" s="65">
        <v>54</v>
      </c>
    </row>
    <row r="17" spans="1:9">
      <c r="A17" s="86" t="s">
        <v>53</v>
      </c>
      <c r="B17" s="78">
        <v>81.5</v>
      </c>
      <c r="C17" s="80">
        <f>B17/B$15*1000*B$14</f>
        <v>806.04395604395609</v>
      </c>
      <c r="D17" s="79">
        <v>0</v>
      </c>
      <c r="E17" s="80">
        <f>D17/D$15*1000*D$14</f>
        <v>0</v>
      </c>
      <c r="F17" s="79">
        <v>81.75</v>
      </c>
      <c r="G17" s="80">
        <f>F17/F$15*1000*F$14</f>
        <v>876.67560321715825</v>
      </c>
      <c r="H17" s="67">
        <f>LARGE((C17,E17,G17),1)</f>
        <v>876.67560321715825</v>
      </c>
      <c r="I17" s="66">
        <v>7</v>
      </c>
    </row>
    <row r="18" spans="1:9">
      <c r="A18" s="87" t="s">
        <v>54</v>
      </c>
      <c r="B18" s="78">
        <v>88.5</v>
      </c>
      <c r="C18" s="80">
        <f>B18/B$15*1000*B$14</f>
        <v>875.27472527472526</v>
      </c>
      <c r="D18" s="79">
        <v>0</v>
      </c>
      <c r="E18" s="80">
        <f>D18/D$15*1000*D$14</f>
        <v>0</v>
      </c>
      <c r="F18" s="79">
        <v>74.75</v>
      </c>
      <c r="G18" s="80">
        <f>F18/F$15*1000*F$14</f>
        <v>801.60857908847186</v>
      </c>
      <c r="H18" s="67">
        <f>LARGE((C18,E18,G18),1)</f>
        <v>875.27472527472526</v>
      </c>
      <c r="I18" s="66">
        <v>9</v>
      </c>
    </row>
    <row r="19" spans="1:9">
      <c r="A19" s="86" t="s">
        <v>68</v>
      </c>
      <c r="B19" s="78">
        <v>85</v>
      </c>
      <c r="C19" s="80">
        <f>B19/B$15*1000*B$14</f>
        <v>840.65934065934073</v>
      </c>
      <c r="D19" s="79">
        <v>0</v>
      </c>
      <c r="E19" s="80">
        <f t="shared" ref="C19:G26" si="0">D19/D$15*1000*D$14</f>
        <v>0</v>
      </c>
      <c r="F19" s="79">
        <v>72</v>
      </c>
      <c r="G19" s="80">
        <f t="shared" si="0"/>
        <v>772.11796246648794</v>
      </c>
      <c r="H19" s="67">
        <f>LARGE((C19,E19,G19),1)</f>
        <v>840.65934065934073</v>
      </c>
      <c r="I19" s="66">
        <v>10</v>
      </c>
    </row>
    <row r="20" spans="1:9">
      <c r="A20" s="74" t="s">
        <v>59</v>
      </c>
      <c r="B20" s="78">
        <v>80.75</v>
      </c>
      <c r="C20" s="80">
        <f>B20/B$15*1000*B$14</f>
        <v>798.62637362637361</v>
      </c>
      <c r="D20" s="79">
        <v>0</v>
      </c>
      <c r="E20" s="80">
        <f t="shared" si="0"/>
        <v>0</v>
      </c>
      <c r="F20" s="79">
        <v>0</v>
      </c>
      <c r="G20" s="80">
        <f t="shared" si="0"/>
        <v>0</v>
      </c>
      <c r="H20" s="67">
        <f>LARGE((C20,E20,G20),1)</f>
        <v>798.62637362637361</v>
      </c>
      <c r="I20" s="66">
        <v>14</v>
      </c>
    </row>
    <row r="21" spans="1:9">
      <c r="A21" s="86" t="s">
        <v>55</v>
      </c>
      <c r="B21" s="78">
        <v>79.25</v>
      </c>
      <c r="C21" s="80">
        <f t="shared" si="0"/>
        <v>783.79120879120887</v>
      </c>
      <c r="D21" s="79">
        <v>0</v>
      </c>
      <c r="E21" s="80">
        <f t="shared" si="0"/>
        <v>0</v>
      </c>
      <c r="F21" s="79">
        <v>0</v>
      </c>
      <c r="G21" s="80">
        <f t="shared" si="0"/>
        <v>0</v>
      </c>
      <c r="H21" s="67">
        <f>LARGE((C21,E21,G21),1)</f>
        <v>783.79120879120887</v>
      </c>
      <c r="I21" s="66">
        <v>16</v>
      </c>
    </row>
    <row r="22" spans="1:9">
      <c r="A22" s="86"/>
      <c r="B22" s="78">
        <v>0</v>
      </c>
      <c r="C22" s="80">
        <f>B22/B$15*1000*B$14</f>
        <v>0</v>
      </c>
      <c r="D22" s="79">
        <v>0</v>
      </c>
      <c r="E22" s="80">
        <f>D22/D$15*1000*D$14</f>
        <v>0</v>
      </c>
      <c r="F22" s="79">
        <v>0</v>
      </c>
      <c r="G22" s="80">
        <f>F22/F$15*1000*F$14</f>
        <v>0</v>
      </c>
      <c r="H22" s="67">
        <f>LARGE((C22,E22,G22),1)</f>
        <v>0</v>
      </c>
      <c r="I22" s="66"/>
    </row>
    <row r="23" spans="1:9">
      <c r="A23" s="86"/>
      <c r="B23" s="78">
        <v>0</v>
      </c>
      <c r="C23" s="80">
        <f t="shared" si="0"/>
        <v>0</v>
      </c>
      <c r="D23" s="79">
        <v>0</v>
      </c>
      <c r="E23" s="80">
        <f t="shared" si="0"/>
        <v>0</v>
      </c>
      <c r="F23" s="79">
        <v>0</v>
      </c>
      <c r="G23" s="80">
        <f t="shared" si="0"/>
        <v>0</v>
      </c>
      <c r="H23" s="67">
        <f>LARGE((C23,E23,G23),1)</f>
        <v>0</v>
      </c>
      <c r="I23" s="66"/>
    </row>
    <row r="24" spans="1:9">
      <c r="A24" s="77"/>
      <c r="B24" s="78">
        <v>0</v>
      </c>
      <c r="C24" s="80">
        <f t="shared" si="0"/>
        <v>0</v>
      </c>
      <c r="D24" s="79">
        <v>0</v>
      </c>
      <c r="E24" s="80">
        <f t="shared" si="0"/>
        <v>0</v>
      </c>
      <c r="F24" s="79">
        <v>0</v>
      </c>
      <c r="G24" s="80">
        <f t="shared" si="0"/>
        <v>0</v>
      </c>
      <c r="H24" s="67">
        <f>LARGE((C24,E24,G24),1)</f>
        <v>0</v>
      </c>
      <c r="I24" s="66"/>
    </row>
    <row r="25" spans="1:9">
      <c r="A25" s="86"/>
      <c r="B25" s="78">
        <v>0</v>
      </c>
      <c r="C25" s="80">
        <f t="shared" si="0"/>
        <v>0</v>
      </c>
      <c r="D25" s="79">
        <v>0</v>
      </c>
      <c r="E25" s="80">
        <f t="shared" si="0"/>
        <v>0</v>
      </c>
      <c r="F25" s="79">
        <v>0</v>
      </c>
      <c r="G25" s="80">
        <f t="shared" si="0"/>
        <v>0</v>
      </c>
      <c r="H25" s="67">
        <f>LARGE((C25,E25,G25),1)</f>
        <v>0</v>
      </c>
      <c r="I25" s="66"/>
    </row>
    <row r="26" spans="1:9">
      <c r="A26" s="86"/>
      <c r="B26" s="91">
        <v>0</v>
      </c>
      <c r="C26" s="92">
        <f>B26/B$15*1000*B$14</f>
        <v>0</v>
      </c>
      <c r="D26" s="93">
        <v>0</v>
      </c>
      <c r="E26" s="92">
        <f t="shared" si="0"/>
        <v>0</v>
      </c>
      <c r="F26" s="93">
        <v>0</v>
      </c>
      <c r="G26" s="92">
        <f t="shared" si="0"/>
        <v>0</v>
      </c>
      <c r="H26" s="94">
        <f>LARGE((C26,E26,G26),1)</f>
        <v>0</v>
      </c>
      <c r="I26" s="66"/>
    </row>
  </sheetData>
  <mergeCells count="5">
    <mergeCell ref="A1:A7"/>
    <mergeCell ref="B2:F2"/>
    <mergeCell ref="B4:F4"/>
    <mergeCell ref="B6:C6"/>
    <mergeCell ref="B10:C10"/>
  </mergeCells>
  <conditionalFormatting sqref="A22">
    <cfRule type="duplicateValues" dxfId="951" priority="13"/>
  </conditionalFormatting>
  <conditionalFormatting sqref="A22">
    <cfRule type="duplicateValues" dxfId="950" priority="14"/>
  </conditionalFormatting>
  <conditionalFormatting sqref="A23">
    <cfRule type="duplicateValues" dxfId="949" priority="11"/>
  </conditionalFormatting>
  <conditionalFormatting sqref="A23">
    <cfRule type="duplicateValues" dxfId="948" priority="12"/>
  </conditionalFormatting>
  <conditionalFormatting sqref="A25">
    <cfRule type="duplicateValues" dxfId="947" priority="9"/>
  </conditionalFormatting>
  <conditionalFormatting sqref="A25">
    <cfRule type="duplicateValues" dxfId="946" priority="10"/>
  </conditionalFormatting>
  <conditionalFormatting sqref="A17">
    <cfRule type="duplicateValues" dxfId="945" priority="7"/>
  </conditionalFormatting>
  <conditionalFormatting sqref="A17">
    <cfRule type="duplicateValues" dxfId="944" priority="8"/>
  </conditionalFormatting>
  <conditionalFormatting sqref="A19">
    <cfRule type="duplicateValues" dxfId="943" priority="5"/>
  </conditionalFormatting>
  <conditionalFormatting sqref="A19">
    <cfRule type="duplicateValues" dxfId="942" priority="6"/>
  </conditionalFormatting>
  <conditionalFormatting sqref="A20">
    <cfRule type="duplicateValues" dxfId="941" priority="3"/>
  </conditionalFormatting>
  <conditionalFormatting sqref="A20">
    <cfRule type="duplicateValues" dxfId="940" priority="4"/>
  </conditionalFormatting>
  <conditionalFormatting sqref="A21">
    <cfRule type="duplicateValues" dxfId="939" priority="1"/>
  </conditionalFormatting>
  <conditionalFormatting sqref="A21">
    <cfRule type="duplicateValues" dxfId="938" priority="2"/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zoomScale="125" zoomScaleNormal="125" zoomScalePageLayoutView="125" workbookViewId="0">
      <selection activeCell="A37" sqref="A37"/>
    </sheetView>
  </sheetViews>
  <sheetFormatPr baseColWidth="10" defaultColWidth="8.7109375" defaultRowHeight="13" x14ac:dyDescent="0"/>
  <cols>
    <col min="1" max="1" width="15.85546875" bestFit="1" customWidth="1"/>
  </cols>
  <sheetData>
    <row r="1" spans="1:9">
      <c r="A1" s="155"/>
      <c r="B1" s="83"/>
      <c r="C1" s="83"/>
      <c r="D1" s="83"/>
      <c r="E1" s="83"/>
      <c r="F1" s="83"/>
      <c r="G1" s="83"/>
      <c r="H1" s="83"/>
      <c r="I1" s="44"/>
    </row>
    <row r="2" spans="1:9">
      <c r="A2" s="155"/>
      <c r="B2" s="157" t="s">
        <v>41</v>
      </c>
      <c r="C2" s="157"/>
      <c r="D2" s="157"/>
      <c r="E2" s="157"/>
      <c r="F2" s="157"/>
      <c r="G2" s="83"/>
      <c r="H2" s="83"/>
      <c r="I2" s="44"/>
    </row>
    <row r="3" spans="1:9">
      <c r="A3" s="155"/>
      <c r="B3" s="83"/>
      <c r="C3" s="83"/>
      <c r="D3" s="83"/>
      <c r="E3" s="83"/>
      <c r="F3" s="83"/>
      <c r="G3" s="83"/>
      <c r="H3" s="83"/>
      <c r="I3" s="44"/>
    </row>
    <row r="4" spans="1:9">
      <c r="A4" s="155"/>
      <c r="B4" s="157" t="s">
        <v>34</v>
      </c>
      <c r="C4" s="157"/>
      <c r="D4" s="157"/>
      <c r="E4" s="157"/>
      <c r="F4" s="157"/>
      <c r="G4" s="83"/>
      <c r="H4" s="83"/>
      <c r="I4" s="44"/>
    </row>
    <row r="5" spans="1:9">
      <c r="A5" s="155"/>
      <c r="B5" s="83"/>
      <c r="C5" s="83"/>
      <c r="D5" s="83"/>
      <c r="E5" s="83"/>
      <c r="F5" s="83"/>
      <c r="G5" s="83"/>
      <c r="H5" s="83"/>
      <c r="I5" s="44"/>
    </row>
    <row r="6" spans="1:9">
      <c r="A6" s="155"/>
      <c r="B6" s="156"/>
      <c r="C6" s="156"/>
      <c r="D6" s="83"/>
      <c r="E6" s="83"/>
      <c r="F6" s="83"/>
      <c r="G6" s="83"/>
      <c r="H6" s="83"/>
      <c r="I6" s="44"/>
    </row>
    <row r="7" spans="1:9">
      <c r="A7" s="155"/>
      <c r="B7" s="83"/>
      <c r="C7" s="83"/>
      <c r="D7" s="83"/>
      <c r="E7" s="83"/>
      <c r="F7" s="83"/>
      <c r="G7" s="83"/>
      <c r="H7" s="83"/>
      <c r="I7" s="44"/>
    </row>
    <row r="8" spans="1:9">
      <c r="A8" s="45" t="s">
        <v>11</v>
      </c>
      <c r="B8" s="46" t="s">
        <v>120</v>
      </c>
      <c r="C8" s="46"/>
      <c r="D8" s="46"/>
      <c r="E8" s="46"/>
      <c r="F8" s="82"/>
      <c r="G8" s="82"/>
      <c r="H8" s="82"/>
      <c r="I8" s="44"/>
    </row>
    <row r="9" spans="1:9">
      <c r="A9" s="45" t="s">
        <v>0</v>
      </c>
      <c r="B9" s="46" t="s">
        <v>48</v>
      </c>
      <c r="C9" s="46"/>
      <c r="D9" s="46"/>
      <c r="E9" s="46"/>
      <c r="F9" s="82"/>
      <c r="G9" s="82"/>
      <c r="H9" s="82"/>
      <c r="I9" s="44"/>
    </row>
    <row r="10" spans="1:9">
      <c r="A10" s="45" t="s">
        <v>13</v>
      </c>
      <c r="B10" s="158" t="s">
        <v>121</v>
      </c>
      <c r="C10" s="158"/>
      <c r="D10" s="47"/>
      <c r="E10" s="47"/>
      <c r="F10" s="48"/>
      <c r="G10" s="48"/>
      <c r="H10" s="48"/>
      <c r="I10" s="44"/>
    </row>
    <row r="11" spans="1:9">
      <c r="A11" s="45" t="s">
        <v>33</v>
      </c>
      <c r="B11" s="46" t="s">
        <v>39</v>
      </c>
      <c r="C11" s="47"/>
      <c r="D11" s="83"/>
      <c r="E11" s="83"/>
      <c r="F11" s="83"/>
      <c r="G11" s="83"/>
      <c r="H11" s="83"/>
      <c r="I11" s="44"/>
    </row>
    <row r="12" spans="1:9">
      <c r="A12" s="45" t="s">
        <v>16</v>
      </c>
      <c r="B12" s="82" t="s">
        <v>52</v>
      </c>
      <c r="C12" s="83"/>
      <c r="D12" s="83"/>
      <c r="E12" s="83"/>
      <c r="F12" s="83"/>
      <c r="G12" s="83"/>
      <c r="H12" s="83"/>
      <c r="I12" s="44"/>
    </row>
    <row r="13" spans="1:9">
      <c r="A13" s="82" t="s">
        <v>12</v>
      </c>
      <c r="B13" s="49" t="s">
        <v>2</v>
      </c>
      <c r="C13" s="50"/>
      <c r="D13" s="51" t="s">
        <v>17</v>
      </c>
      <c r="E13" s="50"/>
      <c r="F13" s="51" t="s">
        <v>1</v>
      </c>
      <c r="G13" s="50"/>
      <c r="H13" s="52"/>
      <c r="I13" s="53" t="s">
        <v>24</v>
      </c>
    </row>
    <row r="14" spans="1:9">
      <c r="A14" s="82" t="s">
        <v>15</v>
      </c>
      <c r="B14" s="54">
        <v>0</v>
      </c>
      <c r="C14" s="55"/>
      <c r="D14" s="56">
        <v>0</v>
      </c>
      <c r="E14" s="55"/>
      <c r="F14" s="56">
        <v>0.5</v>
      </c>
      <c r="G14" s="55"/>
      <c r="H14" s="57" t="s">
        <v>18</v>
      </c>
      <c r="I14" s="58" t="s">
        <v>25</v>
      </c>
    </row>
    <row r="15" spans="1:9">
      <c r="A15" s="82" t="s">
        <v>14</v>
      </c>
      <c r="B15" s="59">
        <v>1</v>
      </c>
      <c r="C15" s="60"/>
      <c r="D15" s="61">
        <v>1</v>
      </c>
      <c r="E15" s="60"/>
      <c r="F15" s="61">
        <v>96</v>
      </c>
      <c r="G15" s="60"/>
      <c r="H15" s="57" t="s">
        <v>19</v>
      </c>
      <c r="I15" s="58" t="s">
        <v>26</v>
      </c>
    </row>
    <row r="16" spans="1:9">
      <c r="A16" s="82"/>
      <c r="B16" s="62" t="s">
        <v>5</v>
      </c>
      <c r="C16" s="63" t="s">
        <v>4</v>
      </c>
      <c r="D16" s="63" t="s">
        <v>5</v>
      </c>
      <c r="E16" s="63" t="s">
        <v>4</v>
      </c>
      <c r="F16" s="63" t="s">
        <v>5</v>
      </c>
      <c r="G16" s="63" t="s">
        <v>4</v>
      </c>
      <c r="H16" s="64" t="s">
        <v>4</v>
      </c>
      <c r="I16" s="65">
        <v>43</v>
      </c>
    </row>
    <row r="17" spans="1:9">
      <c r="A17" s="86" t="s">
        <v>72</v>
      </c>
      <c r="B17" s="78">
        <v>0</v>
      </c>
      <c r="C17" s="80">
        <f>B17/B$15*1000*B$14</f>
        <v>0</v>
      </c>
      <c r="D17" s="79">
        <v>0</v>
      </c>
      <c r="E17" s="80">
        <f>D17/D$15*1000*D$14</f>
        <v>0</v>
      </c>
      <c r="F17" s="79">
        <v>96</v>
      </c>
      <c r="G17" s="80">
        <f>F17/F$15*1000*F$14</f>
        <v>500</v>
      </c>
      <c r="H17" s="67">
        <f>LARGE((C17,E17,G17),1)</f>
        <v>500</v>
      </c>
      <c r="I17" s="66">
        <v>1</v>
      </c>
    </row>
    <row r="18" spans="1:9">
      <c r="A18" s="86" t="s">
        <v>76</v>
      </c>
      <c r="B18" s="78">
        <v>0</v>
      </c>
      <c r="C18" s="80">
        <f>B18/B$15*1000*B$14</f>
        <v>0</v>
      </c>
      <c r="D18" s="79">
        <v>0</v>
      </c>
      <c r="E18" s="80">
        <f>D18/D$15*1000*D$14</f>
        <v>0</v>
      </c>
      <c r="F18" s="79">
        <v>93.2</v>
      </c>
      <c r="G18" s="80">
        <f>F18/F$15*1000*F$14</f>
        <v>485.41666666666669</v>
      </c>
      <c r="H18" s="67">
        <f>LARGE((C18,E18,G18),1)</f>
        <v>485.41666666666669</v>
      </c>
      <c r="I18" s="66">
        <v>2</v>
      </c>
    </row>
    <row r="19" spans="1:9">
      <c r="A19" s="86" t="s">
        <v>81</v>
      </c>
      <c r="B19" s="78">
        <v>0</v>
      </c>
      <c r="C19" s="80">
        <f>B19/B$15*1000*B$14</f>
        <v>0</v>
      </c>
      <c r="D19" s="79">
        <v>0</v>
      </c>
      <c r="E19" s="80">
        <f t="shared" ref="C19:G26" si="0">D19/D$15*1000*D$14</f>
        <v>0</v>
      </c>
      <c r="F19" s="79">
        <v>88</v>
      </c>
      <c r="G19" s="80">
        <f t="shared" si="0"/>
        <v>458.33333333333331</v>
      </c>
      <c r="H19" s="67">
        <f>LARGE((C19,E19,G19),1)</f>
        <v>458.33333333333331</v>
      </c>
      <c r="I19" s="66">
        <v>3</v>
      </c>
    </row>
    <row r="20" spans="1:9">
      <c r="A20" s="86" t="s">
        <v>85</v>
      </c>
      <c r="B20" s="78">
        <v>0</v>
      </c>
      <c r="C20" s="80">
        <f>B20/B$15*1000*B$14</f>
        <v>0</v>
      </c>
      <c r="D20" s="79">
        <v>0</v>
      </c>
      <c r="E20" s="80">
        <f t="shared" si="0"/>
        <v>0</v>
      </c>
      <c r="F20" s="79">
        <v>86.2</v>
      </c>
      <c r="G20" s="80">
        <f t="shared" si="0"/>
        <v>448.95833333333337</v>
      </c>
      <c r="H20" s="67">
        <f>LARGE((C20,E20,G20),1)</f>
        <v>448.95833333333337</v>
      </c>
      <c r="I20" s="66">
        <v>4</v>
      </c>
    </row>
    <row r="21" spans="1:9">
      <c r="A21" s="86" t="s">
        <v>73</v>
      </c>
      <c r="B21" s="78">
        <v>0</v>
      </c>
      <c r="C21" s="80">
        <f t="shared" si="0"/>
        <v>0</v>
      </c>
      <c r="D21" s="79">
        <v>0</v>
      </c>
      <c r="E21" s="80">
        <f t="shared" si="0"/>
        <v>0</v>
      </c>
      <c r="F21" s="79">
        <v>82.2</v>
      </c>
      <c r="G21" s="80">
        <f t="shared" si="0"/>
        <v>428.12500000000006</v>
      </c>
      <c r="H21" s="67">
        <f>LARGE((C21,E21,G21),1)</f>
        <v>428.12500000000006</v>
      </c>
      <c r="I21" s="66">
        <v>5</v>
      </c>
    </row>
    <row r="22" spans="1:9">
      <c r="A22" s="86" t="s">
        <v>89</v>
      </c>
      <c r="B22" s="78">
        <v>0</v>
      </c>
      <c r="C22" s="80">
        <f>B22/B$15*1000*B$14</f>
        <v>0</v>
      </c>
      <c r="D22" s="79">
        <v>0</v>
      </c>
      <c r="E22" s="80">
        <f>D22/D$15*1000*D$14</f>
        <v>0</v>
      </c>
      <c r="F22" s="79">
        <v>78.599999999999994</v>
      </c>
      <c r="G22" s="80">
        <f>F22/F$15*1000*F$14</f>
        <v>409.375</v>
      </c>
      <c r="H22" s="67">
        <f>LARGE((C22,E22,G22),1)</f>
        <v>409.375</v>
      </c>
      <c r="I22" s="66">
        <v>6</v>
      </c>
    </row>
    <row r="23" spans="1:9">
      <c r="A23" s="86" t="s">
        <v>77</v>
      </c>
      <c r="B23" s="78">
        <v>0</v>
      </c>
      <c r="C23" s="80">
        <f t="shared" si="0"/>
        <v>0</v>
      </c>
      <c r="D23" s="79">
        <v>0</v>
      </c>
      <c r="E23" s="80">
        <f t="shared" si="0"/>
        <v>0</v>
      </c>
      <c r="F23" s="79">
        <v>78.2</v>
      </c>
      <c r="G23" s="80">
        <f t="shared" si="0"/>
        <v>407.29166666666669</v>
      </c>
      <c r="H23" s="67">
        <f>LARGE((C23,E23,G23),1)</f>
        <v>407.29166666666669</v>
      </c>
      <c r="I23" s="66">
        <v>7</v>
      </c>
    </row>
    <row r="24" spans="1:9">
      <c r="A24" s="86" t="s">
        <v>93</v>
      </c>
      <c r="B24" s="78">
        <v>0</v>
      </c>
      <c r="C24" s="80">
        <f t="shared" si="0"/>
        <v>0</v>
      </c>
      <c r="D24" s="79">
        <v>0</v>
      </c>
      <c r="E24" s="80">
        <f t="shared" si="0"/>
        <v>0</v>
      </c>
      <c r="F24" s="79">
        <v>76.400000000000006</v>
      </c>
      <c r="G24" s="80">
        <f t="shared" si="0"/>
        <v>397.91666666666669</v>
      </c>
      <c r="H24" s="67">
        <f>LARGE((C24,E24,G24),1)</f>
        <v>397.91666666666669</v>
      </c>
      <c r="I24" s="66">
        <v>8</v>
      </c>
    </row>
    <row r="25" spans="1:9">
      <c r="A25" s="86" t="s">
        <v>99</v>
      </c>
      <c r="B25" s="78">
        <v>0</v>
      </c>
      <c r="C25" s="80">
        <f t="shared" si="0"/>
        <v>0</v>
      </c>
      <c r="D25" s="79">
        <v>0</v>
      </c>
      <c r="E25" s="80">
        <f t="shared" si="0"/>
        <v>0</v>
      </c>
      <c r="F25" s="79">
        <v>75.8</v>
      </c>
      <c r="G25" s="80">
        <f t="shared" si="0"/>
        <v>394.79166666666663</v>
      </c>
      <c r="H25" s="67">
        <f>LARGE((C25,E25,G25),1)</f>
        <v>394.79166666666663</v>
      </c>
      <c r="I25" s="66">
        <v>9</v>
      </c>
    </row>
    <row r="26" spans="1:9">
      <c r="A26" s="86" t="s">
        <v>82</v>
      </c>
      <c r="B26" s="91">
        <v>0</v>
      </c>
      <c r="C26" s="92">
        <f>B26/B$15*1000*B$14</f>
        <v>0</v>
      </c>
      <c r="D26" s="93">
        <v>0</v>
      </c>
      <c r="E26" s="92">
        <f t="shared" si="0"/>
        <v>0</v>
      </c>
      <c r="F26" s="93">
        <v>73.2</v>
      </c>
      <c r="G26" s="92">
        <f t="shared" si="0"/>
        <v>381.25000000000006</v>
      </c>
      <c r="H26" s="94">
        <f>LARGE((C26,E26,G26),1)</f>
        <v>381.25000000000006</v>
      </c>
      <c r="I26" s="66">
        <v>10</v>
      </c>
    </row>
    <row r="27" spans="1:9">
      <c r="A27" s="86" t="s">
        <v>78</v>
      </c>
      <c r="B27" s="91">
        <v>0</v>
      </c>
      <c r="C27" s="92">
        <f t="shared" ref="C27:C59" si="1">B27/B$15*1000*B$14</f>
        <v>0</v>
      </c>
      <c r="D27" s="93">
        <v>0</v>
      </c>
      <c r="E27" s="92">
        <f t="shared" ref="E27:E59" si="2">D27/D$15*1000*D$14</f>
        <v>0</v>
      </c>
      <c r="F27" s="93">
        <v>72.400000000000006</v>
      </c>
      <c r="G27" s="92">
        <f t="shared" ref="G27:G58" si="3">F27/F$15*1000*F$14</f>
        <v>377.08333333333337</v>
      </c>
      <c r="H27" s="94">
        <f>LARGE((C27,E27,G27),1)</f>
        <v>377.08333333333337</v>
      </c>
      <c r="I27" s="66">
        <v>11</v>
      </c>
    </row>
    <row r="28" spans="1:9">
      <c r="A28" s="86" t="s">
        <v>86</v>
      </c>
      <c r="B28" s="91">
        <v>0</v>
      </c>
      <c r="C28" s="92">
        <f t="shared" si="1"/>
        <v>0</v>
      </c>
      <c r="D28" s="93">
        <v>0</v>
      </c>
      <c r="E28" s="92">
        <f t="shared" si="2"/>
        <v>0</v>
      </c>
      <c r="F28" s="93">
        <v>69.599999999999994</v>
      </c>
      <c r="G28" s="92">
        <f t="shared" si="3"/>
        <v>362.5</v>
      </c>
      <c r="H28" s="94">
        <f>LARGE((C28,E28,G28),1)</f>
        <v>362.5</v>
      </c>
      <c r="I28" s="66">
        <v>12</v>
      </c>
    </row>
    <row r="29" spans="1:9">
      <c r="A29" s="86" t="s">
        <v>103</v>
      </c>
      <c r="B29" s="91">
        <v>0</v>
      </c>
      <c r="C29" s="92">
        <f t="shared" si="1"/>
        <v>0</v>
      </c>
      <c r="D29" s="93">
        <v>0</v>
      </c>
      <c r="E29" s="92">
        <f t="shared" si="2"/>
        <v>0</v>
      </c>
      <c r="F29" s="93">
        <v>69.599999999999994</v>
      </c>
      <c r="G29" s="92">
        <f t="shared" si="3"/>
        <v>362.5</v>
      </c>
      <c r="H29" s="94">
        <f>LARGE((C29,E29,G29),1)</f>
        <v>362.5</v>
      </c>
      <c r="I29" s="66">
        <v>13</v>
      </c>
    </row>
    <row r="30" spans="1:9">
      <c r="A30" s="86" t="s">
        <v>83</v>
      </c>
      <c r="B30" s="91">
        <v>0</v>
      </c>
      <c r="C30" s="92">
        <f t="shared" si="1"/>
        <v>0</v>
      </c>
      <c r="D30" s="93">
        <v>0</v>
      </c>
      <c r="E30" s="92">
        <f t="shared" si="2"/>
        <v>0</v>
      </c>
      <c r="F30" s="93">
        <v>68.8</v>
      </c>
      <c r="G30" s="92">
        <f t="shared" si="3"/>
        <v>358.33333333333331</v>
      </c>
      <c r="H30" s="94">
        <f>LARGE((C30,E30,G30),1)</f>
        <v>358.33333333333331</v>
      </c>
      <c r="I30" s="66">
        <v>14</v>
      </c>
    </row>
    <row r="31" spans="1:9">
      <c r="A31" s="86" t="s">
        <v>90</v>
      </c>
      <c r="B31" s="91">
        <v>0</v>
      </c>
      <c r="C31" s="92">
        <f t="shared" si="1"/>
        <v>0</v>
      </c>
      <c r="D31" s="93">
        <v>0</v>
      </c>
      <c r="E31" s="92">
        <f t="shared" si="2"/>
        <v>0</v>
      </c>
      <c r="F31" s="93">
        <v>67</v>
      </c>
      <c r="G31" s="92">
        <f t="shared" si="3"/>
        <v>348.95833333333331</v>
      </c>
      <c r="H31" s="94">
        <f>LARGE((C31,E31,G31),1)</f>
        <v>348.95833333333331</v>
      </c>
      <c r="I31" s="66">
        <v>15</v>
      </c>
    </row>
    <row r="32" spans="1:9">
      <c r="A32" s="86" t="s">
        <v>79</v>
      </c>
      <c r="B32" s="91">
        <v>0</v>
      </c>
      <c r="C32" s="92">
        <f t="shared" si="1"/>
        <v>0</v>
      </c>
      <c r="D32" s="93">
        <v>0</v>
      </c>
      <c r="E32" s="92">
        <f t="shared" si="2"/>
        <v>0</v>
      </c>
      <c r="F32" s="93">
        <v>63.2</v>
      </c>
      <c r="G32" s="92">
        <f t="shared" si="3"/>
        <v>329.16666666666669</v>
      </c>
      <c r="H32" s="94">
        <f>LARGE((C32,E32,G32),1)</f>
        <v>329.16666666666669</v>
      </c>
      <c r="I32" s="66">
        <v>16</v>
      </c>
    </row>
    <row r="33" spans="1:9">
      <c r="A33" s="86" t="s">
        <v>84</v>
      </c>
      <c r="B33" s="91">
        <v>0</v>
      </c>
      <c r="C33" s="92">
        <f t="shared" si="1"/>
        <v>0</v>
      </c>
      <c r="D33" s="93">
        <v>0</v>
      </c>
      <c r="E33" s="92">
        <f t="shared" si="2"/>
        <v>0</v>
      </c>
      <c r="F33" s="93">
        <v>61.4</v>
      </c>
      <c r="G33" s="92">
        <f t="shared" si="3"/>
        <v>319.79166666666663</v>
      </c>
      <c r="H33" s="94">
        <f>LARGE((C33,E33,G33),1)</f>
        <v>319.79166666666663</v>
      </c>
      <c r="I33" s="66">
        <v>17</v>
      </c>
    </row>
    <row r="34" spans="1:9">
      <c r="A34" s="86" t="s">
        <v>88</v>
      </c>
      <c r="B34" s="91">
        <v>0</v>
      </c>
      <c r="C34" s="92">
        <f t="shared" si="1"/>
        <v>0</v>
      </c>
      <c r="D34" s="93">
        <v>0</v>
      </c>
      <c r="E34" s="92">
        <f t="shared" si="2"/>
        <v>0</v>
      </c>
      <c r="F34" s="93">
        <v>60</v>
      </c>
      <c r="G34" s="92">
        <f t="shared" si="3"/>
        <v>312.5</v>
      </c>
      <c r="H34" s="94">
        <f>LARGE((C34,E34,G34),1)</f>
        <v>312.5</v>
      </c>
      <c r="I34" s="66">
        <v>18</v>
      </c>
    </row>
    <row r="35" spans="1:9">
      <c r="A35" s="86" t="s">
        <v>106</v>
      </c>
      <c r="B35" s="91">
        <v>0</v>
      </c>
      <c r="C35" s="92">
        <f t="shared" si="1"/>
        <v>0</v>
      </c>
      <c r="D35" s="93">
        <v>0</v>
      </c>
      <c r="E35" s="92">
        <f t="shared" si="2"/>
        <v>0</v>
      </c>
      <c r="F35" s="93">
        <v>59.4</v>
      </c>
      <c r="G35" s="92">
        <f t="shared" si="3"/>
        <v>309.375</v>
      </c>
      <c r="H35" s="94">
        <f>LARGE((C35,E35,G35),1)</f>
        <v>309.375</v>
      </c>
      <c r="I35" s="66">
        <v>19</v>
      </c>
    </row>
    <row r="36" spans="1:9">
      <c r="A36" s="86" t="s">
        <v>87</v>
      </c>
      <c r="B36" s="91">
        <v>0</v>
      </c>
      <c r="C36" s="92">
        <f t="shared" si="1"/>
        <v>0</v>
      </c>
      <c r="D36" s="93">
        <v>0</v>
      </c>
      <c r="E36" s="92">
        <f t="shared" si="2"/>
        <v>0</v>
      </c>
      <c r="F36" s="93">
        <v>58.2</v>
      </c>
      <c r="G36" s="92">
        <f t="shared" si="3"/>
        <v>303.12500000000006</v>
      </c>
      <c r="H36" s="94">
        <f>LARGE((C36,E36,G36),1)</f>
        <v>303.12500000000006</v>
      </c>
      <c r="I36" s="66">
        <v>20</v>
      </c>
    </row>
    <row r="37" spans="1:9">
      <c r="A37" s="86" t="s">
        <v>92</v>
      </c>
      <c r="B37" s="91">
        <v>0</v>
      </c>
      <c r="C37" s="92">
        <f t="shared" si="1"/>
        <v>0</v>
      </c>
      <c r="D37" s="93">
        <v>0</v>
      </c>
      <c r="E37" s="92">
        <f t="shared" si="2"/>
        <v>0</v>
      </c>
      <c r="F37" s="93">
        <v>57.6</v>
      </c>
      <c r="G37" s="92">
        <f t="shared" si="3"/>
        <v>300</v>
      </c>
      <c r="H37" s="94">
        <f>LARGE((C37,E37,G37),1)</f>
        <v>300</v>
      </c>
      <c r="I37" s="66">
        <v>21</v>
      </c>
    </row>
    <row r="38" spans="1:9">
      <c r="A38" s="86" t="s">
        <v>91</v>
      </c>
      <c r="B38" s="91">
        <v>0</v>
      </c>
      <c r="C38" s="92">
        <f t="shared" si="1"/>
        <v>0</v>
      </c>
      <c r="D38" s="93">
        <v>0</v>
      </c>
      <c r="E38" s="92">
        <f t="shared" si="2"/>
        <v>0</v>
      </c>
      <c r="F38" s="93">
        <v>56.2</v>
      </c>
      <c r="G38" s="92">
        <f t="shared" si="3"/>
        <v>292.70833333333337</v>
      </c>
      <c r="H38" s="94">
        <f>LARGE((C38,E38,G38),1)</f>
        <v>292.70833333333337</v>
      </c>
      <c r="I38" s="66">
        <v>22</v>
      </c>
    </row>
    <row r="39" spans="1:9">
      <c r="A39" s="86" t="s">
        <v>108</v>
      </c>
      <c r="B39" s="91">
        <v>0</v>
      </c>
      <c r="C39" s="92">
        <f t="shared" si="1"/>
        <v>0</v>
      </c>
      <c r="D39" s="93">
        <v>0</v>
      </c>
      <c r="E39" s="92">
        <f t="shared" si="2"/>
        <v>0</v>
      </c>
      <c r="F39" s="93">
        <v>55.6</v>
      </c>
      <c r="G39" s="92">
        <f t="shared" si="3"/>
        <v>289.58333333333337</v>
      </c>
      <c r="H39" s="94">
        <f>LARGE((C39,E39,G39),1)</f>
        <v>289.58333333333337</v>
      </c>
      <c r="I39" s="66">
        <v>23</v>
      </c>
    </row>
    <row r="40" spans="1:9">
      <c r="A40" s="86" t="s">
        <v>98</v>
      </c>
      <c r="B40" s="91">
        <v>0</v>
      </c>
      <c r="C40" s="92">
        <f t="shared" si="1"/>
        <v>0</v>
      </c>
      <c r="D40" s="93">
        <v>0</v>
      </c>
      <c r="E40" s="92">
        <f t="shared" si="2"/>
        <v>0</v>
      </c>
      <c r="F40" s="93">
        <v>55.4</v>
      </c>
      <c r="G40" s="92">
        <f t="shared" si="3"/>
        <v>288.54166666666663</v>
      </c>
      <c r="H40" s="94">
        <f>LARGE((C40,E40,G40),1)</f>
        <v>288.54166666666663</v>
      </c>
      <c r="I40" s="66">
        <v>24</v>
      </c>
    </row>
    <row r="41" spans="1:9">
      <c r="A41" s="86" t="s">
        <v>110</v>
      </c>
      <c r="B41" s="91">
        <v>0</v>
      </c>
      <c r="C41" s="92">
        <f t="shared" si="1"/>
        <v>0</v>
      </c>
      <c r="D41" s="93">
        <v>0</v>
      </c>
      <c r="E41" s="92">
        <f t="shared" si="2"/>
        <v>0</v>
      </c>
      <c r="F41" s="93">
        <v>55</v>
      </c>
      <c r="G41" s="92">
        <f t="shared" si="3"/>
        <v>286.45833333333331</v>
      </c>
      <c r="H41" s="94">
        <f>LARGE((C41,E41,G41),1)</f>
        <v>286.45833333333331</v>
      </c>
      <c r="I41" s="66">
        <v>25</v>
      </c>
    </row>
    <row r="42" spans="1:9">
      <c r="A42" s="86" t="s">
        <v>112</v>
      </c>
      <c r="B42" s="91">
        <v>0</v>
      </c>
      <c r="C42" s="92">
        <f t="shared" si="1"/>
        <v>0</v>
      </c>
      <c r="D42" s="93">
        <v>0</v>
      </c>
      <c r="E42" s="92">
        <f t="shared" si="2"/>
        <v>0</v>
      </c>
      <c r="F42" s="93">
        <v>54.4</v>
      </c>
      <c r="G42" s="92">
        <f t="shared" si="3"/>
        <v>283.33333333333331</v>
      </c>
      <c r="H42" s="94">
        <f>LARGE((C42,E42,G42),1)</f>
        <v>283.33333333333331</v>
      </c>
      <c r="I42" s="66">
        <v>26</v>
      </c>
    </row>
    <row r="43" spans="1:9">
      <c r="A43" s="86" t="s">
        <v>95</v>
      </c>
      <c r="B43" s="91">
        <v>0</v>
      </c>
      <c r="C43" s="92">
        <f t="shared" si="1"/>
        <v>0</v>
      </c>
      <c r="D43" s="93">
        <v>0</v>
      </c>
      <c r="E43" s="92">
        <f t="shared" si="2"/>
        <v>0</v>
      </c>
      <c r="F43" s="93">
        <v>54</v>
      </c>
      <c r="G43" s="92">
        <f t="shared" si="3"/>
        <v>281.25</v>
      </c>
      <c r="H43" s="94">
        <f>LARGE((C43,E43,G43),1)</f>
        <v>281.25</v>
      </c>
      <c r="I43" s="66">
        <v>27</v>
      </c>
    </row>
    <row r="44" spans="1:9">
      <c r="A44" s="86" t="s">
        <v>114</v>
      </c>
      <c r="B44" s="91">
        <v>0</v>
      </c>
      <c r="C44" s="92">
        <f t="shared" si="1"/>
        <v>0</v>
      </c>
      <c r="D44" s="93">
        <v>0</v>
      </c>
      <c r="E44" s="92">
        <f t="shared" si="2"/>
        <v>0</v>
      </c>
      <c r="F44" s="93">
        <v>51.8</v>
      </c>
      <c r="G44" s="92">
        <f t="shared" si="3"/>
        <v>269.79166666666663</v>
      </c>
      <c r="H44" s="94">
        <f>LARGE((C44,E44,G44),1)</f>
        <v>269.79166666666663</v>
      </c>
      <c r="I44" s="66">
        <v>28</v>
      </c>
    </row>
    <row r="45" spans="1:9">
      <c r="A45" s="86" t="s">
        <v>102</v>
      </c>
      <c r="B45" s="91">
        <v>0</v>
      </c>
      <c r="C45" s="92">
        <f t="shared" si="1"/>
        <v>0</v>
      </c>
      <c r="D45" s="93">
        <v>0</v>
      </c>
      <c r="E45" s="92">
        <f t="shared" si="2"/>
        <v>0</v>
      </c>
      <c r="F45" s="93">
        <v>51</v>
      </c>
      <c r="G45" s="92">
        <f t="shared" si="3"/>
        <v>265.625</v>
      </c>
      <c r="H45" s="94">
        <f>LARGE((C45,E45,G45),1)</f>
        <v>265.625</v>
      </c>
      <c r="I45" s="66">
        <v>29</v>
      </c>
    </row>
    <row r="46" spans="1:9">
      <c r="A46" s="86" t="s">
        <v>105</v>
      </c>
      <c r="B46" s="91">
        <v>0</v>
      </c>
      <c r="C46" s="92">
        <f t="shared" si="1"/>
        <v>0</v>
      </c>
      <c r="D46" s="93">
        <v>0</v>
      </c>
      <c r="E46" s="92">
        <f t="shared" si="2"/>
        <v>0</v>
      </c>
      <c r="F46" s="93">
        <v>48.8</v>
      </c>
      <c r="G46" s="92">
        <f t="shared" si="3"/>
        <v>254.16666666666666</v>
      </c>
      <c r="H46" s="94">
        <f>LARGE((C46,E46,G46),1)</f>
        <v>254.16666666666666</v>
      </c>
      <c r="I46" s="66">
        <v>30</v>
      </c>
    </row>
    <row r="47" spans="1:9">
      <c r="A47" s="86" t="s">
        <v>115</v>
      </c>
      <c r="B47" s="91">
        <v>0</v>
      </c>
      <c r="C47" s="92">
        <f t="shared" si="1"/>
        <v>0</v>
      </c>
      <c r="D47" s="93">
        <v>0</v>
      </c>
      <c r="E47" s="92">
        <f t="shared" si="2"/>
        <v>0</v>
      </c>
      <c r="F47" s="93">
        <v>45.4</v>
      </c>
      <c r="G47" s="92">
        <f t="shared" si="3"/>
        <v>236.45833333333331</v>
      </c>
      <c r="H47" s="94">
        <f>LARGE((C47,E47,G47),1)</f>
        <v>236.45833333333331</v>
      </c>
      <c r="I47" s="66">
        <v>31</v>
      </c>
    </row>
    <row r="48" spans="1:9">
      <c r="A48" s="86" t="s">
        <v>107</v>
      </c>
      <c r="B48" s="91">
        <v>0</v>
      </c>
      <c r="C48" s="92">
        <f t="shared" si="1"/>
        <v>0</v>
      </c>
      <c r="D48" s="93">
        <v>0</v>
      </c>
      <c r="E48" s="92">
        <f t="shared" si="2"/>
        <v>0</v>
      </c>
      <c r="F48" s="93">
        <v>45.2</v>
      </c>
      <c r="G48" s="92">
        <f t="shared" si="3"/>
        <v>235.41666666666669</v>
      </c>
      <c r="H48" s="94">
        <f>LARGE((C48,E48,G48),1)</f>
        <v>235.41666666666669</v>
      </c>
      <c r="I48" s="66">
        <v>32</v>
      </c>
    </row>
    <row r="49" spans="1:9">
      <c r="A49" s="86" t="s">
        <v>109</v>
      </c>
      <c r="B49" s="91">
        <v>0</v>
      </c>
      <c r="C49" s="92">
        <f t="shared" si="1"/>
        <v>0</v>
      </c>
      <c r="D49" s="93">
        <v>0</v>
      </c>
      <c r="E49" s="92">
        <f t="shared" si="2"/>
        <v>0</v>
      </c>
      <c r="F49" s="93">
        <v>39.799999999999997</v>
      </c>
      <c r="G49" s="92">
        <f t="shared" si="3"/>
        <v>207.29166666666666</v>
      </c>
      <c r="H49" s="94">
        <f>LARGE((C49,E49,G49),1)</f>
        <v>207.29166666666666</v>
      </c>
      <c r="I49" s="66">
        <v>33</v>
      </c>
    </row>
    <row r="50" spans="1:9">
      <c r="A50" s="86" t="s">
        <v>96</v>
      </c>
      <c r="B50" s="91">
        <v>0</v>
      </c>
      <c r="C50" s="92">
        <f t="shared" si="1"/>
        <v>0</v>
      </c>
      <c r="D50" s="93">
        <v>0</v>
      </c>
      <c r="E50" s="92">
        <f t="shared" si="2"/>
        <v>0</v>
      </c>
      <c r="F50" s="93">
        <v>38.799999999999997</v>
      </c>
      <c r="G50" s="92">
        <f t="shared" si="3"/>
        <v>202.08333333333331</v>
      </c>
      <c r="H50" s="94">
        <f>LARGE((C50,E50,G50),1)</f>
        <v>202.08333333333331</v>
      </c>
      <c r="I50" s="66">
        <v>34</v>
      </c>
    </row>
    <row r="51" spans="1:9">
      <c r="A51" s="86" t="s">
        <v>101</v>
      </c>
      <c r="B51" s="91">
        <v>0</v>
      </c>
      <c r="C51" s="92">
        <f t="shared" si="1"/>
        <v>0</v>
      </c>
      <c r="D51" s="93">
        <v>0</v>
      </c>
      <c r="E51" s="92">
        <f t="shared" si="2"/>
        <v>0</v>
      </c>
      <c r="F51" s="93">
        <v>38.4</v>
      </c>
      <c r="G51" s="92">
        <f t="shared" si="3"/>
        <v>199.99999999999997</v>
      </c>
      <c r="H51" s="94">
        <f>LARGE((C51,E51,G51),1)</f>
        <v>199.99999999999997</v>
      </c>
      <c r="I51" s="66">
        <v>35</v>
      </c>
    </row>
    <row r="52" spans="1:9">
      <c r="A52" s="86" t="s">
        <v>116</v>
      </c>
      <c r="B52" s="91">
        <v>0</v>
      </c>
      <c r="C52" s="92">
        <f t="shared" si="1"/>
        <v>0</v>
      </c>
      <c r="D52" s="93">
        <v>0</v>
      </c>
      <c r="E52" s="92">
        <f t="shared" si="2"/>
        <v>0</v>
      </c>
      <c r="F52" s="93">
        <v>37.799999999999997</v>
      </c>
      <c r="G52" s="92">
        <f t="shared" si="3"/>
        <v>196.875</v>
      </c>
      <c r="H52" s="94">
        <f>LARGE((C52,E52,G52),1)</f>
        <v>196.875</v>
      </c>
      <c r="I52" s="66">
        <v>36</v>
      </c>
    </row>
    <row r="53" spans="1:9">
      <c r="A53" s="86" t="s">
        <v>111</v>
      </c>
      <c r="B53" s="91">
        <v>0</v>
      </c>
      <c r="C53" s="92">
        <f t="shared" si="1"/>
        <v>0</v>
      </c>
      <c r="D53" s="93">
        <v>0</v>
      </c>
      <c r="E53" s="92">
        <f t="shared" si="2"/>
        <v>0</v>
      </c>
      <c r="F53" s="93">
        <v>37.200000000000003</v>
      </c>
      <c r="G53" s="92">
        <f t="shared" si="3"/>
        <v>193.75</v>
      </c>
      <c r="H53" s="94">
        <f>LARGE((C53,E53,G53),1)</f>
        <v>193.75</v>
      </c>
      <c r="I53" s="66">
        <v>37</v>
      </c>
    </row>
    <row r="54" spans="1:9">
      <c r="A54" s="86" t="s">
        <v>117</v>
      </c>
      <c r="B54" s="91">
        <v>0</v>
      </c>
      <c r="C54" s="92">
        <f t="shared" si="1"/>
        <v>0</v>
      </c>
      <c r="D54" s="93">
        <v>0</v>
      </c>
      <c r="E54" s="92">
        <f t="shared" si="2"/>
        <v>0</v>
      </c>
      <c r="F54" s="93">
        <v>30.4</v>
      </c>
      <c r="G54" s="92">
        <f t="shared" si="3"/>
        <v>158.33333333333331</v>
      </c>
      <c r="H54" s="94">
        <f>LARGE((C54,E54,G54),1)</f>
        <v>158.33333333333331</v>
      </c>
      <c r="I54" s="66">
        <v>38</v>
      </c>
    </row>
    <row r="55" spans="1:9">
      <c r="A55" s="86" t="s">
        <v>113</v>
      </c>
      <c r="B55" s="91">
        <v>0</v>
      </c>
      <c r="C55" s="92">
        <f t="shared" si="1"/>
        <v>0</v>
      </c>
      <c r="D55" s="93">
        <v>0</v>
      </c>
      <c r="E55" s="92">
        <f t="shared" si="2"/>
        <v>0</v>
      </c>
      <c r="F55" s="93">
        <v>19</v>
      </c>
      <c r="G55" s="92">
        <f t="shared" si="3"/>
        <v>98.958333333333329</v>
      </c>
      <c r="H55" s="94">
        <f>LARGE((C55,E55,G55),1)</f>
        <v>98.958333333333329</v>
      </c>
      <c r="I55" s="66">
        <v>39</v>
      </c>
    </row>
    <row r="56" spans="1:9">
      <c r="A56" s="86" t="s">
        <v>100</v>
      </c>
      <c r="B56" s="91">
        <v>0</v>
      </c>
      <c r="C56" s="92">
        <f t="shared" si="1"/>
        <v>0</v>
      </c>
      <c r="D56" s="93">
        <v>0</v>
      </c>
      <c r="E56" s="92">
        <f t="shared" si="2"/>
        <v>0</v>
      </c>
      <c r="F56" s="93">
        <v>18.2</v>
      </c>
      <c r="G56" s="92">
        <f t="shared" si="3"/>
        <v>94.791666666666657</v>
      </c>
      <c r="H56" s="94">
        <f>LARGE((C56,E56,G56),1)</f>
        <v>94.791666666666657</v>
      </c>
      <c r="I56" s="66">
        <v>40</v>
      </c>
    </row>
    <row r="57" spans="1:9">
      <c r="A57" s="86" t="s">
        <v>118</v>
      </c>
      <c r="B57" s="91">
        <v>0</v>
      </c>
      <c r="C57" s="92">
        <f t="shared" si="1"/>
        <v>0</v>
      </c>
      <c r="D57" s="93">
        <v>0</v>
      </c>
      <c r="E57" s="92">
        <f t="shared" si="2"/>
        <v>0</v>
      </c>
      <c r="F57" s="93">
        <v>16.8</v>
      </c>
      <c r="G57" s="92">
        <f t="shared" si="3"/>
        <v>87.500000000000014</v>
      </c>
      <c r="H57" s="94">
        <f>LARGE((C57,E57,G57),1)</f>
        <v>87.500000000000014</v>
      </c>
      <c r="I57" s="66">
        <v>41</v>
      </c>
    </row>
    <row r="58" spans="1:9">
      <c r="A58" s="86" t="s">
        <v>119</v>
      </c>
      <c r="B58" s="91">
        <v>0</v>
      </c>
      <c r="C58" s="92">
        <f t="shared" si="1"/>
        <v>0</v>
      </c>
      <c r="D58" s="93">
        <v>0</v>
      </c>
      <c r="E58" s="92">
        <f t="shared" si="2"/>
        <v>0</v>
      </c>
      <c r="F58" s="93">
        <v>13.6</v>
      </c>
      <c r="G58" s="92">
        <f t="shared" si="3"/>
        <v>70.833333333333329</v>
      </c>
      <c r="H58" s="94">
        <f>LARGE((C58,E58,G58),1)</f>
        <v>70.833333333333329</v>
      </c>
      <c r="I58" s="66">
        <v>42</v>
      </c>
    </row>
    <row r="59" spans="1:9">
      <c r="A59" s="86" t="s">
        <v>104</v>
      </c>
      <c r="B59" s="91">
        <v>0</v>
      </c>
      <c r="C59" s="92">
        <f t="shared" si="1"/>
        <v>0</v>
      </c>
      <c r="D59" s="93">
        <v>0</v>
      </c>
      <c r="E59" s="92">
        <f t="shared" si="2"/>
        <v>0</v>
      </c>
      <c r="F59" s="93">
        <v>12.6</v>
      </c>
      <c r="G59" s="92">
        <f>F59/F$15*1000*F$14</f>
        <v>65.625</v>
      </c>
      <c r="H59" s="94">
        <f>LARGE((C59,E59,G59),1)</f>
        <v>65.625</v>
      </c>
      <c r="I59" s="66">
        <v>43</v>
      </c>
    </row>
  </sheetData>
  <mergeCells count="5">
    <mergeCell ref="A1:A7"/>
    <mergeCell ref="B2:F2"/>
    <mergeCell ref="B4:F4"/>
    <mergeCell ref="B6:C6"/>
    <mergeCell ref="B10:C10"/>
  </mergeCells>
  <conditionalFormatting sqref="A22:A59">
    <cfRule type="duplicateValues" dxfId="937" priority="11"/>
  </conditionalFormatting>
  <conditionalFormatting sqref="A22:A59">
    <cfRule type="duplicateValues" dxfId="936" priority="12"/>
  </conditionalFormatting>
  <conditionalFormatting sqref="A17">
    <cfRule type="duplicateValues" dxfId="935" priority="9"/>
  </conditionalFormatting>
  <conditionalFormatting sqref="A17">
    <cfRule type="duplicateValues" dxfId="934" priority="10"/>
  </conditionalFormatting>
  <conditionalFormatting sqref="A18">
    <cfRule type="duplicateValues" dxfId="933" priority="7"/>
  </conditionalFormatting>
  <conditionalFormatting sqref="A18">
    <cfRule type="duplicateValues" dxfId="932" priority="8"/>
  </conditionalFormatting>
  <conditionalFormatting sqref="A19">
    <cfRule type="duplicateValues" dxfId="931" priority="5"/>
  </conditionalFormatting>
  <conditionalFormatting sqref="A19">
    <cfRule type="duplicateValues" dxfId="930" priority="6"/>
  </conditionalFormatting>
  <conditionalFormatting sqref="A20">
    <cfRule type="duplicateValues" dxfId="929" priority="3"/>
  </conditionalFormatting>
  <conditionalFormatting sqref="A20">
    <cfRule type="duplicateValues" dxfId="928" priority="4"/>
  </conditionalFormatting>
  <conditionalFormatting sqref="A21">
    <cfRule type="duplicateValues" dxfId="927" priority="1"/>
  </conditionalFormatting>
  <conditionalFormatting sqref="A21">
    <cfRule type="duplicateValues" dxfId="926" priority="2"/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workbookViewId="0">
      <selection activeCell="A44" sqref="A44"/>
    </sheetView>
  </sheetViews>
  <sheetFormatPr baseColWidth="10" defaultColWidth="8.7109375" defaultRowHeight="13" x14ac:dyDescent="0"/>
  <cols>
    <col min="1" max="1" width="15.85546875" bestFit="1" customWidth="1"/>
  </cols>
  <sheetData>
    <row r="1" spans="1:9">
      <c r="A1" s="155"/>
      <c r="B1" s="83"/>
      <c r="C1" s="83"/>
      <c r="D1" s="83"/>
      <c r="E1" s="83"/>
      <c r="F1" s="83"/>
      <c r="G1" s="83"/>
      <c r="H1" s="83"/>
      <c r="I1" s="44"/>
    </row>
    <row r="2" spans="1:9">
      <c r="A2" s="155"/>
      <c r="B2" s="157" t="s">
        <v>41</v>
      </c>
      <c r="C2" s="157"/>
      <c r="D2" s="157"/>
      <c r="E2" s="157"/>
      <c r="F2" s="157"/>
      <c r="G2" s="83"/>
      <c r="H2" s="83"/>
      <c r="I2" s="44"/>
    </row>
    <row r="3" spans="1:9">
      <c r="A3" s="155"/>
      <c r="B3" s="83"/>
      <c r="C3" s="83"/>
      <c r="D3" s="83"/>
      <c r="E3" s="83"/>
      <c r="F3" s="83"/>
      <c r="G3" s="83"/>
      <c r="H3" s="83"/>
      <c r="I3" s="44"/>
    </row>
    <row r="4" spans="1:9">
      <c r="A4" s="155"/>
      <c r="B4" s="157" t="s">
        <v>34</v>
      </c>
      <c r="C4" s="157"/>
      <c r="D4" s="157"/>
      <c r="E4" s="157"/>
      <c r="F4" s="157"/>
      <c r="G4" s="83"/>
      <c r="H4" s="83"/>
      <c r="I4" s="44"/>
    </row>
    <row r="5" spans="1:9">
      <c r="A5" s="155"/>
      <c r="B5" s="83"/>
      <c r="C5" s="83"/>
      <c r="D5" s="83"/>
      <c r="E5" s="83"/>
      <c r="F5" s="83"/>
      <c r="G5" s="83"/>
      <c r="H5" s="83"/>
      <c r="I5" s="44"/>
    </row>
    <row r="6" spans="1:9">
      <c r="A6" s="155"/>
      <c r="B6" s="156"/>
      <c r="C6" s="156"/>
      <c r="D6" s="83"/>
      <c r="E6" s="83"/>
      <c r="F6" s="83"/>
      <c r="G6" s="83"/>
      <c r="H6" s="83"/>
      <c r="I6" s="44"/>
    </row>
    <row r="7" spans="1:9">
      <c r="A7" s="155"/>
      <c r="B7" s="83"/>
      <c r="C7" s="83"/>
      <c r="D7" s="83"/>
      <c r="E7" s="83"/>
      <c r="F7" s="83"/>
      <c r="G7" s="83"/>
      <c r="H7" s="83"/>
      <c r="I7" s="44"/>
    </row>
    <row r="8" spans="1:9">
      <c r="A8" s="45" t="s">
        <v>11</v>
      </c>
      <c r="B8" s="46" t="s">
        <v>123</v>
      </c>
      <c r="C8" s="46"/>
      <c r="D8" s="46"/>
      <c r="E8" s="46"/>
      <c r="F8" s="82"/>
      <c r="G8" s="82"/>
      <c r="H8" s="82"/>
      <c r="I8" s="44"/>
    </row>
    <row r="9" spans="1:9">
      <c r="A9" s="45" t="s">
        <v>0</v>
      </c>
      <c r="B9" s="46" t="s">
        <v>48</v>
      </c>
      <c r="C9" s="46"/>
      <c r="D9" s="46"/>
      <c r="E9" s="46"/>
      <c r="F9" s="82"/>
      <c r="G9" s="82"/>
      <c r="H9" s="82"/>
      <c r="I9" s="44"/>
    </row>
    <row r="10" spans="1:9">
      <c r="A10" s="45" t="s">
        <v>13</v>
      </c>
      <c r="B10" s="158" t="s">
        <v>122</v>
      </c>
      <c r="C10" s="158"/>
      <c r="D10" s="47"/>
      <c r="E10" s="47"/>
      <c r="F10" s="48"/>
      <c r="G10" s="48"/>
      <c r="H10" s="48"/>
      <c r="I10" s="44"/>
    </row>
    <row r="11" spans="1:9">
      <c r="A11" s="45" t="s">
        <v>33</v>
      </c>
      <c r="B11" s="46" t="s">
        <v>39</v>
      </c>
      <c r="C11" s="47"/>
      <c r="D11" s="83"/>
      <c r="E11" s="83"/>
      <c r="F11" s="83"/>
      <c r="G11" s="83"/>
      <c r="H11" s="83"/>
      <c r="I11" s="44"/>
    </row>
    <row r="12" spans="1:9">
      <c r="A12" s="45" t="s">
        <v>16</v>
      </c>
      <c r="B12" s="82" t="s">
        <v>52</v>
      </c>
      <c r="C12" s="83"/>
      <c r="D12" s="83"/>
      <c r="E12" s="83"/>
      <c r="F12" s="83"/>
      <c r="G12" s="83"/>
      <c r="H12" s="83"/>
      <c r="I12" s="44"/>
    </row>
    <row r="13" spans="1:9">
      <c r="A13" s="82" t="s">
        <v>12</v>
      </c>
      <c r="B13" s="49" t="s">
        <v>2</v>
      </c>
      <c r="C13" s="50"/>
      <c r="D13" s="51" t="s">
        <v>17</v>
      </c>
      <c r="E13" s="50"/>
      <c r="F13" s="51" t="s">
        <v>1</v>
      </c>
      <c r="G13" s="50"/>
      <c r="H13" s="52"/>
      <c r="I13" s="53" t="s">
        <v>24</v>
      </c>
    </row>
    <row r="14" spans="1:9">
      <c r="A14" s="82" t="s">
        <v>15</v>
      </c>
      <c r="B14" s="54">
        <v>0</v>
      </c>
      <c r="C14" s="55"/>
      <c r="D14" s="56">
        <v>0</v>
      </c>
      <c r="E14" s="55"/>
      <c r="F14" s="56">
        <v>0.5</v>
      </c>
      <c r="G14" s="55"/>
      <c r="H14" s="57" t="s">
        <v>18</v>
      </c>
      <c r="I14" s="58" t="s">
        <v>25</v>
      </c>
    </row>
    <row r="15" spans="1:9">
      <c r="A15" s="82" t="s">
        <v>14</v>
      </c>
      <c r="B15" s="59">
        <v>1</v>
      </c>
      <c r="C15" s="60"/>
      <c r="D15" s="61">
        <v>1</v>
      </c>
      <c r="E15" s="60"/>
      <c r="F15" s="61">
        <v>88</v>
      </c>
      <c r="G15" s="60"/>
      <c r="H15" s="57" t="s">
        <v>19</v>
      </c>
      <c r="I15" s="58" t="s">
        <v>26</v>
      </c>
    </row>
    <row r="16" spans="1:9">
      <c r="A16" s="82"/>
      <c r="B16" s="62" t="s">
        <v>5</v>
      </c>
      <c r="C16" s="63" t="s">
        <v>4</v>
      </c>
      <c r="D16" s="63" t="s">
        <v>5</v>
      </c>
      <c r="E16" s="63" t="s">
        <v>4</v>
      </c>
      <c r="F16" s="63" t="s">
        <v>5</v>
      </c>
      <c r="G16" s="63" t="s">
        <v>4</v>
      </c>
      <c r="H16" s="64" t="s">
        <v>4</v>
      </c>
      <c r="I16" s="65">
        <v>41</v>
      </c>
    </row>
    <row r="17" spans="1:9">
      <c r="A17" s="86" t="s">
        <v>93</v>
      </c>
      <c r="B17" s="78">
        <v>0</v>
      </c>
      <c r="C17" s="80">
        <f>B17/B$15*1000*B$14</f>
        <v>0</v>
      </c>
      <c r="D17" s="79">
        <v>0</v>
      </c>
      <c r="E17" s="80">
        <f>D17/D$15*1000*D$14</f>
        <v>0</v>
      </c>
      <c r="F17" s="79">
        <v>88</v>
      </c>
      <c r="G17" s="80">
        <f>F17/F$15*1000*F$14</f>
        <v>500</v>
      </c>
      <c r="H17" s="67">
        <f>LARGE((C17,E17,G17),1)</f>
        <v>500</v>
      </c>
      <c r="I17" s="66">
        <v>1</v>
      </c>
    </row>
    <row r="18" spans="1:9">
      <c r="A18" s="86" t="s">
        <v>106</v>
      </c>
      <c r="B18" s="78">
        <v>0</v>
      </c>
      <c r="C18" s="80">
        <f>B18/B$15*1000*B$14</f>
        <v>0</v>
      </c>
      <c r="D18" s="79">
        <v>0</v>
      </c>
      <c r="E18" s="80">
        <f>D18/D$15*1000*D$14</f>
        <v>0</v>
      </c>
      <c r="F18" s="79">
        <v>83.8</v>
      </c>
      <c r="G18" s="80">
        <f>F18/F$15*1000*F$14</f>
        <v>476.13636363636363</v>
      </c>
      <c r="H18" s="67">
        <f>LARGE((C18,E18,G18),1)</f>
        <v>476.13636363636363</v>
      </c>
      <c r="I18" s="66">
        <v>2</v>
      </c>
    </row>
    <row r="19" spans="1:9">
      <c r="A19" s="86" t="s">
        <v>72</v>
      </c>
      <c r="B19" s="78">
        <v>0</v>
      </c>
      <c r="C19" s="80">
        <f>B19/B$15*1000*B$14</f>
        <v>0</v>
      </c>
      <c r="D19" s="79">
        <v>0</v>
      </c>
      <c r="E19" s="80">
        <f t="shared" ref="C19:G34" si="0">D19/D$15*1000*D$14</f>
        <v>0</v>
      </c>
      <c r="F19" s="79">
        <v>80.8</v>
      </c>
      <c r="G19" s="80">
        <f t="shared" si="0"/>
        <v>459.09090909090907</v>
      </c>
      <c r="H19" s="67">
        <f>LARGE((C19,E19,G19),1)</f>
        <v>459.09090909090907</v>
      </c>
      <c r="I19" s="66">
        <v>3</v>
      </c>
    </row>
    <row r="20" spans="1:9">
      <c r="A20" s="86" t="s">
        <v>73</v>
      </c>
      <c r="B20" s="78">
        <v>0</v>
      </c>
      <c r="C20" s="80">
        <f>B20/B$15*1000*B$14</f>
        <v>0</v>
      </c>
      <c r="D20" s="79">
        <v>0</v>
      </c>
      <c r="E20" s="80">
        <f t="shared" si="0"/>
        <v>0</v>
      </c>
      <c r="F20" s="79">
        <v>79.2</v>
      </c>
      <c r="G20" s="80">
        <f t="shared" si="0"/>
        <v>450</v>
      </c>
      <c r="H20" s="67">
        <f>LARGE((C20,E20,G20),1)</f>
        <v>450</v>
      </c>
      <c r="I20" s="66">
        <v>4</v>
      </c>
    </row>
    <row r="21" spans="1:9">
      <c r="A21" s="86" t="s">
        <v>81</v>
      </c>
      <c r="B21" s="78">
        <v>0</v>
      </c>
      <c r="C21" s="80">
        <f t="shared" si="0"/>
        <v>0</v>
      </c>
      <c r="D21" s="79">
        <v>0</v>
      </c>
      <c r="E21" s="80">
        <f t="shared" si="0"/>
        <v>0</v>
      </c>
      <c r="F21" s="79">
        <v>75.2</v>
      </c>
      <c r="G21" s="80">
        <f t="shared" si="0"/>
        <v>427.27272727272731</v>
      </c>
      <c r="H21" s="67">
        <f>LARGE((C21,E21,G21),1)</f>
        <v>427.27272727272731</v>
      </c>
      <c r="I21" s="66">
        <v>5</v>
      </c>
    </row>
    <row r="22" spans="1:9">
      <c r="A22" s="86" t="s">
        <v>83</v>
      </c>
      <c r="B22" s="78">
        <v>0</v>
      </c>
      <c r="C22" s="80">
        <f>B22/B$15*1000*B$14</f>
        <v>0</v>
      </c>
      <c r="D22" s="79">
        <v>0</v>
      </c>
      <c r="E22" s="80">
        <f>D22/D$15*1000*D$14</f>
        <v>0</v>
      </c>
      <c r="F22" s="79">
        <v>72</v>
      </c>
      <c r="G22" s="80">
        <f>F22/F$15*1000*F$14</f>
        <v>409.09090909090912</v>
      </c>
      <c r="H22" s="67">
        <f>LARGE((C22,E22,G22),1)</f>
        <v>409.09090909090912</v>
      </c>
      <c r="I22" s="66">
        <v>6</v>
      </c>
    </row>
    <row r="23" spans="1:9">
      <c r="A23" s="86" t="s">
        <v>77</v>
      </c>
      <c r="B23" s="78">
        <v>0</v>
      </c>
      <c r="C23" s="80">
        <f t="shared" si="0"/>
        <v>0</v>
      </c>
      <c r="D23" s="79">
        <v>0</v>
      </c>
      <c r="E23" s="80">
        <f t="shared" si="0"/>
        <v>0</v>
      </c>
      <c r="F23" s="79">
        <v>71</v>
      </c>
      <c r="G23" s="80">
        <f t="shared" si="0"/>
        <v>403.40909090909088</v>
      </c>
      <c r="H23" s="67">
        <f>LARGE((C23,E23,G23),1)</f>
        <v>403.40909090909088</v>
      </c>
      <c r="I23" s="66">
        <v>7</v>
      </c>
    </row>
    <row r="24" spans="1:9">
      <c r="A24" s="86" t="s">
        <v>84</v>
      </c>
      <c r="B24" s="78">
        <v>0</v>
      </c>
      <c r="C24" s="80">
        <f t="shared" si="0"/>
        <v>0</v>
      </c>
      <c r="D24" s="79">
        <v>0</v>
      </c>
      <c r="E24" s="80">
        <f t="shared" si="0"/>
        <v>0</v>
      </c>
      <c r="F24" s="79">
        <v>70.8</v>
      </c>
      <c r="G24" s="80">
        <f t="shared" si="0"/>
        <v>402.27272727272731</v>
      </c>
      <c r="H24" s="67">
        <f>LARGE((C24,E24,G24),1)</f>
        <v>402.27272727272731</v>
      </c>
      <c r="I24" s="66">
        <v>8</v>
      </c>
    </row>
    <row r="25" spans="1:9">
      <c r="A25" s="86" t="s">
        <v>115</v>
      </c>
      <c r="B25" s="78">
        <v>0</v>
      </c>
      <c r="C25" s="80">
        <f t="shared" si="0"/>
        <v>0</v>
      </c>
      <c r="D25" s="79">
        <v>0</v>
      </c>
      <c r="E25" s="80">
        <f t="shared" si="0"/>
        <v>0</v>
      </c>
      <c r="F25" s="79">
        <v>69.400000000000006</v>
      </c>
      <c r="G25" s="80">
        <f t="shared" si="0"/>
        <v>394.31818181818187</v>
      </c>
      <c r="H25" s="67">
        <f>LARGE((C25,E25,G25),1)</f>
        <v>394.31818181818187</v>
      </c>
      <c r="I25" s="66">
        <v>9</v>
      </c>
    </row>
    <row r="26" spans="1:9">
      <c r="A26" s="86" t="s">
        <v>86</v>
      </c>
      <c r="B26" s="91">
        <v>0</v>
      </c>
      <c r="C26" s="92">
        <f>B26/B$15*1000*B$14</f>
        <v>0</v>
      </c>
      <c r="D26" s="93">
        <v>0</v>
      </c>
      <c r="E26" s="92">
        <f t="shared" si="0"/>
        <v>0</v>
      </c>
      <c r="F26" s="93">
        <v>67.599999999999994</v>
      </c>
      <c r="G26" s="92">
        <f t="shared" si="0"/>
        <v>384.09090909090907</v>
      </c>
      <c r="H26" s="94">
        <f>LARGE((C26,E26,G26),1)</f>
        <v>384.09090909090907</v>
      </c>
      <c r="I26" s="66">
        <v>10</v>
      </c>
    </row>
    <row r="27" spans="1:9">
      <c r="A27" s="86" t="s">
        <v>85</v>
      </c>
      <c r="B27" s="91">
        <v>0</v>
      </c>
      <c r="C27" s="92">
        <f t="shared" ref="C27:C59" si="1">B27/B$15*1000*B$14</f>
        <v>0</v>
      </c>
      <c r="D27" s="93">
        <v>0</v>
      </c>
      <c r="E27" s="92">
        <f t="shared" si="0"/>
        <v>0</v>
      </c>
      <c r="F27" s="93">
        <v>67.400000000000006</v>
      </c>
      <c r="G27" s="92">
        <f t="shared" si="0"/>
        <v>382.9545454545455</v>
      </c>
      <c r="H27" s="94">
        <f>LARGE((C27,E27,G27),1)</f>
        <v>382.9545454545455</v>
      </c>
      <c r="I27" s="66">
        <v>11</v>
      </c>
    </row>
    <row r="28" spans="1:9">
      <c r="A28" s="86" t="s">
        <v>110</v>
      </c>
      <c r="B28" s="91">
        <v>0</v>
      </c>
      <c r="C28" s="92">
        <f t="shared" si="1"/>
        <v>0</v>
      </c>
      <c r="D28" s="93">
        <v>0</v>
      </c>
      <c r="E28" s="92">
        <f t="shared" si="0"/>
        <v>0</v>
      </c>
      <c r="F28" s="93">
        <v>66.8</v>
      </c>
      <c r="G28" s="92">
        <f t="shared" si="0"/>
        <v>379.5454545454545</v>
      </c>
      <c r="H28" s="94">
        <f>LARGE((C28,E28,G28),1)</f>
        <v>379.5454545454545</v>
      </c>
      <c r="I28" s="66">
        <v>12</v>
      </c>
    </row>
    <row r="29" spans="1:9">
      <c r="A29" s="86" t="s">
        <v>99</v>
      </c>
      <c r="B29" s="91">
        <v>0</v>
      </c>
      <c r="C29" s="92">
        <f t="shared" si="1"/>
        <v>0</v>
      </c>
      <c r="D29" s="93">
        <v>0</v>
      </c>
      <c r="E29" s="92">
        <f t="shared" si="0"/>
        <v>0</v>
      </c>
      <c r="F29" s="93">
        <v>65.2</v>
      </c>
      <c r="G29" s="92">
        <f t="shared" si="0"/>
        <v>370.4545454545455</v>
      </c>
      <c r="H29" s="94">
        <f>LARGE((C29,E29,G29),1)</f>
        <v>370.4545454545455</v>
      </c>
      <c r="I29" s="66">
        <v>13</v>
      </c>
    </row>
    <row r="30" spans="1:9">
      <c r="A30" s="86" t="s">
        <v>101</v>
      </c>
      <c r="B30" s="91">
        <v>0</v>
      </c>
      <c r="C30" s="92">
        <f t="shared" si="1"/>
        <v>0</v>
      </c>
      <c r="D30" s="93">
        <v>0</v>
      </c>
      <c r="E30" s="92">
        <f t="shared" si="0"/>
        <v>0</v>
      </c>
      <c r="F30" s="93">
        <v>63.8</v>
      </c>
      <c r="G30" s="92">
        <f t="shared" si="0"/>
        <v>362.5</v>
      </c>
      <c r="H30" s="94">
        <f>LARGE((C30,E30,G30),1)</f>
        <v>362.5</v>
      </c>
      <c r="I30" s="66">
        <v>14</v>
      </c>
    </row>
    <row r="31" spans="1:9">
      <c r="A31" s="86" t="s">
        <v>112</v>
      </c>
      <c r="B31" s="91">
        <v>0</v>
      </c>
      <c r="C31" s="92">
        <f t="shared" si="1"/>
        <v>0</v>
      </c>
      <c r="D31" s="93">
        <v>0</v>
      </c>
      <c r="E31" s="92">
        <f t="shared" si="0"/>
        <v>0</v>
      </c>
      <c r="F31" s="93">
        <v>62.4</v>
      </c>
      <c r="G31" s="92">
        <f t="shared" si="0"/>
        <v>354.54545454545456</v>
      </c>
      <c r="H31" s="94">
        <f>LARGE((C31,E31,G31),1)</f>
        <v>354.54545454545456</v>
      </c>
      <c r="I31" s="66">
        <v>15</v>
      </c>
    </row>
    <row r="32" spans="1:9">
      <c r="A32" s="86" t="s">
        <v>79</v>
      </c>
      <c r="B32" s="91">
        <v>0</v>
      </c>
      <c r="C32" s="92">
        <f t="shared" si="1"/>
        <v>0</v>
      </c>
      <c r="D32" s="93">
        <v>0</v>
      </c>
      <c r="E32" s="92">
        <f t="shared" si="0"/>
        <v>0</v>
      </c>
      <c r="F32" s="93">
        <v>60.8</v>
      </c>
      <c r="G32" s="92">
        <f t="shared" si="0"/>
        <v>345.45454545454544</v>
      </c>
      <c r="H32" s="94">
        <f>LARGE((C32,E32,G32),1)</f>
        <v>345.45454545454544</v>
      </c>
      <c r="I32" s="66">
        <v>16</v>
      </c>
    </row>
    <row r="33" spans="1:9">
      <c r="A33" s="86" t="s">
        <v>98</v>
      </c>
      <c r="B33" s="91">
        <v>0</v>
      </c>
      <c r="C33" s="92">
        <f t="shared" si="1"/>
        <v>0</v>
      </c>
      <c r="D33" s="93">
        <v>0</v>
      </c>
      <c r="E33" s="92">
        <f t="shared" si="0"/>
        <v>0</v>
      </c>
      <c r="F33" s="93">
        <v>59.2</v>
      </c>
      <c r="G33" s="92">
        <f t="shared" si="0"/>
        <v>336.36363636363637</v>
      </c>
      <c r="H33" s="94">
        <f>LARGE((C33,E33,G33),1)</f>
        <v>336.36363636363637</v>
      </c>
      <c r="I33" s="66">
        <v>17</v>
      </c>
    </row>
    <row r="34" spans="1:9">
      <c r="A34" s="86" t="s">
        <v>91</v>
      </c>
      <c r="B34" s="91">
        <v>0</v>
      </c>
      <c r="C34" s="92">
        <f t="shared" si="1"/>
        <v>0</v>
      </c>
      <c r="D34" s="93">
        <v>0</v>
      </c>
      <c r="E34" s="92">
        <f t="shared" si="0"/>
        <v>0</v>
      </c>
      <c r="F34" s="93">
        <v>58</v>
      </c>
      <c r="G34" s="92">
        <f t="shared" si="0"/>
        <v>329.5454545454545</v>
      </c>
      <c r="H34" s="94">
        <f>LARGE((C34,E34,G34),1)</f>
        <v>329.5454545454545</v>
      </c>
      <c r="I34" s="66">
        <v>18</v>
      </c>
    </row>
    <row r="35" spans="1:9">
      <c r="A35" s="86" t="s">
        <v>103</v>
      </c>
      <c r="B35" s="91">
        <v>0</v>
      </c>
      <c r="C35" s="92">
        <f t="shared" si="1"/>
        <v>0</v>
      </c>
      <c r="D35" s="93">
        <v>0</v>
      </c>
      <c r="E35" s="92">
        <f t="shared" ref="E35:E59" si="2">D35/D$15*1000*D$14</f>
        <v>0</v>
      </c>
      <c r="F35" s="93">
        <v>55.8</v>
      </c>
      <c r="G35" s="92">
        <f t="shared" ref="G35:G59" si="3">F35/F$15*1000*F$14</f>
        <v>317.0454545454545</v>
      </c>
      <c r="H35" s="94">
        <f>LARGE((C35,E35,G35),1)</f>
        <v>317.0454545454545</v>
      </c>
      <c r="I35" s="66">
        <v>19</v>
      </c>
    </row>
    <row r="36" spans="1:9">
      <c r="A36" s="86" t="s">
        <v>88</v>
      </c>
      <c r="B36" s="91">
        <v>0</v>
      </c>
      <c r="C36" s="92">
        <f t="shared" si="1"/>
        <v>0</v>
      </c>
      <c r="D36" s="93">
        <v>0</v>
      </c>
      <c r="E36" s="92">
        <f t="shared" si="2"/>
        <v>0</v>
      </c>
      <c r="F36" s="93">
        <v>55</v>
      </c>
      <c r="G36" s="92">
        <f t="shared" si="3"/>
        <v>312.5</v>
      </c>
      <c r="H36" s="94">
        <f>LARGE((C36,E36,G36),1)</f>
        <v>312.5</v>
      </c>
      <c r="I36" s="66">
        <v>20</v>
      </c>
    </row>
    <row r="37" spans="1:9">
      <c r="A37" s="86" t="s">
        <v>78</v>
      </c>
      <c r="B37" s="91">
        <v>0</v>
      </c>
      <c r="C37" s="92">
        <f t="shared" si="1"/>
        <v>0</v>
      </c>
      <c r="D37" s="93">
        <v>0</v>
      </c>
      <c r="E37" s="92">
        <f t="shared" si="2"/>
        <v>0</v>
      </c>
      <c r="F37" s="93">
        <v>52.6</v>
      </c>
      <c r="G37" s="92">
        <f t="shared" si="3"/>
        <v>298.86363636363637</v>
      </c>
      <c r="H37" s="94">
        <f>LARGE((C37,E37,G37),1)</f>
        <v>298.86363636363637</v>
      </c>
      <c r="I37" s="66">
        <v>21</v>
      </c>
    </row>
    <row r="38" spans="1:9">
      <c r="A38" s="86" t="s">
        <v>102</v>
      </c>
      <c r="B38" s="91">
        <v>0</v>
      </c>
      <c r="C38" s="92">
        <f t="shared" si="1"/>
        <v>0</v>
      </c>
      <c r="D38" s="93">
        <v>0</v>
      </c>
      <c r="E38" s="92">
        <f t="shared" si="2"/>
        <v>0</v>
      </c>
      <c r="F38" s="93">
        <v>52.2</v>
      </c>
      <c r="G38" s="92">
        <f t="shared" si="3"/>
        <v>296.59090909090912</v>
      </c>
      <c r="H38" s="94">
        <f>LARGE((C38,E38,G38),1)</f>
        <v>296.59090909090912</v>
      </c>
      <c r="I38" s="66">
        <v>22</v>
      </c>
    </row>
    <row r="39" spans="1:9">
      <c r="A39" s="86" t="s">
        <v>114</v>
      </c>
      <c r="B39" s="91">
        <v>0</v>
      </c>
      <c r="C39" s="92">
        <f t="shared" si="1"/>
        <v>0</v>
      </c>
      <c r="D39" s="93">
        <v>0</v>
      </c>
      <c r="E39" s="92">
        <f t="shared" si="2"/>
        <v>0</v>
      </c>
      <c r="F39" s="93">
        <v>51.6</v>
      </c>
      <c r="G39" s="92">
        <f t="shared" si="3"/>
        <v>293.18181818181819</v>
      </c>
      <c r="H39" s="94">
        <f>LARGE((C39,E39,G39),1)</f>
        <v>293.18181818181819</v>
      </c>
      <c r="I39" s="66">
        <v>23</v>
      </c>
    </row>
    <row r="40" spans="1:9">
      <c r="A40" s="86" t="s">
        <v>107</v>
      </c>
      <c r="B40" s="91">
        <v>0</v>
      </c>
      <c r="C40" s="92">
        <f t="shared" si="1"/>
        <v>0</v>
      </c>
      <c r="D40" s="93">
        <v>0</v>
      </c>
      <c r="E40" s="92">
        <f t="shared" si="2"/>
        <v>0</v>
      </c>
      <c r="F40" s="93">
        <v>51.4</v>
      </c>
      <c r="G40" s="92">
        <f t="shared" si="3"/>
        <v>292.04545454545456</v>
      </c>
      <c r="H40" s="94">
        <f>LARGE((C40,E40,G40),1)</f>
        <v>292.04545454545456</v>
      </c>
      <c r="I40" s="66">
        <v>24</v>
      </c>
    </row>
    <row r="41" spans="1:9">
      <c r="A41" s="86" t="s">
        <v>111</v>
      </c>
      <c r="B41" s="91">
        <v>0</v>
      </c>
      <c r="C41" s="92">
        <f t="shared" si="1"/>
        <v>0</v>
      </c>
      <c r="D41" s="93">
        <v>0</v>
      </c>
      <c r="E41" s="92">
        <f t="shared" si="2"/>
        <v>0</v>
      </c>
      <c r="F41" s="93">
        <v>50.2</v>
      </c>
      <c r="G41" s="92">
        <f t="shared" si="3"/>
        <v>285.22727272727269</v>
      </c>
      <c r="H41" s="94">
        <f>LARGE((C41,E41,G41),1)</f>
        <v>285.22727272727269</v>
      </c>
      <c r="I41" s="66">
        <v>25</v>
      </c>
    </row>
    <row r="42" spans="1:9">
      <c r="A42" s="86" t="s">
        <v>90</v>
      </c>
      <c r="B42" s="91">
        <v>0</v>
      </c>
      <c r="C42" s="92">
        <f t="shared" si="1"/>
        <v>0</v>
      </c>
      <c r="D42" s="93">
        <v>0</v>
      </c>
      <c r="E42" s="92">
        <f t="shared" si="2"/>
        <v>0</v>
      </c>
      <c r="F42" s="93">
        <v>49.2</v>
      </c>
      <c r="G42" s="92">
        <f t="shared" si="3"/>
        <v>279.54545454545456</v>
      </c>
      <c r="H42" s="94">
        <f>LARGE((C42,E42,G42),1)</f>
        <v>279.54545454545456</v>
      </c>
      <c r="I42" s="66">
        <v>26</v>
      </c>
    </row>
    <row r="43" spans="1:9">
      <c r="A43" s="86" t="s">
        <v>118</v>
      </c>
      <c r="B43" s="91">
        <v>0</v>
      </c>
      <c r="C43" s="92">
        <f t="shared" si="1"/>
        <v>0</v>
      </c>
      <c r="D43" s="93">
        <v>0</v>
      </c>
      <c r="E43" s="92">
        <f t="shared" si="2"/>
        <v>0</v>
      </c>
      <c r="F43" s="93">
        <v>48.6</v>
      </c>
      <c r="G43" s="92">
        <f t="shared" si="3"/>
        <v>276.13636363636363</v>
      </c>
      <c r="H43" s="94">
        <f>LARGE((C43,E43,G43),1)</f>
        <v>276.13636363636363</v>
      </c>
      <c r="I43" s="66">
        <v>27</v>
      </c>
    </row>
    <row r="44" spans="1:9">
      <c r="A44" s="86" t="s">
        <v>92</v>
      </c>
      <c r="B44" s="91">
        <v>0</v>
      </c>
      <c r="C44" s="92">
        <f t="shared" si="1"/>
        <v>0</v>
      </c>
      <c r="D44" s="93">
        <v>0</v>
      </c>
      <c r="E44" s="92">
        <f t="shared" si="2"/>
        <v>0</v>
      </c>
      <c r="F44" s="93">
        <v>47.2</v>
      </c>
      <c r="G44" s="92">
        <f t="shared" si="3"/>
        <v>268.18181818181819</v>
      </c>
      <c r="H44" s="94">
        <f>LARGE((C44,E44,G44),1)</f>
        <v>268.18181818181819</v>
      </c>
      <c r="I44" s="66">
        <v>28</v>
      </c>
    </row>
    <row r="45" spans="1:9">
      <c r="A45" s="86" t="s">
        <v>105</v>
      </c>
      <c r="B45" s="91">
        <v>0</v>
      </c>
      <c r="C45" s="92">
        <f t="shared" si="1"/>
        <v>0</v>
      </c>
      <c r="D45" s="93">
        <v>0</v>
      </c>
      <c r="E45" s="92">
        <f t="shared" si="2"/>
        <v>0</v>
      </c>
      <c r="F45" s="93">
        <v>46.6</v>
      </c>
      <c r="G45" s="92">
        <f t="shared" si="3"/>
        <v>264.77272727272725</v>
      </c>
      <c r="H45" s="94">
        <f>LARGE((C45,E45,G45),1)</f>
        <v>264.77272727272725</v>
      </c>
      <c r="I45" s="66">
        <v>29</v>
      </c>
    </row>
    <row r="46" spans="1:9">
      <c r="A46" s="86" t="s">
        <v>82</v>
      </c>
      <c r="B46" s="91">
        <v>0</v>
      </c>
      <c r="C46" s="92">
        <f t="shared" si="1"/>
        <v>0</v>
      </c>
      <c r="D46" s="93">
        <v>0</v>
      </c>
      <c r="E46" s="92">
        <f t="shared" si="2"/>
        <v>0</v>
      </c>
      <c r="F46" s="93">
        <v>46.2</v>
      </c>
      <c r="G46" s="92">
        <f t="shared" si="3"/>
        <v>262.5</v>
      </c>
      <c r="H46" s="94">
        <f>LARGE((C46,E46,G46),1)</f>
        <v>262.5</v>
      </c>
      <c r="I46" s="66">
        <v>30</v>
      </c>
    </row>
    <row r="47" spans="1:9">
      <c r="A47" s="86" t="s">
        <v>116</v>
      </c>
      <c r="B47" s="91">
        <v>0</v>
      </c>
      <c r="C47" s="92">
        <f t="shared" si="1"/>
        <v>0</v>
      </c>
      <c r="D47" s="93">
        <v>0</v>
      </c>
      <c r="E47" s="92">
        <f t="shared" si="2"/>
        <v>0</v>
      </c>
      <c r="F47" s="93">
        <v>43.8</v>
      </c>
      <c r="G47" s="92">
        <f t="shared" si="3"/>
        <v>248.86363636363635</v>
      </c>
      <c r="H47" s="94">
        <f>LARGE((C47,E47,G47),1)</f>
        <v>248.86363636363635</v>
      </c>
      <c r="I47" s="66">
        <v>31</v>
      </c>
    </row>
    <row r="48" spans="1:9">
      <c r="A48" s="86" t="s">
        <v>109</v>
      </c>
      <c r="B48" s="91">
        <v>0</v>
      </c>
      <c r="C48" s="92">
        <f t="shared" si="1"/>
        <v>0</v>
      </c>
      <c r="D48" s="93">
        <v>0</v>
      </c>
      <c r="E48" s="92">
        <f t="shared" si="2"/>
        <v>0</v>
      </c>
      <c r="F48" s="93">
        <v>43</v>
      </c>
      <c r="G48" s="92">
        <f t="shared" si="3"/>
        <v>244.31818181818181</v>
      </c>
      <c r="H48" s="94">
        <f>LARGE((C48,E48,G48),1)</f>
        <v>244.31818181818181</v>
      </c>
      <c r="I48" s="66">
        <v>32</v>
      </c>
    </row>
    <row r="49" spans="1:9">
      <c r="A49" s="86" t="s">
        <v>76</v>
      </c>
      <c r="B49" s="91">
        <v>0</v>
      </c>
      <c r="C49" s="92">
        <f t="shared" si="1"/>
        <v>0</v>
      </c>
      <c r="D49" s="93">
        <v>0</v>
      </c>
      <c r="E49" s="92">
        <f t="shared" si="2"/>
        <v>0</v>
      </c>
      <c r="F49" s="93">
        <v>42.2</v>
      </c>
      <c r="G49" s="92">
        <f t="shared" si="3"/>
        <v>239.77272727272728</v>
      </c>
      <c r="H49" s="94">
        <f>LARGE((C49,E49,G49),1)</f>
        <v>239.77272727272728</v>
      </c>
      <c r="I49" s="66">
        <v>33</v>
      </c>
    </row>
    <row r="50" spans="1:9">
      <c r="A50" s="86" t="s">
        <v>117</v>
      </c>
      <c r="B50" s="91">
        <v>0</v>
      </c>
      <c r="C50" s="92">
        <f t="shared" si="1"/>
        <v>0</v>
      </c>
      <c r="D50" s="93">
        <v>0</v>
      </c>
      <c r="E50" s="92">
        <f t="shared" si="2"/>
        <v>0</v>
      </c>
      <c r="F50" s="93">
        <v>41.8</v>
      </c>
      <c r="G50" s="92">
        <f t="shared" si="3"/>
        <v>237.5</v>
      </c>
      <c r="H50" s="94">
        <f>LARGE((C50,E50,G50),1)</f>
        <v>237.5</v>
      </c>
      <c r="I50" s="66">
        <v>34</v>
      </c>
    </row>
    <row r="51" spans="1:9">
      <c r="A51" s="86" t="s">
        <v>113</v>
      </c>
      <c r="B51" s="91">
        <v>0</v>
      </c>
      <c r="C51" s="92">
        <f t="shared" si="1"/>
        <v>0</v>
      </c>
      <c r="D51" s="93">
        <v>0</v>
      </c>
      <c r="E51" s="92">
        <f t="shared" si="2"/>
        <v>0</v>
      </c>
      <c r="F51" s="93">
        <v>41.6</v>
      </c>
      <c r="G51" s="92">
        <f t="shared" si="3"/>
        <v>236.36363636363635</v>
      </c>
      <c r="H51" s="94">
        <f>LARGE((C51,E51,G51),1)</f>
        <v>236.36363636363635</v>
      </c>
      <c r="I51" s="66">
        <v>35</v>
      </c>
    </row>
    <row r="52" spans="1:9">
      <c r="A52" s="86" t="s">
        <v>96</v>
      </c>
      <c r="B52" s="91">
        <v>0</v>
      </c>
      <c r="C52" s="92">
        <f t="shared" si="1"/>
        <v>0</v>
      </c>
      <c r="D52" s="93">
        <v>0</v>
      </c>
      <c r="E52" s="92">
        <f t="shared" si="2"/>
        <v>0</v>
      </c>
      <c r="F52" s="93">
        <v>39.4</v>
      </c>
      <c r="G52" s="92">
        <f t="shared" si="3"/>
        <v>223.86363636363635</v>
      </c>
      <c r="H52" s="94">
        <f>LARGE((C52,E52,G52),1)</f>
        <v>223.86363636363635</v>
      </c>
      <c r="I52" s="66">
        <v>36</v>
      </c>
    </row>
    <row r="53" spans="1:9">
      <c r="A53" s="86" t="s">
        <v>89</v>
      </c>
      <c r="B53" s="91">
        <v>0</v>
      </c>
      <c r="C53" s="92">
        <f t="shared" si="1"/>
        <v>0</v>
      </c>
      <c r="D53" s="93">
        <v>0</v>
      </c>
      <c r="E53" s="92">
        <f t="shared" si="2"/>
        <v>0</v>
      </c>
      <c r="F53" s="93">
        <v>34.6</v>
      </c>
      <c r="G53" s="92">
        <f t="shared" si="3"/>
        <v>196.59090909090909</v>
      </c>
      <c r="H53" s="94">
        <f>LARGE((C53,E53,G53),1)</f>
        <v>196.59090909090909</v>
      </c>
      <c r="I53" s="66">
        <v>37</v>
      </c>
    </row>
    <row r="54" spans="1:9">
      <c r="A54" s="86" t="s">
        <v>100</v>
      </c>
      <c r="B54" s="91">
        <v>0</v>
      </c>
      <c r="C54" s="92">
        <f t="shared" si="1"/>
        <v>0</v>
      </c>
      <c r="D54" s="93">
        <v>0</v>
      </c>
      <c r="E54" s="92">
        <f t="shared" si="2"/>
        <v>0</v>
      </c>
      <c r="F54" s="93">
        <v>32</v>
      </c>
      <c r="G54" s="92">
        <f t="shared" si="3"/>
        <v>181.81818181818181</v>
      </c>
      <c r="H54" s="94">
        <f>LARGE((C54,E54,G54),1)</f>
        <v>181.81818181818181</v>
      </c>
      <c r="I54" s="66">
        <v>38</v>
      </c>
    </row>
    <row r="55" spans="1:9">
      <c r="A55" s="86" t="s">
        <v>95</v>
      </c>
      <c r="B55" s="91">
        <v>0</v>
      </c>
      <c r="C55" s="92">
        <f t="shared" si="1"/>
        <v>0</v>
      </c>
      <c r="D55" s="93">
        <v>0</v>
      </c>
      <c r="E55" s="92">
        <f t="shared" si="2"/>
        <v>0</v>
      </c>
      <c r="F55" s="93">
        <v>26</v>
      </c>
      <c r="G55" s="92">
        <f t="shared" si="3"/>
        <v>147.72727272727275</v>
      </c>
      <c r="H55" s="94">
        <f>LARGE((C55,E55,G55),1)</f>
        <v>147.72727272727275</v>
      </c>
      <c r="I55" s="66">
        <v>39</v>
      </c>
    </row>
    <row r="56" spans="1:9">
      <c r="A56" s="86" t="s">
        <v>104</v>
      </c>
      <c r="B56" s="91">
        <v>0</v>
      </c>
      <c r="C56" s="92">
        <f t="shared" si="1"/>
        <v>0</v>
      </c>
      <c r="D56" s="93">
        <v>0</v>
      </c>
      <c r="E56" s="92">
        <f t="shared" si="2"/>
        <v>0</v>
      </c>
      <c r="F56" s="93">
        <v>25.2</v>
      </c>
      <c r="G56" s="92">
        <f t="shared" si="3"/>
        <v>143.18181818181819</v>
      </c>
      <c r="H56" s="94">
        <f>LARGE((C56,E56,G56),1)</f>
        <v>143.18181818181819</v>
      </c>
      <c r="I56" s="66">
        <v>40</v>
      </c>
    </row>
    <row r="57" spans="1:9">
      <c r="A57" s="86" t="s">
        <v>108</v>
      </c>
      <c r="B57" s="91">
        <v>0</v>
      </c>
      <c r="C57" s="92">
        <f t="shared" si="1"/>
        <v>0</v>
      </c>
      <c r="D57" s="93">
        <v>0</v>
      </c>
      <c r="E57" s="92">
        <f t="shared" si="2"/>
        <v>0</v>
      </c>
      <c r="F57" s="93">
        <v>11.6</v>
      </c>
      <c r="G57" s="92">
        <f t="shared" si="3"/>
        <v>65.909090909090907</v>
      </c>
      <c r="H57" s="94">
        <f>LARGE((C57,E57,G57),1)</f>
        <v>65.909090909090907</v>
      </c>
      <c r="I57" s="66">
        <v>41</v>
      </c>
    </row>
    <row r="58" spans="1:9">
      <c r="A58" s="86"/>
      <c r="B58" s="91">
        <v>0</v>
      </c>
      <c r="C58" s="92">
        <f t="shared" si="1"/>
        <v>0</v>
      </c>
      <c r="D58" s="93">
        <v>0</v>
      </c>
      <c r="E58" s="92">
        <f t="shared" si="2"/>
        <v>0</v>
      </c>
      <c r="F58" s="93">
        <v>0</v>
      </c>
      <c r="G58" s="92">
        <f t="shared" si="3"/>
        <v>0</v>
      </c>
      <c r="H58" s="94">
        <f>LARGE((C58,E58,G58),1)</f>
        <v>0</v>
      </c>
      <c r="I58" s="66"/>
    </row>
    <row r="59" spans="1:9">
      <c r="A59" s="86"/>
      <c r="B59" s="91">
        <v>0</v>
      </c>
      <c r="C59" s="92">
        <f t="shared" si="1"/>
        <v>0</v>
      </c>
      <c r="D59" s="93">
        <v>0</v>
      </c>
      <c r="E59" s="92">
        <f t="shared" si="2"/>
        <v>0</v>
      </c>
      <c r="F59" s="93">
        <v>0</v>
      </c>
      <c r="G59" s="92">
        <f t="shared" si="3"/>
        <v>0</v>
      </c>
      <c r="H59" s="94">
        <f>LARGE((C59,E59,G59),1)</f>
        <v>0</v>
      </c>
      <c r="I59" s="66"/>
    </row>
  </sheetData>
  <mergeCells count="5">
    <mergeCell ref="A1:A7"/>
    <mergeCell ref="B2:F2"/>
    <mergeCell ref="B4:F4"/>
    <mergeCell ref="B6:C6"/>
    <mergeCell ref="B10:C10"/>
  </mergeCells>
  <conditionalFormatting sqref="A17:A59">
    <cfRule type="duplicateValues" dxfId="925" priority="1"/>
  </conditionalFormatting>
  <conditionalFormatting sqref="A17:A59">
    <cfRule type="duplicateValues" dxfId="924" priority="2"/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opLeftCell="A10" zoomScale="125" zoomScaleNormal="125" zoomScalePageLayoutView="125" workbookViewId="0">
      <selection activeCell="F33" sqref="F33"/>
    </sheetView>
  </sheetViews>
  <sheetFormatPr baseColWidth="10" defaultColWidth="8.7109375" defaultRowHeight="13" x14ac:dyDescent="0"/>
  <cols>
    <col min="1" max="1" width="15.85546875" bestFit="1" customWidth="1"/>
  </cols>
  <sheetData>
    <row r="1" spans="1:9">
      <c r="A1" s="155"/>
      <c r="B1" s="83"/>
      <c r="C1" s="83"/>
      <c r="D1" s="83"/>
      <c r="E1" s="83"/>
      <c r="F1" s="83"/>
      <c r="G1" s="83"/>
      <c r="H1" s="83"/>
      <c r="I1" s="44"/>
    </row>
    <row r="2" spans="1:9">
      <c r="A2" s="155"/>
      <c r="B2" s="157" t="s">
        <v>41</v>
      </c>
      <c r="C2" s="157"/>
      <c r="D2" s="157"/>
      <c r="E2" s="157"/>
      <c r="F2" s="157"/>
      <c r="G2" s="83"/>
      <c r="H2" s="83"/>
      <c r="I2" s="44"/>
    </row>
    <row r="3" spans="1:9">
      <c r="A3" s="155"/>
      <c r="B3" s="83"/>
      <c r="C3" s="83"/>
      <c r="D3" s="83"/>
      <c r="E3" s="83"/>
      <c r="F3" s="83"/>
      <c r="G3" s="83"/>
      <c r="H3" s="83"/>
      <c r="I3" s="44"/>
    </row>
    <row r="4" spans="1:9">
      <c r="A4" s="155"/>
      <c r="B4" s="157" t="s">
        <v>34</v>
      </c>
      <c r="C4" s="157"/>
      <c r="D4" s="157"/>
      <c r="E4" s="157"/>
      <c r="F4" s="157"/>
      <c r="G4" s="83"/>
      <c r="H4" s="83"/>
      <c r="I4" s="44"/>
    </row>
    <row r="5" spans="1:9">
      <c r="A5" s="155"/>
      <c r="B5" s="83"/>
      <c r="C5" s="83"/>
      <c r="D5" s="83"/>
      <c r="E5" s="83"/>
      <c r="F5" s="83"/>
      <c r="G5" s="83"/>
      <c r="H5" s="83"/>
      <c r="I5" s="44"/>
    </row>
    <row r="6" spans="1:9">
      <c r="A6" s="155"/>
      <c r="B6" s="156"/>
      <c r="C6" s="156"/>
      <c r="D6" s="83"/>
      <c r="E6" s="83"/>
      <c r="F6" s="83"/>
      <c r="G6" s="83"/>
      <c r="H6" s="83"/>
      <c r="I6" s="44"/>
    </row>
    <row r="7" spans="1:9">
      <c r="A7" s="155"/>
      <c r="B7" s="83"/>
      <c r="C7" s="83"/>
      <c r="D7" s="83"/>
      <c r="E7" s="83"/>
      <c r="F7" s="83"/>
      <c r="G7" s="83"/>
      <c r="H7" s="83"/>
      <c r="I7" s="44"/>
    </row>
    <row r="8" spans="1:9">
      <c r="A8" s="45" t="s">
        <v>11</v>
      </c>
      <c r="B8" s="46" t="s">
        <v>124</v>
      </c>
      <c r="C8" s="46"/>
      <c r="D8" s="46"/>
      <c r="E8" s="46"/>
      <c r="F8" s="82"/>
      <c r="G8" s="82"/>
      <c r="H8" s="82"/>
      <c r="I8" s="44"/>
    </row>
    <row r="9" spans="1:9">
      <c r="A9" s="45" t="s">
        <v>0</v>
      </c>
      <c r="B9" s="46" t="s">
        <v>125</v>
      </c>
      <c r="C9" s="46"/>
      <c r="D9" s="46"/>
      <c r="E9" s="46"/>
      <c r="F9" s="82"/>
      <c r="G9" s="82"/>
      <c r="H9" s="82"/>
      <c r="I9" s="44"/>
    </row>
    <row r="10" spans="1:9">
      <c r="A10" s="45" t="s">
        <v>13</v>
      </c>
      <c r="B10" s="158" t="s">
        <v>126</v>
      </c>
      <c r="C10" s="158"/>
      <c r="D10" s="47"/>
      <c r="E10" s="47"/>
      <c r="F10" s="48"/>
      <c r="G10" s="48"/>
      <c r="H10" s="48"/>
      <c r="I10" s="44"/>
    </row>
    <row r="11" spans="1:9">
      <c r="A11" s="45" t="s">
        <v>33</v>
      </c>
      <c r="B11" s="46" t="s">
        <v>39</v>
      </c>
      <c r="C11" s="47"/>
      <c r="D11" s="83"/>
      <c r="E11" s="83"/>
      <c r="F11" s="83"/>
      <c r="G11" s="83"/>
      <c r="H11" s="83"/>
      <c r="I11" s="44"/>
    </row>
    <row r="12" spans="1:9">
      <c r="A12" s="45" t="s">
        <v>16</v>
      </c>
      <c r="B12" s="82" t="s">
        <v>52</v>
      </c>
      <c r="C12" s="83"/>
      <c r="D12" s="83"/>
      <c r="E12" s="83"/>
      <c r="F12" s="83"/>
      <c r="G12" s="83"/>
      <c r="H12" s="83"/>
      <c r="I12" s="44"/>
    </row>
    <row r="13" spans="1:9">
      <c r="A13" s="82" t="s">
        <v>12</v>
      </c>
      <c r="B13" s="49" t="s">
        <v>2</v>
      </c>
      <c r="C13" s="50"/>
      <c r="D13" s="51" t="s">
        <v>17</v>
      </c>
      <c r="E13" s="50"/>
      <c r="F13" s="51" t="s">
        <v>1</v>
      </c>
      <c r="G13" s="50"/>
      <c r="H13" s="52"/>
      <c r="I13" s="53" t="s">
        <v>24</v>
      </c>
    </row>
    <row r="14" spans="1:9">
      <c r="A14" s="82" t="s">
        <v>15</v>
      </c>
      <c r="B14" s="104">
        <v>0.7</v>
      </c>
      <c r="C14" s="55"/>
      <c r="D14" s="56">
        <v>0</v>
      </c>
      <c r="E14" s="55"/>
      <c r="F14" s="56">
        <v>0.8</v>
      </c>
      <c r="G14" s="55"/>
      <c r="H14" s="57" t="s">
        <v>18</v>
      </c>
      <c r="I14" s="58" t="s">
        <v>25</v>
      </c>
    </row>
    <row r="15" spans="1:9">
      <c r="A15" s="82" t="s">
        <v>14</v>
      </c>
      <c r="B15" s="105">
        <v>92.22</v>
      </c>
      <c r="C15" s="60"/>
      <c r="D15" s="61">
        <v>1</v>
      </c>
      <c r="E15" s="60"/>
      <c r="F15" s="61">
        <v>90.6</v>
      </c>
      <c r="G15" s="60"/>
      <c r="H15" s="57" t="s">
        <v>19</v>
      </c>
      <c r="I15" s="58" t="s">
        <v>26</v>
      </c>
    </row>
    <row r="16" spans="1:9">
      <c r="A16" s="82"/>
      <c r="B16" s="106" t="s">
        <v>5</v>
      </c>
      <c r="C16" s="63" t="s">
        <v>4</v>
      </c>
      <c r="D16" s="63" t="s">
        <v>5</v>
      </c>
      <c r="E16" s="63" t="s">
        <v>4</v>
      </c>
      <c r="F16" s="63" t="s">
        <v>5</v>
      </c>
      <c r="G16" s="63" t="s">
        <v>4</v>
      </c>
      <c r="H16" s="64" t="s">
        <v>4</v>
      </c>
      <c r="I16" s="65">
        <v>58</v>
      </c>
    </row>
    <row r="17" spans="1:9">
      <c r="A17" s="86" t="s">
        <v>58</v>
      </c>
      <c r="B17" s="95">
        <v>79.2</v>
      </c>
      <c r="C17" s="96">
        <f>B17/B$15*1000*B$14</f>
        <v>601.17111255692907</v>
      </c>
      <c r="D17" s="79">
        <v>0</v>
      </c>
      <c r="E17" s="80">
        <f>D17/D$15*1000*D$14</f>
        <v>0</v>
      </c>
      <c r="F17" s="79">
        <v>87</v>
      </c>
      <c r="G17" s="80">
        <f>F17/F$15*1000*F$14</f>
        <v>768.21192052980132</v>
      </c>
      <c r="H17" s="67">
        <f>LARGE((C17,E17,G17),1)</f>
        <v>768.21192052980132</v>
      </c>
      <c r="I17" s="66">
        <v>2</v>
      </c>
    </row>
    <row r="18" spans="1:9">
      <c r="A18" s="86" t="s">
        <v>59</v>
      </c>
      <c r="B18" s="95">
        <v>91.8</v>
      </c>
      <c r="C18" s="96">
        <f>B18/B$15*1000*B$14</f>
        <v>696.81197137280412</v>
      </c>
      <c r="D18" s="79">
        <v>0</v>
      </c>
      <c r="E18" s="80">
        <f>D18/D$15*1000*D$14</f>
        <v>0</v>
      </c>
      <c r="F18" s="79">
        <v>82.2</v>
      </c>
      <c r="G18" s="80">
        <f>F18/F$15*1000*F$14</f>
        <v>725.8278145695366</v>
      </c>
      <c r="H18" s="67">
        <f>LARGE((C18,E18,G18),1)</f>
        <v>725.8278145695366</v>
      </c>
      <c r="I18" s="66">
        <v>6</v>
      </c>
    </row>
    <row r="19" spans="1:9">
      <c r="A19" s="86" t="s">
        <v>63</v>
      </c>
      <c r="B19" s="95">
        <v>71.2</v>
      </c>
      <c r="C19" s="96">
        <f>B19/B$15*1000*B$14</f>
        <v>540.44675775319888</v>
      </c>
      <c r="D19" s="79">
        <v>0</v>
      </c>
      <c r="E19" s="80">
        <f t="shared" ref="C19:G24" si="0">D19/D$15*1000*D$14</f>
        <v>0</v>
      </c>
      <c r="F19" s="79">
        <v>69.2</v>
      </c>
      <c r="G19" s="80">
        <f t="shared" si="0"/>
        <v>611.03752759381905</v>
      </c>
      <c r="H19" s="67">
        <f>LARGE((C19,E19,G19),1)</f>
        <v>611.03752759381905</v>
      </c>
      <c r="I19" s="66">
        <v>13</v>
      </c>
    </row>
    <row r="20" spans="1:9">
      <c r="A20" s="86" t="s">
        <v>60</v>
      </c>
      <c r="B20" s="95">
        <v>69.400000000000006</v>
      </c>
      <c r="C20" s="96">
        <f>B20/B$15*1000*B$14</f>
        <v>526.7837779223596</v>
      </c>
      <c r="D20" s="79">
        <v>0</v>
      </c>
      <c r="E20" s="80">
        <f t="shared" si="0"/>
        <v>0</v>
      </c>
      <c r="F20" s="79">
        <v>63.2</v>
      </c>
      <c r="G20" s="80">
        <f t="shared" si="0"/>
        <v>558.05739514348795</v>
      </c>
      <c r="H20" s="67">
        <f>LARGE((C20,E20,G20),1)</f>
        <v>558.05739514348795</v>
      </c>
      <c r="I20" s="66">
        <v>16</v>
      </c>
    </row>
    <row r="21" spans="1:9">
      <c r="A21" s="86" t="s">
        <v>56</v>
      </c>
      <c r="B21" s="95">
        <v>72.2</v>
      </c>
      <c r="C21" s="96">
        <f t="shared" si="0"/>
        <v>548.03730210366518</v>
      </c>
      <c r="D21" s="79">
        <v>0</v>
      </c>
      <c r="E21" s="80">
        <f t="shared" si="0"/>
        <v>0</v>
      </c>
      <c r="F21" s="79">
        <v>58.4</v>
      </c>
      <c r="G21" s="80">
        <f t="shared" si="0"/>
        <v>515.67328918322301</v>
      </c>
      <c r="H21" s="67">
        <f>LARGE((C21,E21,G21),1)</f>
        <v>548.03730210366518</v>
      </c>
      <c r="I21" s="66">
        <v>17</v>
      </c>
    </row>
    <row r="22" spans="1:9">
      <c r="A22" s="86" t="s">
        <v>55</v>
      </c>
      <c r="B22" s="95">
        <v>84.8</v>
      </c>
      <c r="C22" s="96">
        <f>B22/B$15*1000*B$14</f>
        <v>643.67816091954012</v>
      </c>
      <c r="D22" s="79">
        <v>0</v>
      </c>
      <c r="E22" s="80">
        <f>D22/D$15*1000*D$14</f>
        <v>0</v>
      </c>
      <c r="F22" s="79">
        <v>39</v>
      </c>
      <c r="G22" s="80">
        <f>F22/F$15*1000*F$14</f>
        <v>344.37086092715236</v>
      </c>
      <c r="H22" s="67">
        <f>LARGE((C22,E22,G22),1)</f>
        <v>643.67816091954012</v>
      </c>
      <c r="I22" s="66">
        <v>18</v>
      </c>
    </row>
    <row r="23" spans="1:9">
      <c r="A23" s="86" t="s">
        <v>62</v>
      </c>
      <c r="B23" s="78">
        <v>68.2</v>
      </c>
      <c r="C23" s="96">
        <f t="shared" si="0"/>
        <v>517.67512470179997</v>
      </c>
      <c r="D23" s="79">
        <v>0</v>
      </c>
      <c r="E23" s="80">
        <f t="shared" si="0"/>
        <v>0</v>
      </c>
      <c r="F23" s="79">
        <v>0</v>
      </c>
      <c r="G23" s="80">
        <f t="shared" si="0"/>
        <v>0</v>
      </c>
      <c r="H23" s="67">
        <f>LARGE((C23,E23,G23),1)</f>
        <v>517.67512470179997</v>
      </c>
      <c r="I23" s="66">
        <v>25</v>
      </c>
    </row>
    <row r="24" spans="1:9">
      <c r="A24" s="86" t="s">
        <v>130</v>
      </c>
      <c r="B24" s="91">
        <v>58.4</v>
      </c>
      <c r="C24" s="97">
        <f t="shared" si="0"/>
        <v>443.28779006723056</v>
      </c>
      <c r="D24" s="93">
        <v>0</v>
      </c>
      <c r="E24" s="92">
        <f t="shared" si="0"/>
        <v>0</v>
      </c>
      <c r="F24" s="93">
        <v>0</v>
      </c>
      <c r="G24" s="92">
        <f t="shared" si="0"/>
        <v>0</v>
      </c>
      <c r="H24" s="94">
        <f>LARGE((C24,E24,G24),1)</f>
        <v>443.28779006723056</v>
      </c>
      <c r="I24" s="66">
        <v>33</v>
      </c>
    </row>
  </sheetData>
  <mergeCells count="5">
    <mergeCell ref="A1:A7"/>
    <mergeCell ref="B2:F2"/>
    <mergeCell ref="B4:F4"/>
    <mergeCell ref="B6:C6"/>
    <mergeCell ref="B10:C10"/>
  </mergeCells>
  <conditionalFormatting sqref="A17:A23">
    <cfRule type="duplicateValues" dxfId="923" priority="45"/>
  </conditionalFormatting>
  <conditionalFormatting sqref="A24">
    <cfRule type="duplicateValues" dxfId="922" priority="1"/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29</vt:i4>
      </vt:variant>
    </vt:vector>
  </HeadingPairs>
  <TitlesOfParts>
    <vt:vector size="29" baseType="lpstr">
      <vt:lpstr>RPA Caclulations</vt:lpstr>
      <vt:lpstr>Finish Order</vt:lpstr>
      <vt:lpstr>Mt. Sima Canada Cup SS</vt:lpstr>
      <vt:lpstr>Mt. Sima Canada Cup BA</vt:lpstr>
      <vt:lpstr>Waterville Rev Tour NorAm Day 1</vt:lpstr>
      <vt:lpstr>Waterville Rev Tour NorAm Day 2</vt:lpstr>
      <vt:lpstr>MSLM TT DAY 1</vt:lpstr>
      <vt:lpstr>MSLM TT DAY 2</vt:lpstr>
      <vt:lpstr>Silverstar Canada Cup</vt:lpstr>
      <vt:lpstr>Craigleith Groms</vt:lpstr>
      <vt:lpstr>Beaver Valley TT</vt:lpstr>
      <vt:lpstr>Calgary Nor AM SS</vt:lpstr>
      <vt:lpstr>Fortune Fz</vt:lpstr>
      <vt:lpstr>GEORGIAN PEAKS Groms</vt:lpstr>
      <vt:lpstr>Aspen Open SS</vt:lpstr>
      <vt:lpstr>Aspen Open BA</vt:lpstr>
      <vt:lpstr>CWG SS</vt:lpstr>
      <vt:lpstr>CWG BA</vt:lpstr>
      <vt:lpstr>CWG HP</vt:lpstr>
      <vt:lpstr>Camp Fortune Provincials</vt:lpstr>
      <vt:lpstr>Jr Nats SS</vt:lpstr>
      <vt:lpstr>Jr Nats HP</vt:lpstr>
      <vt:lpstr>Jr Nats BA</vt:lpstr>
      <vt:lpstr>Mammoth World Cup</vt:lpstr>
      <vt:lpstr>MSLM CC SS</vt:lpstr>
      <vt:lpstr>MSLM CC HP</vt:lpstr>
      <vt:lpstr>Mammoth NorAM SS</vt:lpstr>
      <vt:lpstr>Le Relais NorAM SS</vt:lpstr>
      <vt:lpstr>Step Up Tour Pro SS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Eli Budd</cp:lastModifiedBy>
  <cp:lastPrinted>2016-01-26T20:24:38Z</cp:lastPrinted>
  <dcterms:created xsi:type="dcterms:W3CDTF">2012-03-02T21:02:09Z</dcterms:created>
  <dcterms:modified xsi:type="dcterms:W3CDTF">2019-04-17T21:23:18Z</dcterms:modified>
</cp:coreProperties>
</file>