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G:\My Drive\High Performance Program Committee\2019_FO RPA Ranking\Moguls\Male\"/>
    </mc:Choice>
  </mc:AlternateContent>
  <xr:revisionPtr revIDLastSave="0" documentId="13_ncr:1_{4393F961-B8FD-451A-BEA1-DBBA7650F7EE}" xr6:coauthVersionLast="41" xr6:coauthVersionMax="41" xr10:uidLastSave="{00000000-0000-0000-0000-000000000000}"/>
  <bookViews>
    <workbookView xWindow="-120" yWindow="-120" windowWidth="20730" windowHeight="11160" tabRatio="1000" firstSheet="20" activeTab="22" xr2:uid="{00000000-000D-0000-FFFF-FFFF00000000}"/>
  </bookViews>
  <sheets>
    <sheet name="RPA Caclulations" sheetId="1" r:id="rId1"/>
    <sheet name="Finish Order" sheetId="71" r:id="rId2"/>
    <sheet name="Canadian Selections" sheetId="4" r:id="rId3"/>
    <sheet name="Val St Come Canada Cup MO" sheetId="85" r:id="rId4"/>
    <sheet name="Val St Come Canada Cup DM" sheetId="86" r:id="rId5"/>
    <sheet name="Caledon TT Day 1" sheetId="87" r:id="rId6"/>
    <sheet name="Caledon TT Day 2" sheetId="88" r:id="rId7"/>
    <sheet name="Beaver TT" sheetId="89" r:id="rId8"/>
    <sheet name="Fortune Fz" sheetId="90" r:id="rId9"/>
    <sheet name="VSC NorAm MO" sheetId="102" r:id="rId10"/>
    <sheet name="VSC NorAm DM" sheetId="103" r:id="rId11"/>
    <sheet name="TT Provincials" sheetId="91" r:id="rId12"/>
    <sheet name="TT Provincials DM" sheetId="94" r:id="rId13"/>
    <sheet name="CWG Moguls" sheetId="92" r:id="rId14"/>
    <sheet name="Steamboat NorAM MO" sheetId="95" r:id="rId15"/>
    <sheet name="Steamboat NorAM DM" sheetId="101" r:id="rId16"/>
    <sheet name="Apex NorAM MO" sheetId="97" r:id="rId17"/>
    <sheet name="Apex NorAM DM" sheetId="100" r:id="rId18"/>
    <sheet name="Fernie CC MO" sheetId="98" r:id="rId19"/>
    <sheet name="Fernie CC DM" sheetId="99" r:id="rId20"/>
    <sheet name="Jr Nats MO" sheetId="104" r:id="rId21"/>
    <sheet name="CDN Champs MO" sheetId="105" r:id="rId22"/>
    <sheet name="CDN Champs DM" sheetId="106" r:id="rId23"/>
  </sheets>
  <definedNames>
    <definedName name="_xlnm.Print_Titles" localSheetId="0">'RPA Caclulations'!$C:$C,'RPA Caclulations'!$1:$5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0" i="71" l="1"/>
  <c r="Y11" i="71"/>
  <c r="Y12" i="71"/>
  <c r="Y13" i="71"/>
  <c r="Y14" i="71"/>
  <c r="Y15" i="71"/>
  <c r="Y16" i="71"/>
  <c r="Y17" i="71"/>
  <c r="Y18" i="71"/>
  <c r="Y8" i="71"/>
  <c r="Y19" i="71"/>
  <c r="Y20" i="71"/>
  <c r="Y21" i="71"/>
  <c r="Y22" i="71"/>
  <c r="Y23" i="71"/>
  <c r="Y24" i="71"/>
  <c r="Y25" i="71"/>
  <c r="Y26" i="71"/>
  <c r="Y27" i="71"/>
  <c r="Y28" i="71"/>
  <c r="Y29" i="71"/>
  <c r="Y30" i="71"/>
  <c r="Y31" i="71"/>
  <c r="Y32" i="71"/>
  <c r="Y33" i="71"/>
  <c r="Y34" i="71"/>
  <c r="Y35" i="71"/>
  <c r="Y36" i="71"/>
  <c r="Y37" i="71"/>
  <c r="Y38" i="71"/>
  <c r="Y39" i="71"/>
  <c r="Y40" i="71"/>
  <c r="Y41" i="71"/>
  <c r="Y42" i="71"/>
  <c r="Y43" i="71"/>
  <c r="Y44" i="71"/>
  <c r="Y45" i="71"/>
  <c r="Y46" i="71"/>
  <c r="Y47" i="71"/>
  <c r="Y48" i="71"/>
  <c r="Y49" i="71"/>
  <c r="Y50" i="71"/>
  <c r="Y51" i="71"/>
  <c r="Y52" i="71"/>
  <c r="Y53" i="71"/>
  <c r="Y54" i="71"/>
  <c r="Y55" i="71"/>
  <c r="Y56" i="71"/>
  <c r="Y57" i="71"/>
  <c r="Y58" i="71"/>
  <c r="Y59" i="71"/>
  <c r="Y60" i="71"/>
  <c r="Y61" i="71"/>
  <c r="Y62" i="71"/>
  <c r="Y63" i="71"/>
  <c r="Y64" i="71"/>
  <c r="Y65" i="71"/>
  <c r="Y66" i="71"/>
  <c r="Y67" i="71"/>
  <c r="Y68" i="71"/>
  <c r="Y69" i="71"/>
  <c r="Y70" i="71"/>
  <c r="Y71" i="71"/>
  <c r="Y72" i="71"/>
  <c r="Y73" i="71"/>
  <c r="Y74" i="71"/>
  <c r="Y75" i="71"/>
  <c r="Y76" i="71"/>
  <c r="Y77" i="71"/>
  <c r="Y78" i="71"/>
  <c r="Y79" i="71"/>
  <c r="Y80" i="71"/>
  <c r="Y81" i="71"/>
  <c r="Y82" i="71"/>
  <c r="Y83" i="71"/>
  <c r="Y84" i="71"/>
  <c r="Y85" i="71"/>
  <c r="Y86" i="71"/>
  <c r="Y87" i="71"/>
  <c r="Y88" i="71"/>
  <c r="Y89" i="71"/>
  <c r="Y90" i="71"/>
  <c r="Y91" i="71"/>
  <c r="Y92" i="71"/>
  <c r="Y93" i="71"/>
  <c r="Y94" i="71"/>
  <c r="Y95" i="71"/>
  <c r="Y96" i="71"/>
  <c r="Y97" i="71"/>
  <c r="Y98" i="71"/>
  <c r="Y99" i="71"/>
  <c r="Y100" i="71"/>
  <c r="Y101" i="71"/>
  <c r="Y102" i="71"/>
  <c r="Y103" i="71"/>
  <c r="Y104" i="71"/>
  <c r="Y105" i="71"/>
  <c r="Y9" i="71"/>
  <c r="X10" i="71"/>
  <c r="X11" i="71"/>
  <c r="X12" i="71"/>
  <c r="X13" i="71"/>
  <c r="X14" i="71"/>
  <c r="X15" i="71"/>
  <c r="X16" i="71"/>
  <c r="X17" i="71"/>
  <c r="X18" i="71"/>
  <c r="X8" i="71"/>
  <c r="X19" i="71"/>
  <c r="X20" i="71"/>
  <c r="X21" i="71"/>
  <c r="X22" i="71"/>
  <c r="X23" i="71"/>
  <c r="X24" i="71"/>
  <c r="X25" i="71"/>
  <c r="X26" i="71"/>
  <c r="X27" i="71"/>
  <c r="X28" i="71"/>
  <c r="X29" i="71"/>
  <c r="X30" i="71"/>
  <c r="X31" i="71"/>
  <c r="X32" i="71"/>
  <c r="X33" i="71"/>
  <c r="X34" i="71"/>
  <c r="X35" i="71"/>
  <c r="X36" i="71"/>
  <c r="X37" i="71"/>
  <c r="X38" i="71"/>
  <c r="X39" i="71"/>
  <c r="X40" i="71"/>
  <c r="X41" i="71"/>
  <c r="X42" i="71"/>
  <c r="X43" i="71"/>
  <c r="X44" i="71"/>
  <c r="X45" i="71"/>
  <c r="X46" i="71"/>
  <c r="X47" i="71"/>
  <c r="X48" i="71"/>
  <c r="X49" i="71"/>
  <c r="X50" i="71"/>
  <c r="X51" i="71"/>
  <c r="X52" i="71"/>
  <c r="X53" i="71"/>
  <c r="X54" i="71"/>
  <c r="X55" i="71"/>
  <c r="X56" i="71"/>
  <c r="X57" i="71"/>
  <c r="X58" i="71"/>
  <c r="X59" i="71"/>
  <c r="X60" i="71"/>
  <c r="X61" i="71"/>
  <c r="X62" i="71"/>
  <c r="X63" i="71"/>
  <c r="X64" i="71"/>
  <c r="X65" i="71"/>
  <c r="X66" i="71"/>
  <c r="X67" i="71"/>
  <c r="X68" i="71"/>
  <c r="X69" i="71"/>
  <c r="X70" i="71"/>
  <c r="X71" i="71"/>
  <c r="X72" i="71"/>
  <c r="X73" i="71"/>
  <c r="X74" i="71"/>
  <c r="X75" i="71"/>
  <c r="X76" i="71"/>
  <c r="X77" i="71"/>
  <c r="X78" i="71"/>
  <c r="X79" i="71"/>
  <c r="X80" i="71"/>
  <c r="X81" i="71"/>
  <c r="X82" i="71"/>
  <c r="X83" i="71"/>
  <c r="X84" i="71"/>
  <c r="X85" i="71"/>
  <c r="X86" i="71"/>
  <c r="X87" i="71"/>
  <c r="X88" i="71"/>
  <c r="X89" i="71"/>
  <c r="X90" i="71"/>
  <c r="X91" i="71"/>
  <c r="X92" i="71"/>
  <c r="X93" i="71"/>
  <c r="X94" i="71"/>
  <c r="X95" i="71"/>
  <c r="X96" i="71"/>
  <c r="X97" i="71"/>
  <c r="X98" i="71"/>
  <c r="X99" i="71"/>
  <c r="X100" i="71"/>
  <c r="X101" i="71"/>
  <c r="X102" i="71"/>
  <c r="X103" i="71"/>
  <c r="X104" i="71"/>
  <c r="X105" i="71"/>
  <c r="X9" i="71"/>
  <c r="Y7" i="71"/>
  <c r="X7" i="71"/>
  <c r="AD7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C7" i="1"/>
  <c r="AF8" i="1"/>
  <c r="AF9" i="1"/>
  <c r="AF10" i="1"/>
  <c r="AF11" i="1"/>
  <c r="AF12" i="1"/>
  <c r="AF13" i="1"/>
  <c r="AF14" i="1"/>
  <c r="AF15" i="1"/>
  <c r="AF16" i="1"/>
  <c r="AF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7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G51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G52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G53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G54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G55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G56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G57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G58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G59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G60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G61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G62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G63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G64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G65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G66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G67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G68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G69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G70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G71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G72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G73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G74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G75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G76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G77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G78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G79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G80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G81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G82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G83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G84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G85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G86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G87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G88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G89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G90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G91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G92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G93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G94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G95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G96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G97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G98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G99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G100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G101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G102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G103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I50" i="1"/>
  <c r="H50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G49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G48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H47" i="1"/>
  <c r="G47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H46" i="1"/>
  <c r="G46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G8" i="1"/>
  <c r="H8" i="1"/>
  <c r="I8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G9" i="1"/>
  <c r="H9" i="1"/>
  <c r="I9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G10" i="1"/>
  <c r="H10" i="1"/>
  <c r="I10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G11" i="1"/>
  <c r="H11" i="1"/>
  <c r="I11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G12" i="1"/>
  <c r="H12" i="1"/>
  <c r="I12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G13" i="1"/>
  <c r="H13" i="1"/>
  <c r="I13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G14" i="1"/>
  <c r="H14" i="1"/>
  <c r="I14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G15" i="1"/>
  <c r="H15" i="1"/>
  <c r="I15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G16" i="1"/>
  <c r="H16" i="1"/>
  <c r="I1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G6" i="1"/>
  <c r="H6" i="1"/>
  <c r="I6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G17" i="1"/>
  <c r="H17" i="1"/>
  <c r="I17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G18" i="1"/>
  <c r="H18" i="1"/>
  <c r="I18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G19" i="1"/>
  <c r="H19" i="1"/>
  <c r="I19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G20" i="1"/>
  <c r="H20" i="1"/>
  <c r="I20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G21" i="1"/>
  <c r="H21" i="1"/>
  <c r="I21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G22" i="1"/>
  <c r="H22" i="1"/>
  <c r="I22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G23" i="1"/>
  <c r="H23" i="1"/>
  <c r="I23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G24" i="1"/>
  <c r="H24" i="1"/>
  <c r="I24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G25" i="1"/>
  <c r="H25" i="1"/>
  <c r="I25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G26" i="1"/>
  <c r="H26" i="1"/>
  <c r="I26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G27" i="1"/>
  <c r="H27" i="1"/>
  <c r="I27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G28" i="1"/>
  <c r="H28" i="1"/>
  <c r="I28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G29" i="1"/>
  <c r="H29" i="1"/>
  <c r="I29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G30" i="1"/>
  <c r="H30" i="1"/>
  <c r="I30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G31" i="1"/>
  <c r="H31" i="1"/>
  <c r="I31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G32" i="1"/>
  <c r="H32" i="1"/>
  <c r="I32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G33" i="1"/>
  <c r="H33" i="1"/>
  <c r="I33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G34" i="1"/>
  <c r="H34" i="1"/>
  <c r="I34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G35" i="1"/>
  <c r="H35" i="1"/>
  <c r="I35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G36" i="1"/>
  <c r="H36" i="1"/>
  <c r="I36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G37" i="1"/>
  <c r="H37" i="1"/>
  <c r="I37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G38" i="1"/>
  <c r="H38" i="1"/>
  <c r="I38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G39" i="1"/>
  <c r="H39" i="1"/>
  <c r="I39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G40" i="1"/>
  <c r="H40" i="1"/>
  <c r="I40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G41" i="1"/>
  <c r="H41" i="1"/>
  <c r="I41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G42" i="1"/>
  <c r="H42" i="1"/>
  <c r="I42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G43" i="1"/>
  <c r="H43" i="1"/>
  <c r="I43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G44" i="1"/>
  <c r="H44" i="1"/>
  <c r="I44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G45" i="1"/>
  <c r="H45" i="1"/>
  <c r="I45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I7" i="1"/>
  <c r="H7" i="1"/>
  <c r="G7" i="1"/>
  <c r="C18" i="106"/>
  <c r="E18" i="106"/>
  <c r="G18" i="106"/>
  <c r="H18" i="106"/>
  <c r="C18" i="105"/>
  <c r="E18" i="105"/>
  <c r="G18" i="105"/>
  <c r="H18" i="105"/>
  <c r="C17" i="106"/>
  <c r="E17" i="106"/>
  <c r="G17" i="106"/>
  <c r="H17" i="106"/>
  <c r="G17" i="105"/>
  <c r="C17" i="105"/>
  <c r="E17" i="105"/>
  <c r="H17" i="105"/>
  <c r="C17" i="92"/>
  <c r="E17" i="92"/>
  <c r="G17" i="92"/>
  <c r="H17" i="92"/>
  <c r="C17" i="104"/>
  <c r="E17" i="104"/>
  <c r="G17" i="104"/>
  <c r="H17" i="104"/>
  <c r="C50" i="87"/>
  <c r="E50" i="87"/>
  <c r="G50" i="87"/>
  <c r="H50" i="87"/>
  <c r="C49" i="88"/>
  <c r="E49" i="88"/>
  <c r="G49" i="88"/>
  <c r="H49" i="88"/>
  <c r="C45" i="89"/>
  <c r="E45" i="89"/>
  <c r="G45" i="89"/>
  <c r="H45" i="89"/>
  <c r="I47" i="1"/>
  <c r="C18" i="4"/>
  <c r="E18" i="4"/>
  <c r="G18" i="4"/>
  <c r="H18" i="4"/>
  <c r="C18" i="85"/>
  <c r="E18" i="85"/>
  <c r="G18" i="85"/>
  <c r="H18" i="85"/>
  <c r="C18" i="86"/>
  <c r="E18" i="86"/>
  <c r="G18" i="86"/>
  <c r="H18" i="86"/>
  <c r="C17" i="89"/>
  <c r="E17" i="89"/>
  <c r="G17" i="89"/>
  <c r="H17" i="89"/>
  <c r="C18" i="92"/>
  <c r="E18" i="92"/>
  <c r="G18" i="92"/>
  <c r="H18" i="92"/>
  <c r="C17" i="95"/>
  <c r="E17" i="95"/>
  <c r="G17" i="95"/>
  <c r="H17" i="95"/>
  <c r="C23" i="87"/>
  <c r="E23" i="87"/>
  <c r="G23" i="87"/>
  <c r="H23" i="87"/>
  <c r="C22" i="88"/>
  <c r="E22" i="88"/>
  <c r="G22" i="88"/>
  <c r="H22" i="88"/>
  <c r="C18" i="89"/>
  <c r="E18" i="89"/>
  <c r="G18" i="89"/>
  <c r="H18" i="89"/>
  <c r="C17" i="91"/>
  <c r="E17" i="91"/>
  <c r="G17" i="91"/>
  <c r="H17" i="91"/>
  <c r="C17" i="94"/>
  <c r="E17" i="94"/>
  <c r="G17" i="94"/>
  <c r="H17" i="94"/>
  <c r="C18" i="87"/>
  <c r="E18" i="87"/>
  <c r="G18" i="87"/>
  <c r="H18" i="87"/>
  <c r="C20" i="88"/>
  <c r="E20" i="88"/>
  <c r="G20" i="88"/>
  <c r="H20" i="88"/>
  <c r="C23" i="89"/>
  <c r="E23" i="89"/>
  <c r="G23" i="89"/>
  <c r="H23" i="89"/>
  <c r="C20" i="91"/>
  <c r="E20" i="91"/>
  <c r="G20" i="91"/>
  <c r="H20" i="91"/>
  <c r="C19" i="94"/>
  <c r="E19" i="94"/>
  <c r="G19" i="94"/>
  <c r="H19" i="94"/>
  <c r="C20" i="87"/>
  <c r="E20" i="87"/>
  <c r="G20" i="87"/>
  <c r="H20" i="87"/>
  <c r="C21" i="88"/>
  <c r="E21" i="88"/>
  <c r="G21" i="88"/>
  <c r="H21" i="88"/>
  <c r="C20" i="89"/>
  <c r="E20" i="89"/>
  <c r="G20" i="89"/>
  <c r="H20" i="89"/>
  <c r="C23" i="91"/>
  <c r="E23" i="91"/>
  <c r="G23" i="91"/>
  <c r="H23" i="91"/>
  <c r="C18" i="94"/>
  <c r="E18" i="94"/>
  <c r="G18" i="94"/>
  <c r="H18" i="94"/>
  <c r="C28" i="104"/>
  <c r="E28" i="104"/>
  <c r="G28" i="104"/>
  <c r="H28" i="104"/>
  <c r="C19" i="85"/>
  <c r="E19" i="85"/>
  <c r="G19" i="85"/>
  <c r="H19" i="85"/>
  <c r="C19" i="86"/>
  <c r="E19" i="86"/>
  <c r="G19" i="86"/>
  <c r="H19" i="86"/>
  <c r="C17" i="87"/>
  <c r="E17" i="87"/>
  <c r="G17" i="87"/>
  <c r="H17" i="87"/>
  <c r="C18" i="88"/>
  <c r="E18" i="88"/>
  <c r="G18" i="88"/>
  <c r="H18" i="88"/>
  <c r="C19" i="89"/>
  <c r="E19" i="89"/>
  <c r="G19" i="89"/>
  <c r="H19" i="89"/>
  <c r="C24" i="91"/>
  <c r="E24" i="91"/>
  <c r="G24" i="91"/>
  <c r="H24" i="91"/>
  <c r="C24" i="94"/>
  <c r="E24" i="94"/>
  <c r="G24" i="94"/>
  <c r="H24" i="94"/>
  <c r="C25" i="104"/>
  <c r="E25" i="104"/>
  <c r="G25" i="104"/>
  <c r="H25" i="104"/>
  <c r="C21" i="85"/>
  <c r="E21" i="85"/>
  <c r="G21" i="85"/>
  <c r="H21" i="85"/>
  <c r="C21" i="86"/>
  <c r="E21" i="86"/>
  <c r="G21" i="86"/>
  <c r="H21" i="86"/>
  <c r="C19" i="87"/>
  <c r="E19" i="87"/>
  <c r="G19" i="87"/>
  <c r="H19" i="87"/>
  <c r="C23" i="88"/>
  <c r="E23" i="88"/>
  <c r="G23" i="88"/>
  <c r="H23" i="88"/>
  <c r="C21" i="89"/>
  <c r="E21" i="89"/>
  <c r="G21" i="89"/>
  <c r="H21" i="89"/>
  <c r="C21" i="91"/>
  <c r="E21" i="91"/>
  <c r="G21" i="91"/>
  <c r="H21" i="91"/>
  <c r="C23" i="94"/>
  <c r="E23" i="94"/>
  <c r="G23" i="94"/>
  <c r="H23" i="94"/>
  <c r="C20" i="85"/>
  <c r="E20" i="85"/>
  <c r="G20" i="85"/>
  <c r="H20" i="85"/>
  <c r="C20" i="86"/>
  <c r="E20" i="86"/>
  <c r="G20" i="86"/>
  <c r="H20" i="86"/>
  <c r="C22" i="87"/>
  <c r="E22" i="87"/>
  <c r="G22" i="87"/>
  <c r="H22" i="87"/>
  <c r="C28" i="88"/>
  <c r="E28" i="88"/>
  <c r="G28" i="88"/>
  <c r="H28" i="88"/>
  <c r="C30" i="89"/>
  <c r="E30" i="89"/>
  <c r="G30" i="89"/>
  <c r="H30" i="89"/>
  <c r="C18" i="91"/>
  <c r="E18" i="91"/>
  <c r="G18" i="91"/>
  <c r="H18" i="91"/>
  <c r="C31" i="94"/>
  <c r="E31" i="94"/>
  <c r="G31" i="94"/>
  <c r="H31" i="94"/>
  <c r="C20" i="104"/>
  <c r="E20" i="104"/>
  <c r="G20" i="104"/>
  <c r="H20" i="104"/>
  <c r="C28" i="87"/>
  <c r="E28" i="87"/>
  <c r="G28" i="87"/>
  <c r="H28" i="87"/>
  <c r="C26" i="88"/>
  <c r="E26" i="88"/>
  <c r="G26" i="88"/>
  <c r="H26" i="88"/>
  <c r="C24" i="89"/>
  <c r="E24" i="89"/>
  <c r="G24" i="89"/>
  <c r="H24" i="89"/>
  <c r="C22" i="91"/>
  <c r="E22" i="91"/>
  <c r="G22" i="91"/>
  <c r="H22" i="91"/>
  <c r="C20" i="94"/>
  <c r="E20" i="94"/>
  <c r="G20" i="94"/>
  <c r="H20" i="94"/>
  <c r="C19" i="104"/>
  <c r="E19" i="104"/>
  <c r="G19" i="104"/>
  <c r="H19" i="104"/>
  <c r="C27" i="87"/>
  <c r="E27" i="87"/>
  <c r="G27" i="87"/>
  <c r="H27" i="87"/>
  <c r="C25" i="88"/>
  <c r="E25" i="88"/>
  <c r="G25" i="88"/>
  <c r="H25" i="88"/>
  <c r="C32" i="89"/>
  <c r="E32" i="89"/>
  <c r="G32" i="89"/>
  <c r="H32" i="89"/>
  <c r="C19" i="91"/>
  <c r="E19" i="91"/>
  <c r="G19" i="91"/>
  <c r="H19" i="91"/>
  <c r="C22" i="94"/>
  <c r="E22" i="94"/>
  <c r="G22" i="94"/>
  <c r="H22" i="94"/>
  <c r="C24" i="104"/>
  <c r="E24" i="104"/>
  <c r="G24" i="104"/>
  <c r="H24" i="104"/>
  <c r="C24" i="87"/>
  <c r="E24" i="87"/>
  <c r="G24" i="87"/>
  <c r="H24" i="87"/>
  <c r="C29" i="88"/>
  <c r="E29" i="88"/>
  <c r="G29" i="88"/>
  <c r="H29" i="88"/>
  <c r="C26" i="89"/>
  <c r="E26" i="89"/>
  <c r="G26" i="89"/>
  <c r="H26" i="89"/>
  <c r="C33" i="91"/>
  <c r="E33" i="91"/>
  <c r="G33" i="91"/>
  <c r="H33" i="91"/>
  <c r="C21" i="94"/>
  <c r="E21" i="94"/>
  <c r="G21" i="94"/>
  <c r="H21" i="94"/>
  <c r="C23" i="104"/>
  <c r="E23" i="104"/>
  <c r="G23" i="104"/>
  <c r="H23" i="104"/>
  <c r="C25" i="87"/>
  <c r="E25" i="87"/>
  <c r="G25" i="87"/>
  <c r="H25" i="87"/>
  <c r="C19" i="88"/>
  <c r="E19" i="88"/>
  <c r="G19" i="88"/>
  <c r="H19" i="88"/>
  <c r="C25" i="89"/>
  <c r="E25" i="89"/>
  <c r="G25" i="89"/>
  <c r="H25" i="89"/>
  <c r="C25" i="91"/>
  <c r="E25" i="91"/>
  <c r="G25" i="91"/>
  <c r="H25" i="91"/>
  <c r="C32" i="94"/>
  <c r="E32" i="94"/>
  <c r="G32" i="94"/>
  <c r="H32" i="94"/>
  <c r="C27" i="104"/>
  <c r="E27" i="104"/>
  <c r="G27" i="104"/>
  <c r="H27" i="104"/>
  <c r="C21" i="87"/>
  <c r="E21" i="87"/>
  <c r="G21" i="87"/>
  <c r="H21" i="87"/>
  <c r="C24" i="88"/>
  <c r="E24" i="88"/>
  <c r="G24" i="88"/>
  <c r="H24" i="88"/>
  <c r="C22" i="89"/>
  <c r="E22" i="89"/>
  <c r="G22" i="89"/>
  <c r="H22" i="89"/>
  <c r="C28" i="91"/>
  <c r="E28" i="91"/>
  <c r="G28" i="91"/>
  <c r="H28" i="91"/>
  <c r="C25" i="94"/>
  <c r="E25" i="94"/>
  <c r="G25" i="94"/>
  <c r="H25" i="94"/>
  <c r="C30" i="104"/>
  <c r="E30" i="104"/>
  <c r="G30" i="104"/>
  <c r="H30" i="104"/>
  <c r="C26" i="87"/>
  <c r="E26" i="87"/>
  <c r="G26" i="87"/>
  <c r="H26" i="87"/>
  <c r="C27" i="88"/>
  <c r="E27" i="88"/>
  <c r="G27" i="88"/>
  <c r="H27" i="88"/>
  <c r="C27" i="89"/>
  <c r="E27" i="89"/>
  <c r="G27" i="89"/>
  <c r="H27" i="89"/>
  <c r="C32" i="91"/>
  <c r="E32" i="91"/>
  <c r="G32" i="91"/>
  <c r="H32" i="91"/>
  <c r="C27" i="94"/>
  <c r="E27" i="94"/>
  <c r="G27" i="94"/>
  <c r="H27" i="94"/>
  <c r="C21" i="104"/>
  <c r="E21" i="104"/>
  <c r="G21" i="104"/>
  <c r="H21" i="104"/>
  <c r="C29" i="87"/>
  <c r="E29" i="87"/>
  <c r="G29" i="87"/>
  <c r="H29" i="87"/>
  <c r="C30" i="88"/>
  <c r="E30" i="88"/>
  <c r="G30" i="88"/>
  <c r="H30" i="88"/>
  <c r="C29" i="89"/>
  <c r="E29" i="89"/>
  <c r="G29" i="89"/>
  <c r="H29" i="89"/>
  <c r="C26" i="91"/>
  <c r="E26" i="91"/>
  <c r="G26" i="91"/>
  <c r="H26" i="91"/>
  <c r="C22" i="104"/>
  <c r="E22" i="104"/>
  <c r="G22" i="104"/>
  <c r="H22" i="104"/>
  <c r="C34" i="87"/>
  <c r="E34" i="87"/>
  <c r="G34" i="87"/>
  <c r="H34" i="87"/>
  <c r="C34" i="88"/>
  <c r="E34" i="88"/>
  <c r="G34" i="88"/>
  <c r="H34" i="88"/>
  <c r="C31" i="89"/>
  <c r="E31" i="89"/>
  <c r="G31" i="89"/>
  <c r="H31" i="89"/>
  <c r="C27" i="91"/>
  <c r="E27" i="91"/>
  <c r="G27" i="91"/>
  <c r="H27" i="91"/>
  <c r="C26" i="94"/>
  <c r="E26" i="94"/>
  <c r="G26" i="94"/>
  <c r="H26" i="94"/>
  <c r="C31" i="104"/>
  <c r="E31" i="104"/>
  <c r="G31" i="104"/>
  <c r="H31" i="104"/>
  <c r="C36" i="87"/>
  <c r="E36" i="87"/>
  <c r="G36" i="87"/>
  <c r="H36" i="87"/>
  <c r="C48" i="88"/>
  <c r="E48" i="88"/>
  <c r="G48" i="88"/>
  <c r="H48" i="88"/>
  <c r="C35" i="89"/>
  <c r="E35" i="89"/>
  <c r="G35" i="89"/>
  <c r="H35" i="89"/>
  <c r="C35" i="91"/>
  <c r="E35" i="91"/>
  <c r="G35" i="91"/>
  <c r="H35" i="91"/>
  <c r="C30" i="94"/>
  <c r="E30" i="94"/>
  <c r="G30" i="94"/>
  <c r="H30" i="94"/>
  <c r="C26" i="104"/>
  <c r="E26" i="104"/>
  <c r="G26" i="104"/>
  <c r="H26" i="104"/>
  <c r="C43" i="87"/>
  <c r="E43" i="87"/>
  <c r="G43" i="87"/>
  <c r="H43" i="87"/>
  <c r="C29" i="91"/>
  <c r="E29" i="91"/>
  <c r="G29" i="91"/>
  <c r="H29" i="91"/>
  <c r="C28" i="94"/>
  <c r="E28" i="94"/>
  <c r="G28" i="94"/>
  <c r="H28" i="94"/>
  <c r="C38" i="87"/>
  <c r="E38" i="87"/>
  <c r="G38" i="87"/>
  <c r="H38" i="87"/>
  <c r="C40" i="88"/>
  <c r="E40" i="88"/>
  <c r="G40" i="88"/>
  <c r="H40" i="88"/>
  <c r="C37" i="89"/>
  <c r="E37" i="89"/>
  <c r="G37" i="89"/>
  <c r="H37" i="89"/>
  <c r="C41" i="91"/>
  <c r="E41" i="91"/>
  <c r="G41" i="91"/>
  <c r="H41" i="91"/>
  <c r="C29" i="94"/>
  <c r="E29" i="94"/>
  <c r="G29" i="94"/>
  <c r="H29" i="94"/>
  <c r="C29" i="104"/>
  <c r="E29" i="104"/>
  <c r="G29" i="104"/>
  <c r="H29" i="104"/>
  <c r="C31" i="87"/>
  <c r="E31" i="87"/>
  <c r="G31" i="87"/>
  <c r="H31" i="87"/>
  <c r="C32" i="88"/>
  <c r="E32" i="88"/>
  <c r="G32" i="88"/>
  <c r="H32" i="88"/>
  <c r="C34" i="91"/>
  <c r="E34" i="91"/>
  <c r="G34" i="91"/>
  <c r="H34" i="91"/>
  <c r="C30" i="87"/>
  <c r="E30" i="87"/>
  <c r="G30" i="87"/>
  <c r="H30" i="87"/>
  <c r="C31" i="88"/>
  <c r="E31" i="88"/>
  <c r="G31" i="88"/>
  <c r="H31" i="88"/>
  <c r="C28" i="89"/>
  <c r="E28" i="89"/>
  <c r="G28" i="89"/>
  <c r="H28" i="89"/>
  <c r="C54" i="91"/>
  <c r="E54" i="91"/>
  <c r="G54" i="91"/>
  <c r="H54" i="91"/>
  <c r="C32" i="87"/>
  <c r="E32" i="87"/>
  <c r="G32" i="87"/>
  <c r="H32" i="87"/>
  <c r="C33" i="88"/>
  <c r="E33" i="88"/>
  <c r="G33" i="88"/>
  <c r="H33" i="88"/>
  <c r="C54" i="89"/>
  <c r="E54" i="89"/>
  <c r="G54" i="89"/>
  <c r="H54" i="89"/>
  <c r="C36" i="91"/>
  <c r="E36" i="91"/>
  <c r="G36" i="91"/>
  <c r="H36" i="91"/>
  <c r="C36" i="94"/>
  <c r="E36" i="94"/>
  <c r="G36" i="94"/>
  <c r="H36" i="94"/>
  <c r="C33" i="87"/>
  <c r="E33" i="87"/>
  <c r="G33" i="87"/>
  <c r="H33" i="87"/>
  <c r="C36" i="88"/>
  <c r="E36" i="88"/>
  <c r="G36" i="88"/>
  <c r="H36" i="88"/>
  <c r="C33" i="89"/>
  <c r="E33" i="89"/>
  <c r="G33" i="89"/>
  <c r="H33" i="89"/>
  <c r="C39" i="91"/>
  <c r="E39" i="91"/>
  <c r="G39" i="91"/>
  <c r="H39" i="91"/>
  <c r="C37" i="87"/>
  <c r="E37" i="87"/>
  <c r="G37" i="87"/>
  <c r="H37" i="87"/>
  <c r="C37" i="88"/>
  <c r="E37" i="88"/>
  <c r="G37" i="88"/>
  <c r="H37" i="88"/>
  <c r="C39" i="89"/>
  <c r="E39" i="89"/>
  <c r="G39" i="89"/>
  <c r="H39" i="89"/>
  <c r="C38" i="91"/>
  <c r="E38" i="91"/>
  <c r="G38" i="91"/>
  <c r="H38" i="91"/>
  <c r="C33" i="94"/>
  <c r="E33" i="94"/>
  <c r="G33" i="94"/>
  <c r="H33" i="94"/>
  <c r="C35" i="87"/>
  <c r="E35" i="87"/>
  <c r="G35" i="87"/>
  <c r="H35" i="87"/>
  <c r="C36" i="89"/>
  <c r="E36" i="89"/>
  <c r="G36" i="89"/>
  <c r="H36" i="89"/>
  <c r="C44" i="91"/>
  <c r="E44" i="91"/>
  <c r="G44" i="91"/>
  <c r="H44" i="91"/>
  <c r="C42" i="87"/>
  <c r="E42" i="87"/>
  <c r="G42" i="87"/>
  <c r="H42" i="87"/>
  <c r="C35" i="88"/>
  <c r="E35" i="88"/>
  <c r="G35" i="88"/>
  <c r="H35" i="88"/>
  <c r="C38" i="89"/>
  <c r="E38" i="89"/>
  <c r="G38" i="89"/>
  <c r="H38" i="89"/>
  <c r="C37" i="91"/>
  <c r="E37" i="91"/>
  <c r="G37" i="91"/>
  <c r="H37" i="91"/>
  <c r="C47" i="87"/>
  <c r="E47" i="87"/>
  <c r="G47" i="87"/>
  <c r="H47" i="87"/>
  <c r="C42" i="88"/>
  <c r="E42" i="88"/>
  <c r="G42" i="88"/>
  <c r="H42" i="88"/>
  <c r="E30" i="91"/>
  <c r="G30" i="91"/>
  <c r="H30" i="91"/>
  <c r="C45" i="94"/>
  <c r="E45" i="94"/>
  <c r="G45" i="94"/>
  <c r="H45" i="94"/>
  <c r="C46" i="87"/>
  <c r="E46" i="87"/>
  <c r="G46" i="87"/>
  <c r="H46" i="87"/>
  <c r="C41" i="88"/>
  <c r="E41" i="88"/>
  <c r="G41" i="88"/>
  <c r="H41" i="88"/>
  <c r="C40" i="91"/>
  <c r="E40" i="91"/>
  <c r="G40" i="91"/>
  <c r="H40" i="91"/>
  <c r="C34" i="94"/>
  <c r="E34" i="94"/>
  <c r="G34" i="94"/>
  <c r="H34" i="94"/>
  <c r="C39" i="87"/>
  <c r="E39" i="87"/>
  <c r="G39" i="87"/>
  <c r="H39" i="87"/>
  <c r="C46" i="88"/>
  <c r="E46" i="88"/>
  <c r="G46" i="88"/>
  <c r="H46" i="88"/>
  <c r="C43" i="89"/>
  <c r="E43" i="89"/>
  <c r="G43" i="89"/>
  <c r="H43" i="89"/>
  <c r="C42" i="91"/>
  <c r="E42" i="91"/>
  <c r="G42" i="91"/>
  <c r="H42" i="91"/>
  <c r="C39" i="94"/>
  <c r="E39" i="94"/>
  <c r="G39" i="94"/>
  <c r="H39" i="94"/>
  <c r="C40" i="87"/>
  <c r="E40" i="87"/>
  <c r="G40" i="87"/>
  <c r="H40" i="87"/>
  <c r="C38" i="88"/>
  <c r="E38" i="88"/>
  <c r="G38" i="88"/>
  <c r="H38" i="88"/>
  <c r="C34" i="89"/>
  <c r="E34" i="89"/>
  <c r="G34" i="89"/>
  <c r="H34" i="89"/>
  <c r="C45" i="87"/>
  <c r="E45" i="87"/>
  <c r="G45" i="87"/>
  <c r="H45" i="87"/>
  <c r="C43" i="88"/>
  <c r="E43" i="88"/>
  <c r="G43" i="88"/>
  <c r="H43" i="88"/>
  <c r="C40" i="89"/>
  <c r="E40" i="89"/>
  <c r="G40" i="89"/>
  <c r="H40" i="89"/>
  <c r="C47" i="91"/>
  <c r="E47" i="91"/>
  <c r="G47" i="91"/>
  <c r="H47" i="91"/>
  <c r="C48" i="87"/>
  <c r="E48" i="87"/>
  <c r="G48" i="87"/>
  <c r="H48" i="87"/>
  <c r="C47" i="88"/>
  <c r="E47" i="88"/>
  <c r="G47" i="88"/>
  <c r="H47" i="88"/>
  <c r="C41" i="89"/>
  <c r="E41" i="89"/>
  <c r="G41" i="89"/>
  <c r="H41" i="89"/>
  <c r="C46" i="91"/>
  <c r="E46" i="91"/>
  <c r="G46" i="91"/>
  <c r="H46" i="91"/>
  <c r="C41" i="94"/>
  <c r="E41" i="94"/>
  <c r="G41" i="94"/>
  <c r="H41" i="94"/>
  <c r="C49" i="87"/>
  <c r="E49" i="87"/>
  <c r="G49" i="87"/>
  <c r="H49" i="87"/>
  <c r="C44" i="88"/>
  <c r="E44" i="88"/>
  <c r="G44" i="88"/>
  <c r="H44" i="88"/>
  <c r="C42" i="89"/>
  <c r="E42" i="89"/>
  <c r="G42" i="89"/>
  <c r="H42" i="89"/>
  <c r="C45" i="91"/>
  <c r="E45" i="91"/>
  <c r="G45" i="91"/>
  <c r="H45" i="91"/>
  <c r="C40" i="94"/>
  <c r="E40" i="94"/>
  <c r="G40" i="94"/>
  <c r="H40" i="94"/>
  <c r="C44" i="87"/>
  <c r="E44" i="87"/>
  <c r="G44" i="87"/>
  <c r="H44" i="87"/>
  <c r="C45" i="88"/>
  <c r="E45" i="88"/>
  <c r="G45" i="88"/>
  <c r="H45" i="88"/>
  <c r="C50" i="89"/>
  <c r="E50" i="89"/>
  <c r="G50" i="89"/>
  <c r="H50" i="89"/>
  <c r="C48" i="91"/>
  <c r="E48" i="91"/>
  <c r="G48" i="91"/>
  <c r="H48" i="91"/>
  <c r="C37" i="94"/>
  <c r="E37" i="94"/>
  <c r="G37" i="94"/>
  <c r="H37" i="94"/>
  <c r="C28" i="90"/>
  <c r="E28" i="90"/>
  <c r="G28" i="90"/>
  <c r="H28" i="90"/>
  <c r="C43" i="91"/>
  <c r="E43" i="91"/>
  <c r="G43" i="91"/>
  <c r="H43" i="91"/>
  <c r="C35" i="94"/>
  <c r="E35" i="94"/>
  <c r="G35" i="94"/>
  <c r="H35" i="94"/>
  <c r="C63" i="90"/>
  <c r="E63" i="90"/>
  <c r="G63" i="90"/>
  <c r="H63" i="90"/>
  <c r="C49" i="91"/>
  <c r="E49" i="91"/>
  <c r="G49" i="91"/>
  <c r="H49" i="91"/>
  <c r="C38" i="94"/>
  <c r="E38" i="94"/>
  <c r="G38" i="94"/>
  <c r="H38" i="94"/>
  <c r="C52" i="89"/>
  <c r="E52" i="89"/>
  <c r="G52" i="89"/>
  <c r="H52" i="89"/>
  <c r="C53" i="91"/>
  <c r="E53" i="91"/>
  <c r="G53" i="91"/>
  <c r="H53" i="91"/>
  <c r="C43" i="94"/>
  <c r="E43" i="94"/>
  <c r="G43" i="94"/>
  <c r="H43" i="94"/>
  <c r="C55" i="89"/>
  <c r="E55" i="89"/>
  <c r="G55" i="89"/>
  <c r="H55" i="89"/>
  <c r="C51" i="91"/>
  <c r="E51" i="91"/>
  <c r="G51" i="91"/>
  <c r="H51" i="91"/>
  <c r="C42" i="94"/>
  <c r="E42" i="94"/>
  <c r="G42" i="94"/>
  <c r="H42" i="94"/>
  <c r="C35" i="90"/>
  <c r="E35" i="90"/>
  <c r="G35" i="90"/>
  <c r="H35" i="90"/>
  <c r="C50" i="91"/>
  <c r="E50" i="91"/>
  <c r="G50" i="91"/>
  <c r="H50" i="91"/>
  <c r="C44" i="94"/>
  <c r="E44" i="94"/>
  <c r="G44" i="94"/>
  <c r="H44" i="94"/>
  <c r="C41" i="87"/>
  <c r="E41" i="87"/>
  <c r="G41" i="87"/>
  <c r="H41" i="87"/>
  <c r="C39" i="88"/>
  <c r="E39" i="88"/>
  <c r="G39" i="88"/>
  <c r="H39" i="88"/>
  <c r="C31" i="91"/>
  <c r="E31" i="91"/>
  <c r="G31" i="91"/>
  <c r="H31" i="91"/>
  <c r="C44" i="89"/>
  <c r="E44" i="89"/>
  <c r="G44" i="89"/>
  <c r="H44" i="89"/>
  <c r="C51" i="87"/>
  <c r="E51" i="87"/>
  <c r="G51" i="87"/>
  <c r="H51" i="87"/>
  <c r="C50" i="88"/>
  <c r="E50" i="88"/>
  <c r="G50" i="88"/>
  <c r="H50" i="88"/>
  <c r="C52" i="91"/>
  <c r="E52" i="91"/>
  <c r="G52" i="91"/>
  <c r="H52" i="91"/>
  <c r="G50" i="1"/>
  <c r="C46" i="89"/>
  <c r="E46" i="89"/>
  <c r="G46" i="89"/>
  <c r="H46" i="89"/>
  <c r="C47" i="89"/>
  <c r="E47" i="89"/>
  <c r="G47" i="89"/>
  <c r="H47" i="89"/>
  <c r="C48" i="89"/>
  <c r="E48" i="89"/>
  <c r="G48" i="89"/>
  <c r="H48" i="89"/>
  <c r="C49" i="89"/>
  <c r="E49" i="89"/>
  <c r="G49" i="89"/>
  <c r="H49" i="89"/>
  <c r="C51" i="89"/>
  <c r="E51" i="89"/>
  <c r="G51" i="89"/>
  <c r="H51" i="89"/>
  <c r="C53" i="89"/>
  <c r="E53" i="89"/>
  <c r="G53" i="89"/>
  <c r="H53" i="89"/>
  <c r="C36" i="90"/>
  <c r="E36" i="90"/>
  <c r="G36" i="90"/>
  <c r="H36" i="90"/>
  <c r="C17" i="90"/>
  <c r="E17" i="90"/>
  <c r="G17" i="90"/>
  <c r="H17" i="90"/>
  <c r="C24" i="90"/>
  <c r="E24" i="90"/>
  <c r="G24" i="90"/>
  <c r="H24" i="90"/>
  <c r="C61" i="90"/>
  <c r="E61" i="90"/>
  <c r="G61" i="90"/>
  <c r="H61" i="90"/>
  <c r="C62" i="90"/>
  <c r="E62" i="90"/>
  <c r="G62" i="90"/>
  <c r="H62" i="90"/>
  <c r="C19" i="90"/>
  <c r="E19" i="90"/>
  <c r="G19" i="90"/>
  <c r="H19" i="90"/>
  <c r="C57" i="90"/>
  <c r="E57" i="90"/>
  <c r="G57" i="90"/>
  <c r="H57" i="90"/>
  <c r="C18" i="90"/>
  <c r="E18" i="90"/>
  <c r="G18" i="90"/>
  <c r="H18" i="90"/>
  <c r="C38" i="90"/>
  <c r="E38" i="90"/>
  <c r="G38" i="90"/>
  <c r="H38" i="90"/>
  <c r="C64" i="90"/>
  <c r="E64" i="90"/>
  <c r="G64" i="90"/>
  <c r="H64" i="90"/>
  <c r="C21" i="90"/>
  <c r="E21" i="90"/>
  <c r="G21" i="90"/>
  <c r="H21" i="90"/>
  <c r="C45" i="90"/>
  <c r="E45" i="90"/>
  <c r="G45" i="90"/>
  <c r="H45" i="90"/>
  <c r="C37" i="90"/>
  <c r="E37" i="90"/>
  <c r="G37" i="90"/>
  <c r="H37" i="90"/>
  <c r="C48" i="90"/>
  <c r="E48" i="90"/>
  <c r="G48" i="90"/>
  <c r="H48" i="90"/>
  <c r="C46" i="90"/>
  <c r="E46" i="90"/>
  <c r="G46" i="90"/>
  <c r="H46" i="90"/>
  <c r="C22" i="90"/>
  <c r="E22" i="90"/>
  <c r="G22" i="90"/>
  <c r="H22" i="90"/>
  <c r="C29" i="90"/>
  <c r="E29" i="90"/>
  <c r="G29" i="90"/>
  <c r="H29" i="90"/>
  <c r="C27" i="90"/>
  <c r="E27" i="90"/>
  <c r="G27" i="90"/>
  <c r="H27" i="90"/>
  <c r="C58" i="90"/>
  <c r="E58" i="90"/>
  <c r="G58" i="90"/>
  <c r="H58" i="90"/>
  <c r="C41" i="90"/>
  <c r="E41" i="90"/>
  <c r="G41" i="90"/>
  <c r="H41" i="90"/>
  <c r="C31" i="90"/>
  <c r="E31" i="90"/>
  <c r="G31" i="90"/>
  <c r="H31" i="90"/>
  <c r="C32" i="90"/>
  <c r="E32" i="90"/>
  <c r="G32" i="90"/>
  <c r="H32" i="90"/>
  <c r="C20" i="90"/>
  <c r="E20" i="90"/>
  <c r="G20" i="90"/>
  <c r="H20" i="90"/>
  <c r="C23" i="90"/>
  <c r="E23" i="90"/>
  <c r="G23" i="90"/>
  <c r="H23" i="90"/>
  <c r="C25" i="90"/>
  <c r="E25" i="90"/>
  <c r="G25" i="90"/>
  <c r="H25" i="90"/>
  <c r="C34" i="90"/>
  <c r="E34" i="90"/>
  <c r="G34" i="90"/>
  <c r="H34" i="90"/>
  <c r="C40" i="90"/>
  <c r="E40" i="90"/>
  <c r="G40" i="90"/>
  <c r="H40" i="90"/>
  <c r="C30" i="90"/>
  <c r="E30" i="90"/>
  <c r="G30" i="90"/>
  <c r="H30" i="90"/>
  <c r="C33" i="90"/>
  <c r="E33" i="90"/>
  <c r="G33" i="90"/>
  <c r="H33" i="90"/>
  <c r="C26" i="90"/>
  <c r="E26" i="90"/>
  <c r="G26" i="90"/>
  <c r="H26" i="90"/>
  <c r="C59" i="90"/>
  <c r="E59" i="90"/>
  <c r="G59" i="90"/>
  <c r="H59" i="90"/>
  <c r="C56" i="90"/>
  <c r="E56" i="90"/>
  <c r="G56" i="90"/>
  <c r="H56" i="90"/>
  <c r="C54" i="90"/>
  <c r="E54" i="90"/>
  <c r="G54" i="90"/>
  <c r="H54" i="90"/>
  <c r="C50" i="90"/>
  <c r="E50" i="90"/>
  <c r="G50" i="90"/>
  <c r="H50" i="90"/>
  <c r="C60" i="90"/>
  <c r="E60" i="90"/>
  <c r="G60" i="90"/>
  <c r="H60" i="90"/>
  <c r="C47" i="90"/>
  <c r="E47" i="90"/>
  <c r="G47" i="90"/>
  <c r="H47" i="90"/>
  <c r="C51" i="90"/>
  <c r="E51" i="90"/>
  <c r="G51" i="90"/>
  <c r="H51" i="90"/>
  <c r="C44" i="90"/>
  <c r="E44" i="90"/>
  <c r="G44" i="90"/>
  <c r="H44" i="90"/>
  <c r="C49" i="90"/>
  <c r="E49" i="90"/>
  <c r="G49" i="90"/>
  <c r="H49" i="90"/>
  <c r="C42" i="90"/>
  <c r="E42" i="90"/>
  <c r="G42" i="90"/>
  <c r="H42" i="90"/>
  <c r="C55" i="90"/>
  <c r="E55" i="90"/>
  <c r="G55" i="90"/>
  <c r="H55" i="90"/>
  <c r="C53" i="90"/>
  <c r="E53" i="90"/>
  <c r="G53" i="90"/>
  <c r="H53" i="90"/>
  <c r="C39" i="90"/>
  <c r="E39" i="90"/>
  <c r="G39" i="90"/>
  <c r="H39" i="90"/>
  <c r="C43" i="90"/>
  <c r="E43" i="90"/>
  <c r="G43" i="90"/>
  <c r="H43" i="90"/>
  <c r="C52" i="90"/>
  <c r="E52" i="90"/>
  <c r="G52" i="90"/>
  <c r="H52" i="90"/>
  <c r="C56" i="89"/>
  <c r="E56" i="89"/>
  <c r="G56" i="89"/>
  <c r="H56" i="89"/>
  <c r="C52" i="87"/>
  <c r="E52" i="87"/>
  <c r="G52" i="87"/>
  <c r="H52" i="87"/>
  <c r="C17" i="4"/>
  <c r="E17" i="4"/>
  <c r="G17" i="4"/>
  <c r="H17" i="4"/>
  <c r="C17" i="85"/>
  <c r="E17" i="85"/>
  <c r="G17" i="85"/>
  <c r="H17" i="85"/>
  <c r="C17" i="86"/>
  <c r="E17" i="86"/>
  <c r="G17" i="86"/>
  <c r="H17" i="86"/>
  <c r="C17" i="88"/>
  <c r="E17" i="88"/>
  <c r="G17" i="88"/>
  <c r="H17" i="88"/>
  <c r="E17" i="102"/>
  <c r="H17" i="102"/>
  <c r="E17" i="103"/>
  <c r="H17" i="103"/>
  <c r="C19" i="92"/>
  <c r="E19" i="92"/>
  <c r="G19" i="92"/>
  <c r="H19" i="92"/>
  <c r="C18" i="95"/>
  <c r="E18" i="95"/>
  <c r="G18" i="95"/>
  <c r="H18" i="95"/>
  <c r="C18" i="101"/>
  <c r="E18" i="101"/>
  <c r="G18" i="101"/>
  <c r="H18" i="101"/>
  <c r="E17" i="97"/>
  <c r="G17" i="97"/>
  <c r="H17" i="97"/>
  <c r="E17" i="100"/>
  <c r="G17" i="100"/>
  <c r="H17" i="100"/>
  <c r="C17" i="98"/>
  <c r="E17" i="98"/>
  <c r="G17" i="98"/>
  <c r="H17" i="98"/>
  <c r="C17" i="99"/>
  <c r="E17" i="99"/>
  <c r="G17" i="99"/>
  <c r="H17" i="99"/>
  <c r="C18" i="104"/>
  <c r="E18" i="104"/>
  <c r="G18" i="104"/>
  <c r="H18" i="104"/>
  <c r="J15" i="1"/>
  <c r="J8" i="1"/>
  <c r="J9" i="1"/>
  <c r="J10" i="1"/>
  <c r="J11" i="1"/>
  <c r="J12" i="1"/>
  <c r="J13" i="1"/>
  <c r="J14" i="1"/>
  <c r="J16" i="1"/>
  <c r="J6" i="1"/>
  <c r="J17" i="1"/>
  <c r="J46" i="1"/>
  <c r="J48" i="1"/>
  <c r="J49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7" i="1"/>
  <c r="J50" i="1"/>
  <c r="J7" i="1"/>
  <c r="F15" i="1"/>
  <c r="E15" i="1"/>
  <c r="W9" i="71"/>
  <c r="W7" i="71"/>
  <c r="F7" i="1"/>
  <c r="W10" i="71"/>
  <c r="W11" i="71"/>
  <c r="W12" i="71"/>
  <c r="W13" i="71"/>
  <c r="W14" i="71"/>
  <c r="W15" i="71"/>
  <c r="W16" i="71"/>
  <c r="W18" i="71"/>
  <c r="W17" i="71"/>
  <c r="W19" i="71"/>
  <c r="W20" i="71"/>
  <c r="W21" i="71"/>
  <c r="W22" i="71"/>
  <c r="W24" i="71"/>
  <c r="W23" i="71"/>
  <c r="W25" i="71"/>
  <c r="W27" i="71"/>
  <c r="W28" i="71"/>
  <c r="W29" i="71"/>
  <c r="W30" i="71"/>
  <c r="W31" i="71"/>
  <c r="W32" i="71"/>
  <c r="W33" i="71"/>
  <c r="W34" i="71"/>
  <c r="W26" i="71"/>
  <c r="W36" i="71"/>
  <c r="W37" i="71"/>
  <c r="W38" i="71"/>
  <c r="W39" i="71"/>
  <c r="W40" i="71"/>
  <c r="W41" i="71"/>
  <c r="W42" i="71"/>
  <c r="W8" i="71"/>
  <c r="W43" i="71"/>
  <c r="W35" i="71"/>
  <c r="W44" i="71"/>
  <c r="W47" i="71"/>
  <c r="W48" i="71"/>
  <c r="W46" i="71"/>
  <c r="W45" i="71"/>
  <c r="W49" i="71"/>
  <c r="W50" i="71"/>
  <c r="W51" i="71"/>
  <c r="W52" i="71"/>
  <c r="W53" i="71"/>
  <c r="W54" i="71"/>
  <c r="W55" i="71"/>
  <c r="W56" i="71"/>
  <c r="W57" i="71"/>
  <c r="W58" i="71"/>
  <c r="W59" i="71"/>
  <c r="W60" i="71"/>
  <c r="W61" i="71"/>
  <c r="W62" i="71"/>
  <c r="W63" i="71"/>
  <c r="W64" i="71"/>
  <c r="W65" i="71"/>
  <c r="W66" i="71"/>
  <c r="W67" i="71"/>
  <c r="W68" i="71"/>
  <c r="W69" i="71"/>
  <c r="W70" i="71"/>
  <c r="W71" i="71"/>
  <c r="W72" i="71"/>
  <c r="W73" i="71"/>
  <c r="W74" i="71"/>
  <c r="W75" i="71"/>
  <c r="W76" i="71"/>
  <c r="W77" i="71"/>
  <c r="W78" i="71"/>
  <c r="W79" i="71"/>
  <c r="W80" i="71"/>
  <c r="W81" i="71"/>
  <c r="W82" i="71"/>
  <c r="W83" i="71"/>
  <c r="W84" i="71"/>
  <c r="W85" i="71"/>
  <c r="W86" i="71"/>
  <c r="W87" i="71"/>
  <c r="W88" i="71"/>
  <c r="W89" i="71"/>
  <c r="W90" i="71"/>
  <c r="W91" i="71"/>
  <c r="W92" i="71"/>
  <c r="W93" i="71"/>
  <c r="W94" i="71"/>
  <c r="W95" i="71"/>
  <c r="W96" i="71"/>
  <c r="W97" i="71"/>
  <c r="W98" i="71"/>
  <c r="W99" i="71"/>
  <c r="W100" i="71"/>
  <c r="W101" i="71"/>
  <c r="W102" i="71"/>
  <c r="W103" i="71"/>
  <c r="W104" i="71"/>
  <c r="W105" i="71"/>
  <c r="C27" i="98"/>
  <c r="V9" i="71"/>
  <c r="U9" i="71"/>
  <c r="F8" i="1"/>
  <c r="E8" i="1"/>
  <c r="D10" i="71"/>
  <c r="F9" i="1"/>
  <c r="E9" i="1"/>
  <c r="D11" i="71"/>
  <c r="F10" i="1"/>
  <c r="E10" i="1"/>
  <c r="D12" i="71"/>
  <c r="F11" i="1"/>
  <c r="E11" i="1"/>
  <c r="D13" i="71"/>
  <c r="F12" i="1"/>
  <c r="E12" i="1"/>
  <c r="D14" i="71"/>
  <c r="F13" i="1"/>
  <c r="E13" i="1"/>
  <c r="D15" i="71"/>
  <c r="F14" i="1"/>
  <c r="E14" i="1"/>
  <c r="D16" i="71"/>
  <c r="F16" i="1"/>
  <c r="E16" i="1"/>
  <c r="D18" i="71"/>
  <c r="D17" i="71"/>
  <c r="F17" i="1"/>
  <c r="E17" i="1"/>
  <c r="D19" i="71"/>
  <c r="F18" i="1"/>
  <c r="E18" i="1"/>
  <c r="D20" i="71"/>
  <c r="F19" i="1"/>
  <c r="E19" i="1"/>
  <c r="D21" i="71"/>
  <c r="F20" i="1"/>
  <c r="E20" i="1"/>
  <c r="D22" i="71"/>
  <c r="F22" i="1"/>
  <c r="E22" i="1"/>
  <c r="D24" i="71"/>
  <c r="F6" i="1"/>
  <c r="E6" i="1"/>
  <c r="D8" i="71"/>
  <c r="F21" i="1"/>
  <c r="E21" i="1"/>
  <c r="D23" i="71"/>
  <c r="F23" i="1"/>
  <c r="E23" i="1"/>
  <c r="D25" i="71"/>
  <c r="F25" i="1"/>
  <c r="E25" i="1"/>
  <c r="D27" i="71"/>
  <c r="F26" i="1"/>
  <c r="E26" i="1"/>
  <c r="D28" i="71"/>
  <c r="F27" i="1"/>
  <c r="E27" i="1"/>
  <c r="D29" i="71"/>
  <c r="F28" i="1"/>
  <c r="E28" i="1"/>
  <c r="D30" i="71"/>
  <c r="F29" i="1"/>
  <c r="E29" i="1"/>
  <c r="D31" i="71"/>
  <c r="F30" i="1"/>
  <c r="E30" i="1"/>
  <c r="D32" i="71"/>
  <c r="F31" i="1"/>
  <c r="E31" i="1"/>
  <c r="D33" i="71"/>
  <c r="F32" i="1"/>
  <c r="E32" i="1"/>
  <c r="D34" i="71"/>
  <c r="F24" i="1"/>
  <c r="E24" i="1"/>
  <c r="D26" i="71"/>
  <c r="F34" i="1"/>
  <c r="E34" i="1"/>
  <c r="D36" i="71"/>
  <c r="F35" i="1"/>
  <c r="E35" i="1"/>
  <c r="D37" i="71"/>
  <c r="F36" i="1"/>
  <c r="E36" i="1"/>
  <c r="D38" i="71"/>
  <c r="F37" i="1"/>
  <c r="E37" i="1"/>
  <c r="D39" i="71"/>
  <c r="F38" i="1"/>
  <c r="E38" i="1"/>
  <c r="D40" i="71"/>
  <c r="F39" i="1"/>
  <c r="E39" i="1"/>
  <c r="D41" i="71"/>
  <c r="F40" i="1"/>
  <c r="E40" i="1"/>
  <c r="D42" i="71"/>
  <c r="F41" i="1"/>
  <c r="E41" i="1"/>
  <c r="D43" i="71"/>
  <c r="F33" i="1"/>
  <c r="E33" i="1"/>
  <c r="D35" i="71"/>
  <c r="F42" i="1"/>
  <c r="E42" i="1"/>
  <c r="D44" i="71"/>
  <c r="F45" i="1"/>
  <c r="E45" i="1"/>
  <c r="D47" i="71"/>
  <c r="F46" i="1"/>
  <c r="E46" i="1"/>
  <c r="D48" i="71"/>
  <c r="F44" i="1"/>
  <c r="E44" i="1"/>
  <c r="D46" i="71"/>
  <c r="F43" i="1"/>
  <c r="E43" i="1"/>
  <c r="D45" i="71"/>
  <c r="F47" i="1"/>
  <c r="E47" i="1"/>
  <c r="D49" i="71"/>
  <c r="F48" i="1"/>
  <c r="E48" i="1"/>
  <c r="D50" i="71"/>
  <c r="F49" i="1"/>
  <c r="E49" i="1"/>
  <c r="D51" i="71"/>
  <c r="F50" i="1"/>
  <c r="E50" i="1"/>
  <c r="D52" i="71"/>
  <c r="F51" i="1"/>
  <c r="E51" i="1"/>
  <c r="D53" i="71"/>
  <c r="F52" i="1"/>
  <c r="E52" i="1"/>
  <c r="D54" i="71"/>
  <c r="F53" i="1"/>
  <c r="E53" i="1"/>
  <c r="D55" i="71"/>
  <c r="F54" i="1"/>
  <c r="E54" i="1"/>
  <c r="D56" i="71"/>
  <c r="F55" i="1"/>
  <c r="E55" i="1"/>
  <c r="D57" i="71"/>
  <c r="F56" i="1"/>
  <c r="E56" i="1"/>
  <c r="D58" i="71"/>
  <c r="F57" i="1"/>
  <c r="E57" i="1"/>
  <c r="D59" i="71"/>
  <c r="F58" i="1"/>
  <c r="E58" i="1"/>
  <c r="D60" i="71"/>
  <c r="F64" i="1"/>
  <c r="E64" i="1"/>
  <c r="D61" i="71"/>
  <c r="F62" i="1"/>
  <c r="E62" i="1"/>
  <c r="D62" i="71"/>
  <c r="F79" i="1"/>
  <c r="E79" i="1"/>
  <c r="D63" i="71"/>
  <c r="F67" i="1"/>
  <c r="E67" i="1"/>
  <c r="D64" i="71"/>
  <c r="F72" i="1"/>
  <c r="E72" i="1"/>
  <c r="D65" i="71"/>
  <c r="F80" i="1"/>
  <c r="E80" i="1"/>
  <c r="D66" i="71"/>
  <c r="F59" i="1"/>
  <c r="E59" i="1"/>
  <c r="D67" i="71"/>
  <c r="F81" i="1"/>
  <c r="E81" i="1"/>
  <c r="D68" i="71"/>
  <c r="F86" i="1"/>
  <c r="E86" i="1"/>
  <c r="D69" i="71"/>
  <c r="F74" i="1"/>
  <c r="E74" i="1"/>
  <c r="D70" i="71"/>
  <c r="F73" i="1"/>
  <c r="E73" i="1"/>
  <c r="D71" i="71"/>
  <c r="F84" i="1"/>
  <c r="E84" i="1"/>
  <c r="D72" i="71"/>
  <c r="F77" i="1"/>
  <c r="E77" i="1"/>
  <c r="D73" i="71"/>
  <c r="F78" i="1"/>
  <c r="E78" i="1"/>
  <c r="D74" i="71"/>
  <c r="F85" i="1"/>
  <c r="E85" i="1"/>
  <c r="D75" i="71"/>
  <c r="F82" i="1"/>
  <c r="E82" i="1"/>
  <c r="D76" i="71"/>
  <c r="F69" i="1"/>
  <c r="E69" i="1"/>
  <c r="D77" i="71"/>
  <c r="F65" i="1"/>
  <c r="E65" i="1"/>
  <c r="D78" i="71"/>
  <c r="F99" i="1"/>
  <c r="E99" i="1"/>
  <c r="D79" i="71"/>
  <c r="F83" i="1"/>
  <c r="E83" i="1"/>
  <c r="D80" i="71"/>
  <c r="F76" i="1"/>
  <c r="E76" i="1"/>
  <c r="D81" i="71"/>
  <c r="F96" i="1"/>
  <c r="E96" i="1"/>
  <c r="D82" i="71"/>
  <c r="F100" i="1"/>
  <c r="E100" i="1"/>
  <c r="D83" i="71"/>
  <c r="F94" i="1"/>
  <c r="E94" i="1"/>
  <c r="D84" i="71"/>
  <c r="F68" i="1"/>
  <c r="E68" i="1"/>
  <c r="D85" i="71"/>
  <c r="F71" i="1"/>
  <c r="E71" i="1"/>
  <c r="D86" i="71"/>
  <c r="F92" i="1"/>
  <c r="E92" i="1"/>
  <c r="D87" i="71"/>
  <c r="F70" i="1"/>
  <c r="E70" i="1"/>
  <c r="D88" i="71"/>
  <c r="F95" i="1"/>
  <c r="E95" i="1"/>
  <c r="D89" i="71"/>
  <c r="F90" i="1"/>
  <c r="E90" i="1"/>
  <c r="D90" i="71"/>
  <c r="F93" i="1"/>
  <c r="E93" i="1"/>
  <c r="D91" i="71"/>
  <c r="F101" i="1"/>
  <c r="E101" i="1"/>
  <c r="D92" i="71"/>
  <c r="F98" i="1"/>
  <c r="E98" i="1"/>
  <c r="D93" i="71"/>
  <c r="F89" i="1"/>
  <c r="E89" i="1"/>
  <c r="D94" i="71"/>
  <c r="F97" i="1"/>
  <c r="E97" i="1"/>
  <c r="D95" i="71"/>
  <c r="F88" i="1"/>
  <c r="E88" i="1"/>
  <c r="D96" i="71"/>
  <c r="F63" i="1"/>
  <c r="E63" i="1"/>
  <c r="D97" i="71"/>
  <c r="F75" i="1"/>
  <c r="E75" i="1"/>
  <c r="D98" i="71"/>
  <c r="F87" i="1"/>
  <c r="E87" i="1"/>
  <c r="D99" i="71"/>
  <c r="F91" i="1"/>
  <c r="E91" i="1"/>
  <c r="D100" i="71"/>
  <c r="F60" i="1"/>
  <c r="E60" i="1"/>
  <c r="D101" i="71"/>
  <c r="F61" i="1"/>
  <c r="E61" i="1"/>
  <c r="D102" i="71"/>
  <c r="F66" i="1"/>
  <c r="E66" i="1"/>
  <c r="D103" i="71"/>
  <c r="F102" i="1"/>
  <c r="E102" i="1"/>
  <c r="D104" i="71"/>
  <c r="F103" i="1"/>
  <c r="E103" i="1"/>
  <c r="D105" i="71"/>
  <c r="E7" i="1"/>
  <c r="D9" i="71"/>
  <c r="V10" i="71"/>
  <c r="V11" i="71"/>
  <c r="V12" i="71"/>
  <c r="V13" i="71"/>
  <c r="V14" i="71"/>
  <c r="V15" i="71"/>
  <c r="V16" i="71"/>
  <c r="V18" i="71"/>
  <c r="V17" i="71"/>
  <c r="V19" i="71"/>
  <c r="V20" i="71"/>
  <c r="V21" i="71"/>
  <c r="V22" i="71"/>
  <c r="V24" i="71"/>
  <c r="V8" i="71"/>
  <c r="V23" i="71"/>
  <c r="V25" i="71"/>
  <c r="V27" i="71"/>
  <c r="V28" i="71"/>
  <c r="V29" i="71"/>
  <c r="V30" i="71"/>
  <c r="V31" i="71"/>
  <c r="V32" i="71"/>
  <c r="V33" i="71"/>
  <c r="V34" i="71"/>
  <c r="V26" i="71"/>
  <c r="V36" i="71"/>
  <c r="V37" i="71"/>
  <c r="V38" i="71"/>
  <c r="V39" i="71"/>
  <c r="V40" i="71"/>
  <c r="V41" i="71"/>
  <c r="V42" i="71"/>
  <c r="V43" i="71"/>
  <c r="V35" i="71"/>
  <c r="V44" i="71"/>
  <c r="V47" i="71"/>
  <c r="V48" i="71"/>
  <c r="V46" i="71"/>
  <c r="V45" i="71"/>
  <c r="V49" i="71"/>
  <c r="V50" i="71"/>
  <c r="V51" i="71"/>
  <c r="V52" i="71"/>
  <c r="V53" i="71"/>
  <c r="V54" i="71"/>
  <c r="V55" i="71"/>
  <c r="V56" i="71"/>
  <c r="V57" i="71"/>
  <c r="V58" i="71"/>
  <c r="V59" i="71"/>
  <c r="V60" i="71"/>
  <c r="V61" i="71"/>
  <c r="V62" i="71"/>
  <c r="V63" i="71"/>
  <c r="V64" i="71"/>
  <c r="V65" i="71"/>
  <c r="V66" i="71"/>
  <c r="V67" i="71"/>
  <c r="V68" i="71"/>
  <c r="V69" i="71"/>
  <c r="V70" i="71"/>
  <c r="V71" i="71"/>
  <c r="V72" i="71"/>
  <c r="V73" i="71"/>
  <c r="V74" i="71"/>
  <c r="V75" i="71"/>
  <c r="V76" i="71"/>
  <c r="V77" i="71"/>
  <c r="V78" i="71"/>
  <c r="V79" i="71"/>
  <c r="V80" i="71"/>
  <c r="V81" i="71"/>
  <c r="V82" i="71"/>
  <c r="V83" i="71"/>
  <c r="V84" i="71"/>
  <c r="V85" i="71"/>
  <c r="V86" i="71"/>
  <c r="V87" i="71"/>
  <c r="V88" i="71"/>
  <c r="V89" i="71"/>
  <c r="V90" i="71"/>
  <c r="V91" i="71"/>
  <c r="V92" i="71"/>
  <c r="V93" i="71"/>
  <c r="V94" i="71"/>
  <c r="V95" i="71"/>
  <c r="V96" i="71"/>
  <c r="V97" i="71"/>
  <c r="V98" i="71"/>
  <c r="V99" i="71"/>
  <c r="V100" i="71"/>
  <c r="V101" i="71"/>
  <c r="V102" i="71"/>
  <c r="V103" i="71"/>
  <c r="V104" i="71"/>
  <c r="V105" i="71"/>
  <c r="U10" i="71"/>
  <c r="U11" i="71"/>
  <c r="U12" i="71"/>
  <c r="U13" i="71"/>
  <c r="U14" i="71"/>
  <c r="U15" i="71"/>
  <c r="U16" i="71"/>
  <c r="U18" i="71"/>
  <c r="U17" i="71"/>
  <c r="U19" i="71"/>
  <c r="U20" i="71"/>
  <c r="U21" i="71"/>
  <c r="U22" i="71"/>
  <c r="U24" i="71"/>
  <c r="U8" i="71"/>
  <c r="U23" i="71"/>
  <c r="U25" i="71"/>
  <c r="U27" i="71"/>
  <c r="U28" i="71"/>
  <c r="U29" i="71"/>
  <c r="U30" i="71"/>
  <c r="U31" i="71"/>
  <c r="U32" i="71"/>
  <c r="U33" i="71"/>
  <c r="U34" i="71"/>
  <c r="U26" i="71"/>
  <c r="U36" i="71"/>
  <c r="U37" i="71"/>
  <c r="U38" i="71"/>
  <c r="U39" i="71"/>
  <c r="U40" i="71"/>
  <c r="U41" i="71"/>
  <c r="U42" i="71"/>
  <c r="U43" i="71"/>
  <c r="U35" i="71"/>
  <c r="U44" i="71"/>
  <c r="U47" i="71"/>
  <c r="U48" i="71"/>
  <c r="U46" i="71"/>
  <c r="U45" i="71"/>
  <c r="U49" i="71"/>
  <c r="U50" i="71"/>
  <c r="U51" i="71"/>
  <c r="U52" i="71"/>
  <c r="U53" i="71"/>
  <c r="U54" i="71"/>
  <c r="U55" i="71"/>
  <c r="U56" i="71"/>
  <c r="U57" i="71"/>
  <c r="U58" i="71"/>
  <c r="U59" i="71"/>
  <c r="U60" i="71"/>
  <c r="U61" i="71"/>
  <c r="U62" i="71"/>
  <c r="U63" i="71"/>
  <c r="U64" i="71"/>
  <c r="U65" i="71"/>
  <c r="U66" i="71"/>
  <c r="U67" i="71"/>
  <c r="U68" i="71"/>
  <c r="U69" i="71"/>
  <c r="U70" i="71"/>
  <c r="U71" i="71"/>
  <c r="U72" i="71"/>
  <c r="U73" i="71"/>
  <c r="U74" i="71"/>
  <c r="U75" i="71"/>
  <c r="U76" i="71"/>
  <c r="U77" i="71"/>
  <c r="U78" i="71"/>
  <c r="U79" i="71"/>
  <c r="U80" i="71"/>
  <c r="U81" i="71"/>
  <c r="U82" i="71"/>
  <c r="U83" i="71"/>
  <c r="U84" i="71"/>
  <c r="U85" i="71"/>
  <c r="U86" i="71"/>
  <c r="U87" i="71"/>
  <c r="U88" i="71"/>
  <c r="U89" i="71"/>
  <c r="U90" i="71"/>
  <c r="U91" i="71"/>
  <c r="U92" i="71"/>
  <c r="U93" i="71"/>
  <c r="U94" i="71"/>
  <c r="U95" i="71"/>
  <c r="U96" i="71"/>
  <c r="U97" i="71"/>
  <c r="U98" i="71"/>
  <c r="U99" i="71"/>
  <c r="U100" i="71"/>
  <c r="U101" i="71"/>
  <c r="U102" i="71"/>
  <c r="U103" i="71"/>
  <c r="U104" i="71"/>
  <c r="U105" i="71"/>
  <c r="V7" i="71"/>
  <c r="U7" i="71"/>
  <c r="T10" i="71"/>
  <c r="T11" i="71"/>
  <c r="T12" i="71"/>
  <c r="T13" i="71"/>
  <c r="T14" i="71"/>
  <c r="T15" i="71"/>
  <c r="T16" i="71"/>
  <c r="T18" i="71"/>
  <c r="T17" i="71"/>
  <c r="T19" i="71"/>
  <c r="T20" i="71"/>
  <c r="T21" i="71"/>
  <c r="T22" i="71"/>
  <c r="T24" i="71"/>
  <c r="T8" i="71"/>
  <c r="T23" i="71"/>
  <c r="T25" i="71"/>
  <c r="T27" i="71"/>
  <c r="T28" i="71"/>
  <c r="T29" i="71"/>
  <c r="T30" i="71"/>
  <c r="T31" i="71"/>
  <c r="T32" i="71"/>
  <c r="T33" i="71"/>
  <c r="T34" i="71"/>
  <c r="T26" i="71"/>
  <c r="T36" i="71"/>
  <c r="T37" i="71"/>
  <c r="T38" i="71"/>
  <c r="T39" i="71"/>
  <c r="T40" i="71"/>
  <c r="T41" i="71"/>
  <c r="T42" i="71"/>
  <c r="T43" i="71"/>
  <c r="T35" i="71"/>
  <c r="T44" i="71"/>
  <c r="T47" i="71"/>
  <c r="T48" i="71"/>
  <c r="T46" i="71"/>
  <c r="T45" i="71"/>
  <c r="T49" i="71"/>
  <c r="T50" i="71"/>
  <c r="T51" i="71"/>
  <c r="T52" i="71"/>
  <c r="T53" i="71"/>
  <c r="T54" i="71"/>
  <c r="T55" i="71"/>
  <c r="T56" i="71"/>
  <c r="T57" i="71"/>
  <c r="T58" i="71"/>
  <c r="T59" i="71"/>
  <c r="T60" i="71"/>
  <c r="T61" i="71"/>
  <c r="T62" i="71"/>
  <c r="T63" i="71"/>
  <c r="T64" i="71"/>
  <c r="T65" i="71"/>
  <c r="T66" i="71"/>
  <c r="T67" i="71"/>
  <c r="T68" i="71"/>
  <c r="T69" i="71"/>
  <c r="T70" i="71"/>
  <c r="T71" i="71"/>
  <c r="T72" i="71"/>
  <c r="T73" i="71"/>
  <c r="T74" i="71"/>
  <c r="T75" i="71"/>
  <c r="T76" i="71"/>
  <c r="T77" i="71"/>
  <c r="T78" i="71"/>
  <c r="T79" i="71"/>
  <c r="T80" i="71"/>
  <c r="T81" i="71"/>
  <c r="T82" i="71"/>
  <c r="T83" i="71"/>
  <c r="T84" i="71"/>
  <c r="T85" i="71"/>
  <c r="T86" i="71"/>
  <c r="T87" i="71"/>
  <c r="T88" i="71"/>
  <c r="T89" i="71"/>
  <c r="T90" i="71"/>
  <c r="T91" i="71"/>
  <c r="T92" i="71"/>
  <c r="T93" i="71"/>
  <c r="T94" i="71"/>
  <c r="T95" i="71"/>
  <c r="T96" i="71"/>
  <c r="T97" i="71"/>
  <c r="T98" i="71"/>
  <c r="T99" i="71"/>
  <c r="T100" i="71"/>
  <c r="T101" i="71"/>
  <c r="T102" i="71"/>
  <c r="T103" i="71"/>
  <c r="T104" i="71"/>
  <c r="T105" i="71"/>
  <c r="T9" i="71"/>
  <c r="S10" i="71"/>
  <c r="S11" i="71"/>
  <c r="S12" i="71"/>
  <c r="S13" i="71"/>
  <c r="S14" i="71"/>
  <c r="S15" i="71"/>
  <c r="S16" i="71"/>
  <c r="S18" i="71"/>
  <c r="S17" i="71"/>
  <c r="S19" i="71"/>
  <c r="S20" i="71"/>
  <c r="S21" i="71"/>
  <c r="S22" i="71"/>
  <c r="S24" i="71"/>
  <c r="S8" i="71"/>
  <c r="S23" i="71"/>
  <c r="S25" i="71"/>
  <c r="S27" i="71"/>
  <c r="S28" i="71"/>
  <c r="S29" i="71"/>
  <c r="S30" i="71"/>
  <c r="S31" i="71"/>
  <c r="S32" i="71"/>
  <c r="S33" i="71"/>
  <c r="S34" i="71"/>
  <c r="S26" i="71"/>
  <c r="S36" i="71"/>
  <c r="S37" i="71"/>
  <c r="S38" i="71"/>
  <c r="S39" i="71"/>
  <c r="S40" i="71"/>
  <c r="S41" i="71"/>
  <c r="S42" i="71"/>
  <c r="S43" i="71"/>
  <c r="S35" i="71"/>
  <c r="S44" i="71"/>
  <c r="S47" i="71"/>
  <c r="S48" i="71"/>
  <c r="S46" i="71"/>
  <c r="S45" i="71"/>
  <c r="S49" i="71"/>
  <c r="S50" i="71"/>
  <c r="S51" i="71"/>
  <c r="S52" i="71"/>
  <c r="S53" i="71"/>
  <c r="S54" i="71"/>
  <c r="S55" i="71"/>
  <c r="S56" i="71"/>
  <c r="S57" i="71"/>
  <c r="S58" i="71"/>
  <c r="S59" i="71"/>
  <c r="S60" i="71"/>
  <c r="S61" i="71"/>
  <c r="S62" i="71"/>
  <c r="S63" i="71"/>
  <c r="S64" i="71"/>
  <c r="S65" i="71"/>
  <c r="S66" i="71"/>
  <c r="S67" i="71"/>
  <c r="S68" i="71"/>
  <c r="S69" i="71"/>
  <c r="S70" i="71"/>
  <c r="S71" i="71"/>
  <c r="S72" i="71"/>
  <c r="S73" i="71"/>
  <c r="S74" i="71"/>
  <c r="S75" i="71"/>
  <c r="S76" i="71"/>
  <c r="S77" i="71"/>
  <c r="S78" i="71"/>
  <c r="S79" i="71"/>
  <c r="S80" i="71"/>
  <c r="S81" i="71"/>
  <c r="S82" i="71"/>
  <c r="S83" i="71"/>
  <c r="S84" i="71"/>
  <c r="S85" i="71"/>
  <c r="S86" i="71"/>
  <c r="S87" i="71"/>
  <c r="S88" i="71"/>
  <c r="S89" i="71"/>
  <c r="S90" i="71"/>
  <c r="S91" i="71"/>
  <c r="S92" i="71"/>
  <c r="S93" i="71"/>
  <c r="S94" i="71"/>
  <c r="S95" i="71"/>
  <c r="S96" i="71"/>
  <c r="S97" i="71"/>
  <c r="S98" i="71"/>
  <c r="S99" i="71"/>
  <c r="S100" i="71"/>
  <c r="S101" i="71"/>
  <c r="S102" i="71"/>
  <c r="S103" i="71"/>
  <c r="S104" i="71"/>
  <c r="S105" i="71"/>
  <c r="S9" i="71"/>
  <c r="T7" i="71"/>
  <c r="S7" i="71"/>
  <c r="R10" i="71"/>
  <c r="R11" i="71"/>
  <c r="R12" i="71"/>
  <c r="R13" i="71"/>
  <c r="R14" i="71"/>
  <c r="R15" i="71"/>
  <c r="R16" i="71"/>
  <c r="R18" i="71"/>
  <c r="R17" i="71"/>
  <c r="R19" i="71"/>
  <c r="R20" i="71"/>
  <c r="R21" i="71"/>
  <c r="R22" i="71"/>
  <c r="R24" i="71"/>
  <c r="R8" i="71"/>
  <c r="R23" i="71"/>
  <c r="R25" i="71"/>
  <c r="R27" i="71"/>
  <c r="R28" i="71"/>
  <c r="R29" i="71"/>
  <c r="R30" i="71"/>
  <c r="R31" i="71"/>
  <c r="R32" i="71"/>
  <c r="R33" i="71"/>
  <c r="R34" i="71"/>
  <c r="R26" i="71"/>
  <c r="R36" i="71"/>
  <c r="R37" i="71"/>
  <c r="R38" i="71"/>
  <c r="R39" i="71"/>
  <c r="R40" i="71"/>
  <c r="R41" i="71"/>
  <c r="R42" i="71"/>
  <c r="R43" i="71"/>
  <c r="R35" i="71"/>
  <c r="R44" i="71"/>
  <c r="R47" i="71"/>
  <c r="R48" i="71"/>
  <c r="R46" i="71"/>
  <c r="R45" i="71"/>
  <c r="R49" i="71"/>
  <c r="R50" i="71"/>
  <c r="R51" i="71"/>
  <c r="R52" i="71"/>
  <c r="R53" i="71"/>
  <c r="R54" i="71"/>
  <c r="R55" i="71"/>
  <c r="R56" i="71"/>
  <c r="R57" i="71"/>
  <c r="R58" i="71"/>
  <c r="R59" i="71"/>
  <c r="R60" i="71"/>
  <c r="R61" i="71"/>
  <c r="R62" i="71"/>
  <c r="R63" i="71"/>
  <c r="R64" i="71"/>
  <c r="R65" i="71"/>
  <c r="R66" i="71"/>
  <c r="R67" i="71"/>
  <c r="R68" i="71"/>
  <c r="R69" i="71"/>
  <c r="R70" i="71"/>
  <c r="R71" i="71"/>
  <c r="R72" i="71"/>
  <c r="R73" i="71"/>
  <c r="R74" i="71"/>
  <c r="R75" i="71"/>
  <c r="R76" i="71"/>
  <c r="R77" i="71"/>
  <c r="R78" i="71"/>
  <c r="R79" i="71"/>
  <c r="R80" i="71"/>
  <c r="R81" i="71"/>
  <c r="R82" i="71"/>
  <c r="R83" i="71"/>
  <c r="R84" i="71"/>
  <c r="R85" i="71"/>
  <c r="R86" i="71"/>
  <c r="R87" i="71"/>
  <c r="R88" i="71"/>
  <c r="R89" i="71"/>
  <c r="R90" i="71"/>
  <c r="R91" i="71"/>
  <c r="R92" i="71"/>
  <c r="R93" i="71"/>
  <c r="R94" i="71"/>
  <c r="R95" i="71"/>
  <c r="R96" i="71"/>
  <c r="R97" i="71"/>
  <c r="R98" i="71"/>
  <c r="R99" i="71"/>
  <c r="R100" i="71"/>
  <c r="R101" i="71"/>
  <c r="R102" i="71"/>
  <c r="R103" i="71"/>
  <c r="R104" i="71"/>
  <c r="R105" i="71"/>
  <c r="R9" i="71"/>
  <c r="R7" i="71"/>
  <c r="Q7" i="71"/>
  <c r="M10" i="71"/>
  <c r="M11" i="71"/>
  <c r="M12" i="71"/>
  <c r="M13" i="71"/>
  <c r="M14" i="71"/>
  <c r="M15" i="71"/>
  <c r="M16" i="71"/>
  <c r="M18" i="71"/>
  <c r="M17" i="71"/>
  <c r="M19" i="71"/>
  <c r="M20" i="71"/>
  <c r="M21" i="71"/>
  <c r="M22" i="71"/>
  <c r="M24" i="71"/>
  <c r="M8" i="71"/>
  <c r="M23" i="71"/>
  <c r="M25" i="71"/>
  <c r="M27" i="71"/>
  <c r="M28" i="71"/>
  <c r="M29" i="71"/>
  <c r="M30" i="71"/>
  <c r="M31" i="71"/>
  <c r="M32" i="71"/>
  <c r="M33" i="71"/>
  <c r="M34" i="71"/>
  <c r="M26" i="71"/>
  <c r="M36" i="71"/>
  <c r="M37" i="71"/>
  <c r="M38" i="71"/>
  <c r="M39" i="71"/>
  <c r="M40" i="71"/>
  <c r="M41" i="71"/>
  <c r="M42" i="71"/>
  <c r="M43" i="71"/>
  <c r="M35" i="71"/>
  <c r="M44" i="71"/>
  <c r="M47" i="71"/>
  <c r="M48" i="71"/>
  <c r="M46" i="71"/>
  <c r="M45" i="71"/>
  <c r="M49" i="71"/>
  <c r="M50" i="71"/>
  <c r="M51" i="71"/>
  <c r="M52" i="71"/>
  <c r="M53" i="71"/>
  <c r="M54" i="71"/>
  <c r="M55" i="71"/>
  <c r="M56" i="71"/>
  <c r="M57" i="71"/>
  <c r="M58" i="71"/>
  <c r="M59" i="71"/>
  <c r="M60" i="71"/>
  <c r="M61" i="71"/>
  <c r="M62" i="71"/>
  <c r="M63" i="71"/>
  <c r="M64" i="71"/>
  <c r="M65" i="71"/>
  <c r="M66" i="71"/>
  <c r="M67" i="71"/>
  <c r="M68" i="71"/>
  <c r="M69" i="71"/>
  <c r="M70" i="71"/>
  <c r="M71" i="71"/>
  <c r="M72" i="71"/>
  <c r="M73" i="71"/>
  <c r="M74" i="71"/>
  <c r="M75" i="71"/>
  <c r="M76" i="71"/>
  <c r="M77" i="71"/>
  <c r="M78" i="71"/>
  <c r="M79" i="71"/>
  <c r="M80" i="71"/>
  <c r="M81" i="71"/>
  <c r="M82" i="71"/>
  <c r="M83" i="71"/>
  <c r="M84" i="71"/>
  <c r="M85" i="71"/>
  <c r="M86" i="71"/>
  <c r="M87" i="71"/>
  <c r="M88" i="71"/>
  <c r="M89" i="71"/>
  <c r="M90" i="71"/>
  <c r="M91" i="71"/>
  <c r="M92" i="71"/>
  <c r="M93" i="71"/>
  <c r="M94" i="71"/>
  <c r="M95" i="71"/>
  <c r="M96" i="71"/>
  <c r="M97" i="71"/>
  <c r="M98" i="71"/>
  <c r="M99" i="71"/>
  <c r="M100" i="71"/>
  <c r="M101" i="71"/>
  <c r="M102" i="71"/>
  <c r="M103" i="71"/>
  <c r="M104" i="71"/>
  <c r="M105" i="71"/>
  <c r="M9" i="71"/>
  <c r="L9" i="71"/>
  <c r="M7" i="71"/>
  <c r="C55" i="103"/>
  <c r="E55" i="103"/>
  <c r="G55" i="103"/>
  <c r="H55" i="103"/>
  <c r="C54" i="103"/>
  <c r="E54" i="103"/>
  <c r="G54" i="103"/>
  <c r="H54" i="103"/>
  <c r="C53" i="103"/>
  <c r="E53" i="103"/>
  <c r="G53" i="103"/>
  <c r="H53" i="103"/>
  <c r="C52" i="103"/>
  <c r="E52" i="103"/>
  <c r="G52" i="103"/>
  <c r="H52" i="103"/>
  <c r="C51" i="103"/>
  <c r="E51" i="103"/>
  <c r="G51" i="103"/>
  <c r="H51" i="103"/>
  <c r="C50" i="103"/>
  <c r="E50" i="103"/>
  <c r="G50" i="103"/>
  <c r="H50" i="103"/>
  <c r="C49" i="103"/>
  <c r="E49" i="103"/>
  <c r="G49" i="103"/>
  <c r="H49" i="103"/>
  <c r="C48" i="103"/>
  <c r="E48" i="103"/>
  <c r="G48" i="103"/>
  <c r="H48" i="103"/>
  <c r="C47" i="103"/>
  <c r="E47" i="103"/>
  <c r="G47" i="103"/>
  <c r="H47" i="103"/>
  <c r="C46" i="103"/>
  <c r="E46" i="103"/>
  <c r="G46" i="103"/>
  <c r="H46" i="103"/>
  <c r="C45" i="103"/>
  <c r="E45" i="103"/>
  <c r="G45" i="103"/>
  <c r="H45" i="103"/>
  <c r="C44" i="103"/>
  <c r="E44" i="103"/>
  <c r="G44" i="103"/>
  <c r="H44" i="103"/>
  <c r="C43" i="103"/>
  <c r="E43" i="103"/>
  <c r="G43" i="103"/>
  <c r="H43" i="103"/>
  <c r="C42" i="103"/>
  <c r="E42" i="103"/>
  <c r="G42" i="103"/>
  <c r="H42" i="103"/>
  <c r="C41" i="103"/>
  <c r="E41" i="103"/>
  <c r="G41" i="103"/>
  <c r="H41" i="103"/>
  <c r="C40" i="103"/>
  <c r="E40" i="103"/>
  <c r="G40" i="103"/>
  <c r="H40" i="103"/>
  <c r="C39" i="103"/>
  <c r="E39" i="103"/>
  <c r="G39" i="103"/>
  <c r="H39" i="103"/>
  <c r="C38" i="103"/>
  <c r="E38" i="103"/>
  <c r="G38" i="103"/>
  <c r="H38" i="103"/>
  <c r="C37" i="103"/>
  <c r="E37" i="103"/>
  <c r="G37" i="103"/>
  <c r="H37" i="103"/>
  <c r="C36" i="103"/>
  <c r="E36" i="103"/>
  <c r="G36" i="103"/>
  <c r="H36" i="103"/>
  <c r="C35" i="103"/>
  <c r="E35" i="103"/>
  <c r="G35" i="103"/>
  <c r="H35" i="103"/>
  <c r="C34" i="103"/>
  <c r="E34" i="103"/>
  <c r="G34" i="103"/>
  <c r="H34" i="103"/>
  <c r="C33" i="103"/>
  <c r="E33" i="103"/>
  <c r="G33" i="103"/>
  <c r="H33" i="103"/>
  <c r="C32" i="103"/>
  <c r="E32" i="103"/>
  <c r="G32" i="103"/>
  <c r="H32" i="103"/>
  <c r="C31" i="103"/>
  <c r="E31" i="103"/>
  <c r="G31" i="103"/>
  <c r="H31" i="103"/>
  <c r="C30" i="103"/>
  <c r="E30" i="103"/>
  <c r="G30" i="103"/>
  <c r="H30" i="103"/>
  <c r="C29" i="103"/>
  <c r="E29" i="103"/>
  <c r="G29" i="103"/>
  <c r="H29" i="103"/>
  <c r="C28" i="103"/>
  <c r="E28" i="103"/>
  <c r="G28" i="103"/>
  <c r="H28" i="103"/>
  <c r="C27" i="103"/>
  <c r="E27" i="103"/>
  <c r="G27" i="103"/>
  <c r="H27" i="103"/>
  <c r="C26" i="103"/>
  <c r="E26" i="103"/>
  <c r="G26" i="103"/>
  <c r="H26" i="103"/>
  <c r="C25" i="103"/>
  <c r="E25" i="103"/>
  <c r="G25" i="103"/>
  <c r="H25" i="103"/>
  <c r="C24" i="103"/>
  <c r="E24" i="103"/>
  <c r="G24" i="103"/>
  <c r="H24" i="103"/>
  <c r="C23" i="103"/>
  <c r="E23" i="103"/>
  <c r="G23" i="103"/>
  <c r="H23" i="103"/>
  <c r="C22" i="103"/>
  <c r="E22" i="103"/>
  <c r="G22" i="103"/>
  <c r="H22" i="103"/>
  <c r="C21" i="103"/>
  <c r="E21" i="103"/>
  <c r="G21" i="103"/>
  <c r="H21" i="103"/>
  <c r="C20" i="103"/>
  <c r="E20" i="103"/>
  <c r="G20" i="103"/>
  <c r="H20" i="103"/>
  <c r="C19" i="103"/>
  <c r="E19" i="103"/>
  <c r="G19" i="103"/>
  <c r="H19" i="103"/>
  <c r="C18" i="103"/>
  <c r="E18" i="103"/>
  <c r="G18" i="103"/>
  <c r="H18" i="103"/>
  <c r="L10" i="71"/>
  <c r="L11" i="71"/>
  <c r="L12" i="71"/>
  <c r="L13" i="71"/>
  <c r="L14" i="71"/>
  <c r="L15" i="71"/>
  <c r="L16" i="71"/>
  <c r="L18" i="71"/>
  <c r="L17" i="71"/>
  <c r="L19" i="71"/>
  <c r="L20" i="71"/>
  <c r="L21" i="71"/>
  <c r="L22" i="71"/>
  <c r="L24" i="71"/>
  <c r="L8" i="71"/>
  <c r="L23" i="71"/>
  <c r="L25" i="71"/>
  <c r="L27" i="71"/>
  <c r="L28" i="71"/>
  <c r="L29" i="71"/>
  <c r="L30" i="71"/>
  <c r="L31" i="71"/>
  <c r="L32" i="71"/>
  <c r="L33" i="71"/>
  <c r="L34" i="71"/>
  <c r="L26" i="71"/>
  <c r="L36" i="71"/>
  <c r="L37" i="71"/>
  <c r="L38" i="71"/>
  <c r="L39" i="71"/>
  <c r="L40" i="71"/>
  <c r="L41" i="71"/>
  <c r="L42" i="71"/>
  <c r="L43" i="71"/>
  <c r="L35" i="71"/>
  <c r="L44" i="71"/>
  <c r="L47" i="71"/>
  <c r="L48" i="71"/>
  <c r="L46" i="71"/>
  <c r="L45" i="71"/>
  <c r="L49" i="71"/>
  <c r="L50" i="71"/>
  <c r="L51" i="71"/>
  <c r="L52" i="71"/>
  <c r="L53" i="71"/>
  <c r="L54" i="71"/>
  <c r="L55" i="71"/>
  <c r="L56" i="71"/>
  <c r="L57" i="71"/>
  <c r="L58" i="71"/>
  <c r="L59" i="71"/>
  <c r="L60" i="71"/>
  <c r="L61" i="71"/>
  <c r="L62" i="71"/>
  <c r="L63" i="71"/>
  <c r="L64" i="71"/>
  <c r="L65" i="71"/>
  <c r="L66" i="71"/>
  <c r="L67" i="71"/>
  <c r="L68" i="71"/>
  <c r="L69" i="71"/>
  <c r="L70" i="71"/>
  <c r="L71" i="71"/>
  <c r="L72" i="71"/>
  <c r="L73" i="71"/>
  <c r="L74" i="71"/>
  <c r="L75" i="71"/>
  <c r="L76" i="71"/>
  <c r="L77" i="71"/>
  <c r="L78" i="71"/>
  <c r="L79" i="71"/>
  <c r="L80" i="71"/>
  <c r="L81" i="71"/>
  <c r="L82" i="71"/>
  <c r="L83" i="71"/>
  <c r="L84" i="71"/>
  <c r="L85" i="71"/>
  <c r="L86" i="71"/>
  <c r="L87" i="71"/>
  <c r="L88" i="71"/>
  <c r="L89" i="71"/>
  <c r="L90" i="71"/>
  <c r="L91" i="71"/>
  <c r="L92" i="71"/>
  <c r="L93" i="71"/>
  <c r="L94" i="71"/>
  <c r="L95" i="71"/>
  <c r="L96" i="71"/>
  <c r="L97" i="71"/>
  <c r="L98" i="71"/>
  <c r="L99" i="71"/>
  <c r="L100" i="71"/>
  <c r="L101" i="71"/>
  <c r="L102" i="71"/>
  <c r="L103" i="71"/>
  <c r="L104" i="71"/>
  <c r="L105" i="71"/>
  <c r="L7" i="71"/>
  <c r="C55" i="102"/>
  <c r="E55" i="102"/>
  <c r="G55" i="102"/>
  <c r="H55" i="102"/>
  <c r="C54" i="102"/>
  <c r="E54" i="102"/>
  <c r="G54" i="102"/>
  <c r="H54" i="102"/>
  <c r="C53" i="102"/>
  <c r="E53" i="102"/>
  <c r="G53" i="102"/>
  <c r="H53" i="102"/>
  <c r="C52" i="102"/>
  <c r="E52" i="102"/>
  <c r="G52" i="102"/>
  <c r="H52" i="102"/>
  <c r="C51" i="102"/>
  <c r="E51" i="102"/>
  <c r="G51" i="102"/>
  <c r="H51" i="102"/>
  <c r="C50" i="102"/>
  <c r="E50" i="102"/>
  <c r="G50" i="102"/>
  <c r="H50" i="102"/>
  <c r="C49" i="102"/>
  <c r="E49" i="102"/>
  <c r="G49" i="102"/>
  <c r="H49" i="102"/>
  <c r="C48" i="102"/>
  <c r="E48" i="102"/>
  <c r="G48" i="102"/>
  <c r="H48" i="102"/>
  <c r="C47" i="102"/>
  <c r="E47" i="102"/>
  <c r="G47" i="102"/>
  <c r="H47" i="102"/>
  <c r="C46" i="102"/>
  <c r="E46" i="102"/>
  <c r="G46" i="102"/>
  <c r="H46" i="102"/>
  <c r="C45" i="102"/>
  <c r="E45" i="102"/>
  <c r="G45" i="102"/>
  <c r="H45" i="102"/>
  <c r="C44" i="102"/>
  <c r="E44" i="102"/>
  <c r="G44" i="102"/>
  <c r="H44" i="102"/>
  <c r="C43" i="102"/>
  <c r="E43" i="102"/>
  <c r="G43" i="102"/>
  <c r="H43" i="102"/>
  <c r="C42" i="102"/>
  <c r="E42" i="102"/>
  <c r="G42" i="102"/>
  <c r="H42" i="102"/>
  <c r="C41" i="102"/>
  <c r="E41" i="102"/>
  <c r="G41" i="102"/>
  <c r="H41" i="102"/>
  <c r="C40" i="102"/>
  <c r="E40" i="102"/>
  <c r="G40" i="102"/>
  <c r="H40" i="102"/>
  <c r="C39" i="102"/>
  <c r="E39" i="102"/>
  <c r="G39" i="102"/>
  <c r="H39" i="102"/>
  <c r="C38" i="102"/>
  <c r="E38" i="102"/>
  <c r="G38" i="102"/>
  <c r="H38" i="102"/>
  <c r="C37" i="102"/>
  <c r="E37" i="102"/>
  <c r="G37" i="102"/>
  <c r="H37" i="102"/>
  <c r="C36" i="102"/>
  <c r="E36" i="102"/>
  <c r="G36" i="102"/>
  <c r="H36" i="102"/>
  <c r="C35" i="102"/>
  <c r="E35" i="102"/>
  <c r="G35" i="102"/>
  <c r="H35" i="102"/>
  <c r="C34" i="102"/>
  <c r="E34" i="102"/>
  <c r="G34" i="102"/>
  <c r="H34" i="102"/>
  <c r="C33" i="102"/>
  <c r="E33" i="102"/>
  <c r="G33" i="102"/>
  <c r="H33" i="102"/>
  <c r="C32" i="102"/>
  <c r="E32" i="102"/>
  <c r="G32" i="102"/>
  <c r="H32" i="102"/>
  <c r="C31" i="102"/>
  <c r="E31" i="102"/>
  <c r="G31" i="102"/>
  <c r="H31" i="102"/>
  <c r="C30" i="102"/>
  <c r="E30" i="102"/>
  <c r="G30" i="102"/>
  <c r="H30" i="102"/>
  <c r="C29" i="102"/>
  <c r="E29" i="102"/>
  <c r="G29" i="102"/>
  <c r="H29" i="102"/>
  <c r="C28" i="102"/>
  <c r="E28" i="102"/>
  <c r="G28" i="102"/>
  <c r="H28" i="102"/>
  <c r="C27" i="102"/>
  <c r="E27" i="102"/>
  <c r="G27" i="102"/>
  <c r="H27" i="102"/>
  <c r="C26" i="102"/>
  <c r="E26" i="102"/>
  <c r="G26" i="102"/>
  <c r="H26" i="102"/>
  <c r="C25" i="102"/>
  <c r="E25" i="102"/>
  <c r="G25" i="102"/>
  <c r="H25" i="102"/>
  <c r="C24" i="102"/>
  <c r="E24" i="102"/>
  <c r="G24" i="102"/>
  <c r="H24" i="102"/>
  <c r="C23" i="102"/>
  <c r="E23" i="102"/>
  <c r="G23" i="102"/>
  <c r="H23" i="102"/>
  <c r="C22" i="102"/>
  <c r="E22" i="102"/>
  <c r="G22" i="102"/>
  <c r="H22" i="102"/>
  <c r="C21" i="102"/>
  <c r="E21" i="102"/>
  <c r="G21" i="102"/>
  <c r="H21" i="102"/>
  <c r="C20" i="102"/>
  <c r="E20" i="102"/>
  <c r="G20" i="102"/>
  <c r="H20" i="102"/>
  <c r="C19" i="102"/>
  <c r="E19" i="102"/>
  <c r="G19" i="102"/>
  <c r="H19" i="102"/>
  <c r="C18" i="102"/>
  <c r="E18" i="102"/>
  <c r="G18" i="102"/>
  <c r="H18" i="102"/>
  <c r="C55" i="101"/>
  <c r="E55" i="101"/>
  <c r="G55" i="101"/>
  <c r="H55" i="101"/>
  <c r="C54" i="101"/>
  <c r="E54" i="101"/>
  <c r="G54" i="101"/>
  <c r="H54" i="101"/>
  <c r="C53" i="101"/>
  <c r="E53" i="101"/>
  <c r="G53" i="101"/>
  <c r="H53" i="101"/>
  <c r="C52" i="101"/>
  <c r="E52" i="101"/>
  <c r="G52" i="101"/>
  <c r="H52" i="101"/>
  <c r="C51" i="101"/>
  <c r="E51" i="101"/>
  <c r="G51" i="101"/>
  <c r="H51" i="101"/>
  <c r="C50" i="101"/>
  <c r="E50" i="101"/>
  <c r="G50" i="101"/>
  <c r="H50" i="101"/>
  <c r="C49" i="101"/>
  <c r="E49" i="101"/>
  <c r="G49" i="101"/>
  <c r="H49" i="101"/>
  <c r="C48" i="101"/>
  <c r="E48" i="101"/>
  <c r="G48" i="101"/>
  <c r="H48" i="101"/>
  <c r="C47" i="101"/>
  <c r="E47" i="101"/>
  <c r="G47" i="101"/>
  <c r="H47" i="101"/>
  <c r="C46" i="101"/>
  <c r="E46" i="101"/>
  <c r="G46" i="101"/>
  <c r="H46" i="101"/>
  <c r="C45" i="101"/>
  <c r="E45" i="101"/>
  <c r="G45" i="101"/>
  <c r="H45" i="101"/>
  <c r="C44" i="101"/>
  <c r="E44" i="101"/>
  <c r="G44" i="101"/>
  <c r="H44" i="101"/>
  <c r="C43" i="101"/>
  <c r="E43" i="101"/>
  <c r="G43" i="101"/>
  <c r="H43" i="101"/>
  <c r="C42" i="101"/>
  <c r="E42" i="101"/>
  <c r="G42" i="101"/>
  <c r="H42" i="101"/>
  <c r="C41" i="101"/>
  <c r="E41" i="101"/>
  <c r="G41" i="101"/>
  <c r="H41" i="101"/>
  <c r="C40" i="101"/>
  <c r="E40" i="101"/>
  <c r="G40" i="101"/>
  <c r="H40" i="101"/>
  <c r="C39" i="101"/>
  <c r="E39" i="101"/>
  <c r="G39" i="101"/>
  <c r="H39" i="101"/>
  <c r="C38" i="101"/>
  <c r="E38" i="101"/>
  <c r="G38" i="101"/>
  <c r="H38" i="101"/>
  <c r="C37" i="101"/>
  <c r="E37" i="101"/>
  <c r="G37" i="101"/>
  <c r="H37" i="101"/>
  <c r="C36" i="101"/>
  <c r="E36" i="101"/>
  <c r="G36" i="101"/>
  <c r="H36" i="101"/>
  <c r="C35" i="101"/>
  <c r="E35" i="101"/>
  <c r="G35" i="101"/>
  <c r="H35" i="101"/>
  <c r="C34" i="101"/>
  <c r="E34" i="101"/>
  <c r="G34" i="101"/>
  <c r="H34" i="101"/>
  <c r="C33" i="101"/>
  <c r="E33" i="101"/>
  <c r="G33" i="101"/>
  <c r="H33" i="101"/>
  <c r="C32" i="101"/>
  <c r="E32" i="101"/>
  <c r="G32" i="101"/>
  <c r="H32" i="101"/>
  <c r="C31" i="101"/>
  <c r="E31" i="101"/>
  <c r="G31" i="101"/>
  <c r="H31" i="101"/>
  <c r="C30" i="101"/>
  <c r="E30" i="101"/>
  <c r="G30" i="101"/>
  <c r="H30" i="101"/>
  <c r="C29" i="101"/>
  <c r="E29" i="101"/>
  <c r="G29" i="101"/>
  <c r="H29" i="101"/>
  <c r="C28" i="101"/>
  <c r="E28" i="101"/>
  <c r="G28" i="101"/>
  <c r="H28" i="101"/>
  <c r="C27" i="101"/>
  <c r="E27" i="101"/>
  <c r="G27" i="101"/>
  <c r="H27" i="101"/>
  <c r="C26" i="101"/>
  <c r="E26" i="101"/>
  <c r="G26" i="101"/>
  <c r="H26" i="101"/>
  <c r="C25" i="101"/>
  <c r="E25" i="101"/>
  <c r="G25" i="101"/>
  <c r="H25" i="101"/>
  <c r="C24" i="101"/>
  <c r="E24" i="101"/>
  <c r="G24" i="101"/>
  <c r="H24" i="101"/>
  <c r="C23" i="101"/>
  <c r="E23" i="101"/>
  <c r="G23" i="101"/>
  <c r="H23" i="101"/>
  <c r="C22" i="101"/>
  <c r="E22" i="101"/>
  <c r="G22" i="101"/>
  <c r="H22" i="101"/>
  <c r="C21" i="101"/>
  <c r="E21" i="101"/>
  <c r="G21" i="101"/>
  <c r="H21" i="101"/>
  <c r="C20" i="101"/>
  <c r="E20" i="101"/>
  <c r="G20" i="101"/>
  <c r="H20" i="101"/>
  <c r="C19" i="101"/>
  <c r="E19" i="101"/>
  <c r="G19" i="101"/>
  <c r="H19" i="101"/>
  <c r="C17" i="101"/>
  <c r="E17" i="101"/>
  <c r="G17" i="101"/>
  <c r="H17" i="101"/>
  <c r="C55" i="100"/>
  <c r="E55" i="100"/>
  <c r="G55" i="100"/>
  <c r="H55" i="100"/>
  <c r="C54" i="100"/>
  <c r="E54" i="100"/>
  <c r="G54" i="100"/>
  <c r="H54" i="100"/>
  <c r="C53" i="100"/>
  <c r="E53" i="100"/>
  <c r="G53" i="100"/>
  <c r="H53" i="100"/>
  <c r="C52" i="100"/>
  <c r="E52" i="100"/>
  <c r="G52" i="100"/>
  <c r="H52" i="100"/>
  <c r="C51" i="100"/>
  <c r="E51" i="100"/>
  <c r="G51" i="100"/>
  <c r="H51" i="100"/>
  <c r="C50" i="100"/>
  <c r="E50" i="100"/>
  <c r="G50" i="100"/>
  <c r="H50" i="100"/>
  <c r="C49" i="100"/>
  <c r="E49" i="100"/>
  <c r="G49" i="100"/>
  <c r="H49" i="100"/>
  <c r="C48" i="100"/>
  <c r="E48" i="100"/>
  <c r="G48" i="100"/>
  <c r="H48" i="100"/>
  <c r="C47" i="100"/>
  <c r="E47" i="100"/>
  <c r="G47" i="100"/>
  <c r="H47" i="100"/>
  <c r="C46" i="100"/>
  <c r="E46" i="100"/>
  <c r="G46" i="100"/>
  <c r="H46" i="100"/>
  <c r="C45" i="100"/>
  <c r="E45" i="100"/>
  <c r="G45" i="100"/>
  <c r="H45" i="100"/>
  <c r="C44" i="100"/>
  <c r="E44" i="100"/>
  <c r="G44" i="100"/>
  <c r="H44" i="100"/>
  <c r="C43" i="100"/>
  <c r="E43" i="100"/>
  <c r="G43" i="100"/>
  <c r="H43" i="100"/>
  <c r="C42" i="100"/>
  <c r="E42" i="100"/>
  <c r="G42" i="100"/>
  <c r="H42" i="100"/>
  <c r="C41" i="100"/>
  <c r="E41" i="100"/>
  <c r="G41" i="100"/>
  <c r="H41" i="100"/>
  <c r="C40" i="100"/>
  <c r="E40" i="100"/>
  <c r="G40" i="100"/>
  <c r="H40" i="100"/>
  <c r="C39" i="100"/>
  <c r="E39" i="100"/>
  <c r="G39" i="100"/>
  <c r="H39" i="100"/>
  <c r="C38" i="100"/>
  <c r="E38" i="100"/>
  <c r="G38" i="100"/>
  <c r="H38" i="100"/>
  <c r="C37" i="100"/>
  <c r="E37" i="100"/>
  <c r="G37" i="100"/>
  <c r="H37" i="100"/>
  <c r="C36" i="100"/>
  <c r="E36" i="100"/>
  <c r="G36" i="100"/>
  <c r="H36" i="100"/>
  <c r="C35" i="100"/>
  <c r="E35" i="100"/>
  <c r="G35" i="100"/>
  <c r="H35" i="100"/>
  <c r="C34" i="100"/>
  <c r="E34" i="100"/>
  <c r="G34" i="100"/>
  <c r="H34" i="100"/>
  <c r="C33" i="100"/>
  <c r="E33" i="100"/>
  <c r="G33" i="100"/>
  <c r="H33" i="100"/>
  <c r="C32" i="100"/>
  <c r="E32" i="100"/>
  <c r="G32" i="100"/>
  <c r="H32" i="100"/>
  <c r="C31" i="100"/>
  <c r="E31" i="100"/>
  <c r="G31" i="100"/>
  <c r="H31" i="100"/>
  <c r="C30" i="100"/>
  <c r="E30" i="100"/>
  <c r="G30" i="100"/>
  <c r="H30" i="100"/>
  <c r="C29" i="100"/>
  <c r="E29" i="100"/>
  <c r="G29" i="100"/>
  <c r="H29" i="100"/>
  <c r="C28" i="100"/>
  <c r="E28" i="100"/>
  <c r="G28" i="100"/>
  <c r="H28" i="100"/>
  <c r="C27" i="100"/>
  <c r="E27" i="100"/>
  <c r="G27" i="100"/>
  <c r="H27" i="100"/>
  <c r="C26" i="100"/>
  <c r="E26" i="100"/>
  <c r="G26" i="100"/>
  <c r="H26" i="100"/>
  <c r="C25" i="100"/>
  <c r="E25" i="100"/>
  <c r="G25" i="100"/>
  <c r="H25" i="100"/>
  <c r="C24" i="100"/>
  <c r="E24" i="100"/>
  <c r="G24" i="100"/>
  <c r="H24" i="100"/>
  <c r="C23" i="100"/>
  <c r="E23" i="100"/>
  <c r="G23" i="100"/>
  <c r="H23" i="100"/>
  <c r="C22" i="100"/>
  <c r="E22" i="100"/>
  <c r="G22" i="100"/>
  <c r="H22" i="100"/>
  <c r="C21" i="100"/>
  <c r="E21" i="100"/>
  <c r="G21" i="100"/>
  <c r="H21" i="100"/>
  <c r="C20" i="100"/>
  <c r="E20" i="100"/>
  <c r="G20" i="100"/>
  <c r="H20" i="100"/>
  <c r="C19" i="100"/>
  <c r="E19" i="100"/>
  <c r="G19" i="100"/>
  <c r="H19" i="100"/>
  <c r="C18" i="100"/>
  <c r="E18" i="100"/>
  <c r="G18" i="100"/>
  <c r="H18" i="100"/>
  <c r="C55" i="99"/>
  <c r="E55" i="99"/>
  <c r="G55" i="99"/>
  <c r="H55" i="99"/>
  <c r="C54" i="99"/>
  <c r="E54" i="99"/>
  <c r="G54" i="99"/>
  <c r="H54" i="99"/>
  <c r="C53" i="99"/>
  <c r="E53" i="99"/>
  <c r="G53" i="99"/>
  <c r="H53" i="99"/>
  <c r="C52" i="99"/>
  <c r="E52" i="99"/>
  <c r="G52" i="99"/>
  <c r="H52" i="99"/>
  <c r="C51" i="99"/>
  <c r="E51" i="99"/>
  <c r="G51" i="99"/>
  <c r="H51" i="99"/>
  <c r="C50" i="99"/>
  <c r="E50" i="99"/>
  <c r="G50" i="99"/>
  <c r="H50" i="99"/>
  <c r="C49" i="99"/>
  <c r="E49" i="99"/>
  <c r="G49" i="99"/>
  <c r="H49" i="99"/>
  <c r="C48" i="99"/>
  <c r="E48" i="99"/>
  <c r="G48" i="99"/>
  <c r="H48" i="99"/>
  <c r="C47" i="99"/>
  <c r="E47" i="99"/>
  <c r="G47" i="99"/>
  <c r="H47" i="99"/>
  <c r="C46" i="99"/>
  <c r="E46" i="99"/>
  <c r="G46" i="99"/>
  <c r="H46" i="99"/>
  <c r="C45" i="99"/>
  <c r="E45" i="99"/>
  <c r="G45" i="99"/>
  <c r="H45" i="99"/>
  <c r="C44" i="99"/>
  <c r="E44" i="99"/>
  <c r="G44" i="99"/>
  <c r="H44" i="99"/>
  <c r="C43" i="99"/>
  <c r="E43" i="99"/>
  <c r="G43" i="99"/>
  <c r="H43" i="99"/>
  <c r="C42" i="99"/>
  <c r="E42" i="99"/>
  <c r="G42" i="99"/>
  <c r="H42" i="99"/>
  <c r="C41" i="99"/>
  <c r="E41" i="99"/>
  <c r="G41" i="99"/>
  <c r="H41" i="99"/>
  <c r="C40" i="99"/>
  <c r="E40" i="99"/>
  <c r="G40" i="99"/>
  <c r="H40" i="99"/>
  <c r="C39" i="99"/>
  <c r="E39" i="99"/>
  <c r="G39" i="99"/>
  <c r="H39" i="99"/>
  <c r="C38" i="99"/>
  <c r="E38" i="99"/>
  <c r="G38" i="99"/>
  <c r="H38" i="99"/>
  <c r="C37" i="99"/>
  <c r="E37" i="99"/>
  <c r="G37" i="99"/>
  <c r="H37" i="99"/>
  <c r="C36" i="99"/>
  <c r="E36" i="99"/>
  <c r="G36" i="99"/>
  <c r="H36" i="99"/>
  <c r="C35" i="99"/>
  <c r="E35" i="99"/>
  <c r="G35" i="99"/>
  <c r="H35" i="99"/>
  <c r="C34" i="99"/>
  <c r="E34" i="99"/>
  <c r="G34" i="99"/>
  <c r="H34" i="99"/>
  <c r="C33" i="99"/>
  <c r="E33" i="99"/>
  <c r="G33" i="99"/>
  <c r="H33" i="99"/>
  <c r="C32" i="99"/>
  <c r="E32" i="99"/>
  <c r="G32" i="99"/>
  <c r="H32" i="99"/>
  <c r="C31" i="99"/>
  <c r="E31" i="99"/>
  <c r="G31" i="99"/>
  <c r="H31" i="99"/>
  <c r="C30" i="99"/>
  <c r="E30" i="99"/>
  <c r="G30" i="99"/>
  <c r="H30" i="99"/>
  <c r="C29" i="99"/>
  <c r="E29" i="99"/>
  <c r="G29" i="99"/>
  <c r="H29" i="99"/>
  <c r="C28" i="99"/>
  <c r="E28" i="99"/>
  <c r="G28" i="99"/>
  <c r="H28" i="99"/>
  <c r="C27" i="99"/>
  <c r="E27" i="99"/>
  <c r="G27" i="99"/>
  <c r="H27" i="99"/>
  <c r="C26" i="99"/>
  <c r="E26" i="99"/>
  <c r="G26" i="99"/>
  <c r="H26" i="99"/>
  <c r="C25" i="99"/>
  <c r="E25" i="99"/>
  <c r="G25" i="99"/>
  <c r="H25" i="99"/>
  <c r="C24" i="99"/>
  <c r="E24" i="99"/>
  <c r="G24" i="99"/>
  <c r="H24" i="99"/>
  <c r="C23" i="99"/>
  <c r="E23" i="99"/>
  <c r="G23" i="99"/>
  <c r="H23" i="99"/>
  <c r="C22" i="99"/>
  <c r="E22" i="99"/>
  <c r="G22" i="99"/>
  <c r="H22" i="99"/>
  <c r="C21" i="99"/>
  <c r="E21" i="99"/>
  <c r="G21" i="99"/>
  <c r="H21" i="99"/>
  <c r="C20" i="99"/>
  <c r="E20" i="99"/>
  <c r="G20" i="99"/>
  <c r="H20" i="99"/>
  <c r="C19" i="99"/>
  <c r="E19" i="99"/>
  <c r="G19" i="99"/>
  <c r="H19" i="99"/>
  <c r="C18" i="99"/>
  <c r="E18" i="99"/>
  <c r="G18" i="99"/>
  <c r="H18" i="99"/>
  <c r="C55" i="98"/>
  <c r="E55" i="98"/>
  <c r="G55" i="98"/>
  <c r="H55" i="98"/>
  <c r="C54" i="98"/>
  <c r="E54" i="98"/>
  <c r="G54" i="98"/>
  <c r="H54" i="98"/>
  <c r="C53" i="98"/>
  <c r="E53" i="98"/>
  <c r="G53" i="98"/>
  <c r="H53" i="98"/>
  <c r="C52" i="98"/>
  <c r="E52" i="98"/>
  <c r="G52" i="98"/>
  <c r="H52" i="98"/>
  <c r="C51" i="98"/>
  <c r="E51" i="98"/>
  <c r="G51" i="98"/>
  <c r="H51" i="98"/>
  <c r="C50" i="98"/>
  <c r="E50" i="98"/>
  <c r="G50" i="98"/>
  <c r="H50" i="98"/>
  <c r="C49" i="98"/>
  <c r="E49" i="98"/>
  <c r="G49" i="98"/>
  <c r="H49" i="98"/>
  <c r="C48" i="98"/>
  <c r="E48" i="98"/>
  <c r="G48" i="98"/>
  <c r="H48" i="98"/>
  <c r="C47" i="98"/>
  <c r="E47" i="98"/>
  <c r="G47" i="98"/>
  <c r="H47" i="98"/>
  <c r="C46" i="98"/>
  <c r="E46" i="98"/>
  <c r="G46" i="98"/>
  <c r="H46" i="98"/>
  <c r="C45" i="98"/>
  <c r="E45" i="98"/>
  <c r="G45" i="98"/>
  <c r="H45" i="98"/>
  <c r="C44" i="98"/>
  <c r="E44" i="98"/>
  <c r="G44" i="98"/>
  <c r="H44" i="98"/>
  <c r="C43" i="98"/>
  <c r="E43" i="98"/>
  <c r="G43" i="98"/>
  <c r="H43" i="98"/>
  <c r="C42" i="98"/>
  <c r="E42" i="98"/>
  <c r="G42" i="98"/>
  <c r="H42" i="98"/>
  <c r="C41" i="98"/>
  <c r="E41" i="98"/>
  <c r="G41" i="98"/>
  <c r="H41" i="98"/>
  <c r="C40" i="98"/>
  <c r="E40" i="98"/>
  <c r="G40" i="98"/>
  <c r="H40" i="98"/>
  <c r="C39" i="98"/>
  <c r="E39" i="98"/>
  <c r="G39" i="98"/>
  <c r="H39" i="98"/>
  <c r="C38" i="98"/>
  <c r="E38" i="98"/>
  <c r="G38" i="98"/>
  <c r="H38" i="98"/>
  <c r="C37" i="98"/>
  <c r="E37" i="98"/>
  <c r="G37" i="98"/>
  <c r="H37" i="98"/>
  <c r="C36" i="98"/>
  <c r="E36" i="98"/>
  <c r="G36" i="98"/>
  <c r="H36" i="98"/>
  <c r="C35" i="98"/>
  <c r="E35" i="98"/>
  <c r="G35" i="98"/>
  <c r="H35" i="98"/>
  <c r="C34" i="98"/>
  <c r="E34" i="98"/>
  <c r="G34" i="98"/>
  <c r="H34" i="98"/>
  <c r="C33" i="98"/>
  <c r="E33" i="98"/>
  <c r="G33" i="98"/>
  <c r="H33" i="98"/>
  <c r="C32" i="98"/>
  <c r="E32" i="98"/>
  <c r="G32" i="98"/>
  <c r="H32" i="98"/>
  <c r="C31" i="98"/>
  <c r="E31" i="98"/>
  <c r="G31" i="98"/>
  <c r="H31" i="98"/>
  <c r="C30" i="98"/>
  <c r="E30" i="98"/>
  <c r="G30" i="98"/>
  <c r="H30" i="98"/>
  <c r="C29" i="98"/>
  <c r="E29" i="98"/>
  <c r="G29" i="98"/>
  <c r="H29" i="98"/>
  <c r="C28" i="98"/>
  <c r="E28" i="98"/>
  <c r="G28" i="98"/>
  <c r="H28" i="98"/>
  <c r="E27" i="98"/>
  <c r="G27" i="98"/>
  <c r="H27" i="98"/>
  <c r="C26" i="98"/>
  <c r="E26" i="98"/>
  <c r="G26" i="98"/>
  <c r="H26" i="98"/>
  <c r="C25" i="98"/>
  <c r="E25" i="98"/>
  <c r="G25" i="98"/>
  <c r="H25" i="98"/>
  <c r="C24" i="98"/>
  <c r="E24" i="98"/>
  <c r="G24" i="98"/>
  <c r="H24" i="98"/>
  <c r="C23" i="98"/>
  <c r="E23" i="98"/>
  <c r="G23" i="98"/>
  <c r="H23" i="98"/>
  <c r="C22" i="98"/>
  <c r="E22" i="98"/>
  <c r="G22" i="98"/>
  <c r="H22" i="98"/>
  <c r="C21" i="98"/>
  <c r="E21" i="98"/>
  <c r="G21" i="98"/>
  <c r="H21" i="98"/>
  <c r="C20" i="98"/>
  <c r="E20" i="98"/>
  <c r="G20" i="98"/>
  <c r="H20" i="98"/>
  <c r="C19" i="98"/>
  <c r="E19" i="98"/>
  <c r="G19" i="98"/>
  <c r="H19" i="98"/>
  <c r="C18" i="98"/>
  <c r="E18" i="98"/>
  <c r="G18" i="98"/>
  <c r="H18" i="98"/>
  <c r="Q15" i="71"/>
  <c r="Q16" i="71"/>
  <c r="Q18" i="71"/>
  <c r="Q17" i="71"/>
  <c r="Q19" i="71"/>
  <c r="Q20" i="71"/>
  <c r="Q21" i="71"/>
  <c r="Q22" i="71"/>
  <c r="Q24" i="71"/>
  <c r="Q8" i="71"/>
  <c r="Q23" i="71"/>
  <c r="Q25" i="71"/>
  <c r="Q27" i="71"/>
  <c r="Q28" i="71"/>
  <c r="Q29" i="71"/>
  <c r="Q30" i="71"/>
  <c r="Q31" i="71"/>
  <c r="Q32" i="71"/>
  <c r="Q33" i="71"/>
  <c r="Q34" i="71"/>
  <c r="Q26" i="71"/>
  <c r="Q36" i="71"/>
  <c r="Q37" i="71"/>
  <c r="Q38" i="71"/>
  <c r="Q39" i="71"/>
  <c r="Q40" i="71"/>
  <c r="Q41" i="71"/>
  <c r="Q42" i="71"/>
  <c r="Q43" i="71"/>
  <c r="Q35" i="71"/>
  <c r="Q44" i="71"/>
  <c r="Q47" i="71"/>
  <c r="Q48" i="71"/>
  <c r="Q46" i="71"/>
  <c r="Q45" i="71"/>
  <c r="Q49" i="71"/>
  <c r="Q50" i="71"/>
  <c r="Q51" i="71"/>
  <c r="Q52" i="71"/>
  <c r="Q53" i="71"/>
  <c r="Q54" i="71"/>
  <c r="Q55" i="71"/>
  <c r="Q56" i="71"/>
  <c r="Q57" i="71"/>
  <c r="Q58" i="71"/>
  <c r="Q59" i="71"/>
  <c r="Q60" i="71"/>
  <c r="Q61" i="71"/>
  <c r="Q62" i="71"/>
  <c r="Q63" i="71"/>
  <c r="Q64" i="71"/>
  <c r="Q65" i="71"/>
  <c r="Q66" i="71"/>
  <c r="Q67" i="71"/>
  <c r="Q68" i="71"/>
  <c r="Q69" i="71"/>
  <c r="Q70" i="71"/>
  <c r="Q71" i="71"/>
  <c r="Q72" i="71"/>
  <c r="Q73" i="71"/>
  <c r="Q74" i="71"/>
  <c r="Q75" i="71"/>
  <c r="Q76" i="71"/>
  <c r="Q77" i="71"/>
  <c r="Q78" i="71"/>
  <c r="Q79" i="71"/>
  <c r="Q80" i="71"/>
  <c r="Q81" i="71"/>
  <c r="Q82" i="71"/>
  <c r="Q83" i="71"/>
  <c r="Q84" i="71"/>
  <c r="Q85" i="71"/>
  <c r="Q86" i="71"/>
  <c r="Q87" i="71"/>
  <c r="Q88" i="71"/>
  <c r="Q89" i="71"/>
  <c r="Q90" i="71"/>
  <c r="Q91" i="71"/>
  <c r="Q92" i="71"/>
  <c r="Q93" i="71"/>
  <c r="Q94" i="71"/>
  <c r="Q95" i="71"/>
  <c r="Q96" i="71"/>
  <c r="Q97" i="71"/>
  <c r="Q98" i="71"/>
  <c r="Q99" i="71"/>
  <c r="Q100" i="71"/>
  <c r="Q101" i="71"/>
  <c r="Q102" i="71"/>
  <c r="Q103" i="71"/>
  <c r="Q104" i="71"/>
  <c r="Q105" i="71"/>
  <c r="C55" i="97"/>
  <c r="E55" i="97"/>
  <c r="G55" i="97"/>
  <c r="H55" i="97"/>
  <c r="C54" i="97"/>
  <c r="E54" i="97"/>
  <c r="G54" i="97"/>
  <c r="H54" i="97"/>
  <c r="C53" i="97"/>
  <c r="E53" i="97"/>
  <c r="G53" i="97"/>
  <c r="H53" i="97"/>
  <c r="C52" i="97"/>
  <c r="E52" i="97"/>
  <c r="G52" i="97"/>
  <c r="H52" i="97"/>
  <c r="C51" i="97"/>
  <c r="E51" i="97"/>
  <c r="G51" i="97"/>
  <c r="H51" i="97"/>
  <c r="C50" i="97"/>
  <c r="E50" i="97"/>
  <c r="G50" i="97"/>
  <c r="H50" i="97"/>
  <c r="C49" i="97"/>
  <c r="E49" i="97"/>
  <c r="G49" i="97"/>
  <c r="H49" i="97"/>
  <c r="C48" i="97"/>
  <c r="E48" i="97"/>
  <c r="G48" i="97"/>
  <c r="H48" i="97"/>
  <c r="C47" i="97"/>
  <c r="E47" i="97"/>
  <c r="G47" i="97"/>
  <c r="H47" i="97"/>
  <c r="C46" i="97"/>
  <c r="E46" i="97"/>
  <c r="G46" i="97"/>
  <c r="H46" i="97"/>
  <c r="C45" i="97"/>
  <c r="E45" i="97"/>
  <c r="G45" i="97"/>
  <c r="H45" i="97"/>
  <c r="C44" i="97"/>
  <c r="E44" i="97"/>
  <c r="G44" i="97"/>
  <c r="H44" i="97"/>
  <c r="C43" i="97"/>
  <c r="E43" i="97"/>
  <c r="G43" i="97"/>
  <c r="H43" i="97"/>
  <c r="C42" i="97"/>
  <c r="E42" i="97"/>
  <c r="G42" i="97"/>
  <c r="H42" i="97"/>
  <c r="C41" i="97"/>
  <c r="E41" i="97"/>
  <c r="G41" i="97"/>
  <c r="H41" i="97"/>
  <c r="C40" i="97"/>
  <c r="E40" i="97"/>
  <c r="G40" i="97"/>
  <c r="H40" i="97"/>
  <c r="C39" i="97"/>
  <c r="E39" i="97"/>
  <c r="G39" i="97"/>
  <c r="H39" i="97"/>
  <c r="C38" i="97"/>
  <c r="E38" i="97"/>
  <c r="G38" i="97"/>
  <c r="H38" i="97"/>
  <c r="C37" i="97"/>
  <c r="E37" i="97"/>
  <c r="G37" i="97"/>
  <c r="H37" i="97"/>
  <c r="C36" i="97"/>
  <c r="E36" i="97"/>
  <c r="G36" i="97"/>
  <c r="H36" i="97"/>
  <c r="C35" i="97"/>
  <c r="E35" i="97"/>
  <c r="G35" i="97"/>
  <c r="H35" i="97"/>
  <c r="C34" i="97"/>
  <c r="E34" i="97"/>
  <c r="G34" i="97"/>
  <c r="H34" i="97"/>
  <c r="C33" i="97"/>
  <c r="E33" i="97"/>
  <c r="G33" i="97"/>
  <c r="H33" i="97"/>
  <c r="C32" i="97"/>
  <c r="E32" i="97"/>
  <c r="G32" i="97"/>
  <c r="H32" i="97"/>
  <c r="C31" i="97"/>
  <c r="E31" i="97"/>
  <c r="G31" i="97"/>
  <c r="H31" i="97"/>
  <c r="C30" i="97"/>
  <c r="E30" i="97"/>
  <c r="G30" i="97"/>
  <c r="H30" i="97"/>
  <c r="C29" i="97"/>
  <c r="E29" i="97"/>
  <c r="G29" i="97"/>
  <c r="H29" i="97"/>
  <c r="C28" i="97"/>
  <c r="E28" i="97"/>
  <c r="G28" i="97"/>
  <c r="H28" i="97"/>
  <c r="C27" i="97"/>
  <c r="E27" i="97"/>
  <c r="G27" i="97"/>
  <c r="H27" i="97"/>
  <c r="C26" i="97"/>
  <c r="E26" i="97"/>
  <c r="G26" i="97"/>
  <c r="H26" i="97"/>
  <c r="C25" i="97"/>
  <c r="E25" i="97"/>
  <c r="G25" i="97"/>
  <c r="H25" i="97"/>
  <c r="C24" i="97"/>
  <c r="E24" i="97"/>
  <c r="G24" i="97"/>
  <c r="H24" i="97"/>
  <c r="C23" i="97"/>
  <c r="E23" i="97"/>
  <c r="G23" i="97"/>
  <c r="H23" i="97"/>
  <c r="C22" i="97"/>
  <c r="E22" i="97"/>
  <c r="G22" i="97"/>
  <c r="H22" i="97"/>
  <c r="C21" i="97"/>
  <c r="E21" i="97"/>
  <c r="G21" i="97"/>
  <c r="H21" i="97"/>
  <c r="C20" i="97"/>
  <c r="E20" i="97"/>
  <c r="G20" i="97"/>
  <c r="H20" i="97"/>
  <c r="C19" i="97"/>
  <c r="E19" i="97"/>
  <c r="G19" i="97"/>
  <c r="H19" i="97"/>
  <c r="C18" i="97"/>
  <c r="E18" i="97"/>
  <c r="G18" i="97"/>
  <c r="H18" i="97"/>
  <c r="Q10" i="71"/>
  <c r="Q14" i="71"/>
  <c r="Q9" i="71"/>
  <c r="C55" i="95"/>
  <c r="E55" i="95"/>
  <c r="G55" i="95"/>
  <c r="H55" i="95"/>
  <c r="C54" i="95"/>
  <c r="E54" i="95"/>
  <c r="G54" i="95"/>
  <c r="H54" i="95"/>
  <c r="C53" i="95"/>
  <c r="E53" i="95"/>
  <c r="G53" i="95"/>
  <c r="H53" i="95"/>
  <c r="C52" i="95"/>
  <c r="E52" i="95"/>
  <c r="G52" i="95"/>
  <c r="H52" i="95"/>
  <c r="C51" i="95"/>
  <c r="E51" i="95"/>
  <c r="G51" i="95"/>
  <c r="H51" i="95"/>
  <c r="C50" i="95"/>
  <c r="E50" i="95"/>
  <c r="G50" i="95"/>
  <c r="H50" i="95"/>
  <c r="C49" i="95"/>
  <c r="E49" i="95"/>
  <c r="G49" i="95"/>
  <c r="H49" i="95"/>
  <c r="C48" i="95"/>
  <c r="E48" i="95"/>
  <c r="G48" i="95"/>
  <c r="H48" i="95"/>
  <c r="C47" i="95"/>
  <c r="E47" i="95"/>
  <c r="G47" i="95"/>
  <c r="H47" i="95"/>
  <c r="C46" i="95"/>
  <c r="E46" i="95"/>
  <c r="G46" i="95"/>
  <c r="H46" i="95"/>
  <c r="C45" i="95"/>
  <c r="E45" i="95"/>
  <c r="G45" i="95"/>
  <c r="H45" i="95"/>
  <c r="C44" i="95"/>
  <c r="E44" i="95"/>
  <c r="G44" i="95"/>
  <c r="H44" i="95"/>
  <c r="C43" i="95"/>
  <c r="E43" i="95"/>
  <c r="G43" i="95"/>
  <c r="H43" i="95"/>
  <c r="C42" i="95"/>
  <c r="E42" i="95"/>
  <c r="G42" i="95"/>
  <c r="H42" i="95"/>
  <c r="C41" i="95"/>
  <c r="E41" i="95"/>
  <c r="G41" i="95"/>
  <c r="H41" i="95"/>
  <c r="C40" i="95"/>
  <c r="E40" i="95"/>
  <c r="G40" i="95"/>
  <c r="H40" i="95"/>
  <c r="C39" i="95"/>
  <c r="E39" i="95"/>
  <c r="G39" i="95"/>
  <c r="H39" i="95"/>
  <c r="C38" i="95"/>
  <c r="E38" i="95"/>
  <c r="G38" i="95"/>
  <c r="H38" i="95"/>
  <c r="C37" i="95"/>
  <c r="E37" i="95"/>
  <c r="G37" i="95"/>
  <c r="H37" i="95"/>
  <c r="C36" i="95"/>
  <c r="E36" i="95"/>
  <c r="G36" i="95"/>
  <c r="H36" i="95"/>
  <c r="C35" i="95"/>
  <c r="E35" i="95"/>
  <c r="G35" i="95"/>
  <c r="H35" i="95"/>
  <c r="C34" i="95"/>
  <c r="E34" i="95"/>
  <c r="G34" i="95"/>
  <c r="H34" i="95"/>
  <c r="C33" i="95"/>
  <c r="E33" i="95"/>
  <c r="G33" i="95"/>
  <c r="H33" i="95"/>
  <c r="C32" i="95"/>
  <c r="E32" i="95"/>
  <c r="G32" i="95"/>
  <c r="H32" i="95"/>
  <c r="C31" i="95"/>
  <c r="E31" i="95"/>
  <c r="G31" i="95"/>
  <c r="H31" i="95"/>
  <c r="C30" i="95"/>
  <c r="E30" i="95"/>
  <c r="G30" i="95"/>
  <c r="H30" i="95"/>
  <c r="C29" i="95"/>
  <c r="E29" i="95"/>
  <c r="G29" i="95"/>
  <c r="H29" i="95"/>
  <c r="C28" i="95"/>
  <c r="E28" i="95"/>
  <c r="G28" i="95"/>
  <c r="H28" i="95"/>
  <c r="C27" i="95"/>
  <c r="E27" i="95"/>
  <c r="G27" i="95"/>
  <c r="H27" i="95"/>
  <c r="C26" i="95"/>
  <c r="E26" i="95"/>
  <c r="G26" i="95"/>
  <c r="H26" i="95"/>
  <c r="C25" i="95"/>
  <c r="E25" i="95"/>
  <c r="G25" i="95"/>
  <c r="H25" i="95"/>
  <c r="C24" i="95"/>
  <c r="E24" i="95"/>
  <c r="G24" i="95"/>
  <c r="H24" i="95"/>
  <c r="C23" i="95"/>
  <c r="E23" i="95"/>
  <c r="G23" i="95"/>
  <c r="H23" i="95"/>
  <c r="C22" i="95"/>
  <c r="E22" i="95"/>
  <c r="G22" i="95"/>
  <c r="H22" i="95"/>
  <c r="C21" i="95"/>
  <c r="E21" i="95"/>
  <c r="G21" i="95"/>
  <c r="H21" i="95"/>
  <c r="C20" i="95"/>
  <c r="E20" i="95"/>
  <c r="G20" i="95"/>
  <c r="H20" i="95"/>
  <c r="C19" i="95"/>
  <c r="E19" i="95"/>
  <c r="G19" i="95"/>
  <c r="H19" i="95"/>
  <c r="P10" i="71"/>
  <c r="P14" i="71"/>
  <c r="P15" i="71"/>
  <c r="P16" i="71"/>
  <c r="P11" i="71"/>
  <c r="P13" i="71"/>
  <c r="P12" i="71"/>
  <c r="P21" i="71"/>
  <c r="P20" i="71"/>
  <c r="P17" i="71"/>
  <c r="P18" i="71"/>
  <c r="P19" i="71"/>
  <c r="P22" i="71"/>
  <c r="P23" i="71"/>
  <c r="P29" i="71"/>
  <c r="P28" i="71"/>
  <c r="P24" i="71"/>
  <c r="P30" i="71"/>
  <c r="P31" i="71"/>
  <c r="P25" i="71"/>
  <c r="P27" i="71"/>
  <c r="P32" i="71"/>
  <c r="P38" i="71"/>
  <c r="P34" i="71"/>
  <c r="P48" i="71"/>
  <c r="P37" i="71"/>
  <c r="P39" i="71"/>
  <c r="P36" i="71"/>
  <c r="P41" i="71"/>
  <c r="P42" i="71"/>
  <c r="P40" i="71"/>
  <c r="P35" i="71"/>
  <c r="P49" i="71"/>
  <c r="P33" i="71"/>
  <c r="P26" i="71"/>
  <c r="P51" i="71"/>
  <c r="P53" i="71"/>
  <c r="P54" i="71"/>
  <c r="P55" i="71"/>
  <c r="P56" i="71"/>
  <c r="P57" i="71"/>
  <c r="P45" i="71"/>
  <c r="P58" i="71"/>
  <c r="P46" i="71"/>
  <c r="P60" i="71"/>
  <c r="P61" i="71"/>
  <c r="P62" i="71"/>
  <c r="P63" i="71"/>
  <c r="P64" i="71"/>
  <c r="P65" i="71"/>
  <c r="P66" i="71"/>
  <c r="P67" i="71"/>
  <c r="P68" i="71"/>
  <c r="P69" i="71"/>
  <c r="P70" i="71"/>
  <c r="P43" i="71"/>
  <c r="P71" i="71"/>
  <c r="P72" i="71"/>
  <c r="P73" i="71"/>
  <c r="P74" i="71"/>
  <c r="P75" i="71"/>
  <c r="P76" i="71"/>
  <c r="P47" i="71"/>
  <c r="P59" i="71"/>
  <c r="P77" i="71"/>
  <c r="P78" i="71"/>
  <c r="P79" i="71"/>
  <c r="P80" i="71"/>
  <c r="P81" i="71"/>
  <c r="P82" i="71"/>
  <c r="P83" i="71"/>
  <c r="P84" i="71"/>
  <c r="P85" i="71"/>
  <c r="P86" i="71"/>
  <c r="P87" i="71"/>
  <c r="P88" i="71"/>
  <c r="P89" i="71"/>
  <c r="P90" i="71"/>
  <c r="P91" i="71"/>
  <c r="P92" i="71"/>
  <c r="P93" i="71"/>
  <c r="P94" i="71"/>
  <c r="P95" i="71"/>
  <c r="P96" i="71"/>
  <c r="P97" i="71"/>
  <c r="P98" i="71"/>
  <c r="P99" i="71"/>
  <c r="P100" i="71"/>
  <c r="P101" i="71"/>
  <c r="P102" i="71"/>
  <c r="P44" i="71"/>
  <c r="P103" i="71"/>
  <c r="P104" i="71"/>
  <c r="P52" i="71"/>
  <c r="P105" i="71"/>
  <c r="P8" i="71"/>
  <c r="P50" i="71"/>
  <c r="P9" i="71"/>
  <c r="P7" i="71"/>
  <c r="O10" i="71"/>
  <c r="O14" i="71"/>
  <c r="O15" i="71"/>
  <c r="O16" i="71"/>
  <c r="O11" i="71"/>
  <c r="O13" i="71"/>
  <c r="O12" i="71"/>
  <c r="O21" i="71"/>
  <c r="O20" i="71"/>
  <c r="O17" i="71"/>
  <c r="O18" i="71"/>
  <c r="O19" i="71"/>
  <c r="O22" i="71"/>
  <c r="O23" i="71"/>
  <c r="O29" i="71"/>
  <c r="O28" i="71"/>
  <c r="O24" i="71"/>
  <c r="O30" i="71"/>
  <c r="O31" i="71"/>
  <c r="O25" i="71"/>
  <c r="O27" i="71"/>
  <c r="O32" i="71"/>
  <c r="O38" i="71"/>
  <c r="O34" i="71"/>
  <c r="O48" i="71"/>
  <c r="O37" i="71"/>
  <c r="O39" i="71"/>
  <c r="O36" i="71"/>
  <c r="O41" i="71"/>
  <c r="O42" i="71"/>
  <c r="O40" i="71"/>
  <c r="O35" i="71"/>
  <c r="O49" i="71"/>
  <c r="O33" i="71"/>
  <c r="O26" i="71"/>
  <c r="O51" i="71"/>
  <c r="O53" i="71"/>
  <c r="O54" i="71"/>
  <c r="O55" i="71"/>
  <c r="O56" i="71"/>
  <c r="O57" i="71"/>
  <c r="O45" i="71"/>
  <c r="O58" i="71"/>
  <c r="O46" i="71"/>
  <c r="O60" i="71"/>
  <c r="O61" i="71"/>
  <c r="O62" i="71"/>
  <c r="O63" i="71"/>
  <c r="O64" i="71"/>
  <c r="O65" i="71"/>
  <c r="O66" i="71"/>
  <c r="O67" i="71"/>
  <c r="O68" i="71"/>
  <c r="O69" i="71"/>
  <c r="O70" i="71"/>
  <c r="O43" i="71"/>
  <c r="O71" i="71"/>
  <c r="O72" i="71"/>
  <c r="O73" i="71"/>
  <c r="O74" i="71"/>
  <c r="O75" i="71"/>
  <c r="O76" i="71"/>
  <c r="O47" i="71"/>
  <c r="O59" i="71"/>
  <c r="O77" i="71"/>
  <c r="O78" i="71"/>
  <c r="O79" i="71"/>
  <c r="O80" i="71"/>
  <c r="O81" i="71"/>
  <c r="O82" i="71"/>
  <c r="O83" i="71"/>
  <c r="O84" i="71"/>
  <c r="O85" i="71"/>
  <c r="O86" i="71"/>
  <c r="O87" i="71"/>
  <c r="O88" i="71"/>
  <c r="O89" i="71"/>
  <c r="O90" i="71"/>
  <c r="O91" i="71"/>
  <c r="O92" i="71"/>
  <c r="O93" i="71"/>
  <c r="O94" i="71"/>
  <c r="O95" i="71"/>
  <c r="O96" i="71"/>
  <c r="O97" i="71"/>
  <c r="O98" i="71"/>
  <c r="O99" i="71"/>
  <c r="O100" i="71"/>
  <c r="O101" i="71"/>
  <c r="O102" i="71"/>
  <c r="O44" i="71"/>
  <c r="O103" i="71"/>
  <c r="O104" i="71"/>
  <c r="O52" i="71"/>
  <c r="O105" i="71"/>
  <c r="O8" i="71"/>
  <c r="O50" i="71"/>
  <c r="O9" i="71"/>
  <c r="O7" i="71"/>
  <c r="E8" i="71"/>
  <c r="F8" i="71"/>
  <c r="G8" i="71"/>
  <c r="H8" i="71"/>
  <c r="I8" i="71"/>
  <c r="J8" i="71"/>
  <c r="K8" i="71"/>
  <c r="N8" i="71"/>
  <c r="E50" i="71"/>
  <c r="F50" i="71"/>
  <c r="G50" i="71"/>
  <c r="H50" i="71"/>
  <c r="I50" i="71"/>
  <c r="J50" i="71"/>
  <c r="K50" i="71"/>
  <c r="N50" i="71"/>
  <c r="C55" i="92"/>
  <c r="E55" i="92"/>
  <c r="G55" i="92"/>
  <c r="H55" i="92"/>
  <c r="C54" i="92"/>
  <c r="E54" i="92"/>
  <c r="G54" i="92"/>
  <c r="H54" i="92"/>
  <c r="C53" i="92"/>
  <c r="E53" i="92"/>
  <c r="G53" i="92"/>
  <c r="H53" i="92"/>
  <c r="C52" i="92"/>
  <c r="E52" i="92"/>
  <c r="G52" i="92"/>
  <c r="H52" i="92"/>
  <c r="C51" i="92"/>
  <c r="E51" i="92"/>
  <c r="G51" i="92"/>
  <c r="H51" i="92"/>
  <c r="C50" i="92"/>
  <c r="E50" i="92"/>
  <c r="G50" i="92"/>
  <c r="H50" i="92"/>
  <c r="C49" i="92"/>
  <c r="E49" i="92"/>
  <c r="G49" i="92"/>
  <c r="H49" i="92"/>
  <c r="C48" i="92"/>
  <c r="E48" i="92"/>
  <c r="G48" i="92"/>
  <c r="H48" i="92"/>
  <c r="C47" i="92"/>
  <c r="E47" i="92"/>
  <c r="G47" i="92"/>
  <c r="H47" i="92"/>
  <c r="C46" i="92"/>
  <c r="E46" i="92"/>
  <c r="G46" i="92"/>
  <c r="H46" i="92"/>
  <c r="C45" i="92"/>
  <c r="E45" i="92"/>
  <c r="G45" i="92"/>
  <c r="H45" i="92"/>
  <c r="C44" i="92"/>
  <c r="E44" i="92"/>
  <c r="G44" i="92"/>
  <c r="H44" i="92"/>
  <c r="C43" i="92"/>
  <c r="E43" i="92"/>
  <c r="G43" i="92"/>
  <c r="H43" i="92"/>
  <c r="C42" i="92"/>
  <c r="E42" i="92"/>
  <c r="G42" i="92"/>
  <c r="H42" i="92"/>
  <c r="C41" i="92"/>
  <c r="E41" i="92"/>
  <c r="G41" i="92"/>
  <c r="H41" i="92"/>
  <c r="C40" i="92"/>
  <c r="E40" i="92"/>
  <c r="G40" i="92"/>
  <c r="H40" i="92"/>
  <c r="C39" i="92"/>
  <c r="E39" i="92"/>
  <c r="G39" i="92"/>
  <c r="H39" i="92"/>
  <c r="C38" i="92"/>
  <c r="E38" i="92"/>
  <c r="G38" i="92"/>
  <c r="H38" i="92"/>
  <c r="C37" i="92"/>
  <c r="E37" i="92"/>
  <c r="G37" i="92"/>
  <c r="H37" i="92"/>
  <c r="C36" i="92"/>
  <c r="E36" i="92"/>
  <c r="G36" i="92"/>
  <c r="H36" i="92"/>
  <c r="C35" i="92"/>
  <c r="E35" i="92"/>
  <c r="G35" i="92"/>
  <c r="H35" i="92"/>
  <c r="C34" i="92"/>
  <c r="E34" i="92"/>
  <c r="G34" i="92"/>
  <c r="H34" i="92"/>
  <c r="C33" i="92"/>
  <c r="E33" i="92"/>
  <c r="G33" i="92"/>
  <c r="H33" i="92"/>
  <c r="C32" i="92"/>
  <c r="E32" i="92"/>
  <c r="G32" i="92"/>
  <c r="H32" i="92"/>
  <c r="C31" i="92"/>
  <c r="E31" i="92"/>
  <c r="G31" i="92"/>
  <c r="H31" i="92"/>
  <c r="C30" i="92"/>
  <c r="E30" i="92"/>
  <c r="G30" i="92"/>
  <c r="H30" i="92"/>
  <c r="C29" i="92"/>
  <c r="E29" i="92"/>
  <c r="G29" i="92"/>
  <c r="H29" i="92"/>
  <c r="C28" i="92"/>
  <c r="E28" i="92"/>
  <c r="G28" i="92"/>
  <c r="H28" i="92"/>
  <c r="C27" i="92"/>
  <c r="E27" i="92"/>
  <c r="G27" i="92"/>
  <c r="H27" i="92"/>
  <c r="C26" i="92"/>
  <c r="E26" i="92"/>
  <c r="G26" i="92"/>
  <c r="H26" i="92"/>
  <c r="C25" i="92"/>
  <c r="E25" i="92"/>
  <c r="G25" i="92"/>
  <c r="H25" i="92"/>
  <c r="C24" i="92"/>
  <c r="E24" i="92"/>
  <c r="G24" i="92"/>
  <c r="H24" i="92"/>
  <c r="C23" i="92"/>
  <c r="E23" i="92"/>
  <c r="G23" i="92"/>
  <c r="H23" i="92"/>
  <c r="C22" i="92"/>
  <c r="E22" i="92"/>
  <c r="G22" i="92"/>
  <c r="H22" i="92"/>
  <c r="C21" i="92"/>
  <c r="E21" i="92"/>
  <c r="G21" i="92"/>
  <c r="H21" i="92"/>
  <c r="C20" i="92"/>
  <c r="E20" i="92"/>
  <c r="G20" i="92"/>
  <c r="H20" i="92"/>
  <c r="N10" i="71"/>
  <c r="N14" i="71"/>
  <c r="N15" i="71"/>
  <c r="N16" i="71"/>
  <c r="N11" i="71"/>
  <c r="N13" i="71"/>
  <c r="N12" i="71"/>
  <c r="N21" i="71"/>
  <c r="N20" i="71"/>
  <c r="N17" i="71"/>
  <c r="N18" i="71"/>
  <c r="N19" i="71"/>
  <c r="N22" i="71"/>
  <c r="N23" i="71"/>
  <c r="N29" i="71"/>
  <c r="N28" i="71"/>
  <c r="N24" i="71"/>
  <c r="N30" i="71"/>
  <c r="N31" i="71"/>
  <c r="N25" i="71"/>
  <c r="N27" i="71"/>
  <c r="N32" i="71"/>
  <c r="N38" i="71"/>
  <c r="N34" i="71"/>
  <c r="N48" i="71"/>
  <c r="N37" i="71"/>
  <c r="N39" i="71"/>
  <c r="N36" i="71"/>
  <c r="N41" i="71"/>
  <c r="N42" i="71"/>
  <c r="N40" i="71"/>
  <c r="N35" i="71"/>
  <c r="N49" i="71"/>
  <c r="N33" i="71"/>
  <c r="N26" i="71"/>
  <c r="N51" i="71"/>
  <c r="N53" i="71"/>
  <c r="N54" i="71"/>
  <c r="N55" i="71"/>
  <c r="N56" i="71"/>
  <c r="N57" i="71"/>
  <c r="N45" i="71"/>
  <c r="N58" i="71"/>
  <c r="N46" i="71"/>
  <c r="N60" i="71"/>
  <c r="N61" i="71"/>
  <c r="N62" i="71"/>
  <c r="N63" i="71"/>
  <c r="N64" i="71"/>
  <c r="N65" i="71"/>
  <c r="N66" i="71"/>
  <c r="N67" i="71"/>
  <c r="N68" i="71"/>
  <c r="N69" i="71"/>
  <c r="N70" i="71"/>
  <c r="N43" i="71"/>
  <c r="N71" i="71"/>
  <c r="N72" i="71"/>
  <c r="N73" i="71"/>
  <c r="N74" i="71"/>
  <c r="N75" i="71"/>
  <c r="N76" i="71"/>
  <c r="N47" i="71"/>
  <c r="N59" i="71"/>
  <c r="N77" i="71"/>
  <c r="N78" i="71"/>
  <c r="N79" i="71"/>
  <c r="N80" i="71"/>
  <c r="N81" i="71"/>
  <c r="N82" i="71"/>
  <c r="N83" i="71"/>
  <c r="N84" i="71"/>
  <c r="N85" i="71"/>
  <c r="N86" i="71"/>
  <c r="N87" i="71"/>
  <c r="N88" i="71"/>
  <c r="N89" i="71"/>
  <c r="N90" i="71"/>
  <c r="N91" i="71"/>
  <c r="N92" i="71"/>
  <c r="N93" i="71"/>
  <c r="N94" i="71"/>
  <c r="N95" i="71"/>
  <c r="N96" i="71"/>
  <c r="N97" i="71"/>
  <c r="N98" i="71"/>
  <c r="N99" i="71"/>
  <c r="N100" i="71"/>
  <c r="N101" i="71"/>
  <c r="N102" i="71"/>
  <c r="N44" i="71"/>
  <c r="N103" i="71"/>
  <c r="N104" i="71"/>
  <c r="N52" i="71"/>
  <c r="N105" i="71"/>
  <c r="N9" i="71"/>
  <c r="N7" i="71"/>
  <c r="C65" i="91"/>
  <c r="E65" i="91"/>
  <c r="G65" i="91"/>
  <c r="H65" i="91"/>
  <c r="C64" i="91"/>
  <c r="E64" i="91"/>
  <c r="G64" i="91"/>
  <c r="H64" i="91"/>
  <c r="C63" i="91"/>
  <c r="E63" i="91"/>
  <c r="G63" i="91"/>
  <c r="H63" i="91"/>
  <c r="C62" i="91"/>
  <c r="E62" i="91"/>
  <c r="G62" i="91"/>
  <c r="H62" i="91"/>
  <c r="C61" i="91"/>
  <c r="E61" i="91"/>
  <c r="G61" i="91"/>
  <c r="H61" i="91"/>
  <c r="C60" i="91"/>
  <c r="E60" i="91"/>
  <c r="G60" i="91"/>
  <c r="H60" i="91"/>
  <c r="C59" i="91"/>
  <c r="E59" i="91"/>
  <c r="G59" i="91"/>
  <c r="H59" i="91"/>
  <c r="C58" i="91"/>
  <c r="E58" i="91"/>
  <c r="G58" i="91"/>
  <c r="H58" i="91"/>
  <c r="C57" i="91"/>
  <c r="E57" i="91"/>
  <c r="G57" i="91"/>
  <c r="H57" i="91"/>
  <c r="C56" i="91"/>
  <c r="E56" i="91"/>
  <c r="G56" i="91"/>
  <c r="H56" i="91"/>
  <c r="C55" i="91"/>
  <c r="E55" i="91"/>
  <c r="G55" i="91"/>
  <c r="H55" i="91"/>
  <c r="K9" i="71"/>
  <c r="K7" i="71"/>
  <c r="J7" i="71"/>
  <c r="I7" i="71"/>
  <c r="H7" i="71"/>
  <c r="G7" i="71"/>
  <c r="F7" i="71"/>
  <c r="J53" i="71"/>
  <c r="J10" i="71"/>
  <c r="J14" i="71"/>
  <c r="J15" i="71"/>
  <c r="J16" i="71"/>
  <c r="J11" i="71"/>
  <c r="J13" i="71"/>
  <c r="J12" i="71"/>
  <c r="J21" i="71"/>
  <c r="J20" i="71"/>
  <c r="J17" i="71"/>
  <c r="J18" i="71"/>
  <c r="J19" i="71"/>
  <c r="J22" i="71"/>
  <c r="J23" i="71"/>
  <c r="J29" i="71"/>
  <c r="J28" i="71"/>
  <c r="J24" i="71"/>
  <c r="J30" i="71"/>
  <c r="J31" i="71"/>
  <c r="J25" i="71"/>
  <c r="J27" i="71"/>
  <c r="J32" i="71"/>
  <c r="J38" i="71"/>
  <c r="J34" i="71"/>
  <c r="J48" i="71"/>
  <c r="J37" i="71"/>
  <c r="J39" i="71"/>
  <c r="J36" i="71"/>
  <c r="J41" i="71"/>
  <c r="J42" i="71"/>
  <c r="J40" i="71"/>
  <c r="J35" i="71"/>
  <c r="J49" i="71"/>
  <c r="J33" i="71"/>
  <c r="J26" i="71"/>
  <c r="J51" i="71"/>
  <c r="J54" i="71"/>
  <c r="J55" i="71"/>
  <c r="J56" i="71"/>
  <c r="J57" i="71"/>
  <c r="J45" i="71"/>
  <c r="J58" i="71"/>
  <c r="J46" i="71"/>
  <c r="J60" i="71"/>
  <c r="J61" i="71"/>
  <c r="J62" i="71"/>
  <c r="J63" i="71"/>
  <c r="J64" i="71"/>
  <c r="J65" i="71"/>
  <c r="J66" i="71"/>
  <c r="J67" i="71"/>
  <c r="J68" i="71"/>
  <c r="J69" i="71"/>
  <c r="J70" i="71"/>
  <c r="J43" i="71"/>
  <c r="J71" i="71"/>
  <c r="J72" i="71"/>
  <c r="J73" i="71"/>
  <c r="J74" i="71"/>
  <c r="J75" i="71"/>
  <c r="J76" i="71"/>
  <c r="J47" i="71"/>
  <c r="J59" i="71"/>
  <c r="J77" i="71"/>
  <c r="J78" i="71"/>
  <c r="J79" i="71"/>
  <c r="J80" i="71"/>
  <c r="J81" i="71"/>
  <c r="J82" i="71"/>
  <c r="J83" i="71"/>
  <c r="J84" i="71"/>
  <c r="J85" i="71"/>
  <c r="J86" i="71"/>
  <c r="J87" i="71"/>
  <c r="J88" i="71"/>
  <c r="J89" i="71"/>
  <c r="J90" i="71"/>
  <c r="J91" i="71"/>
  <c r="J92" i="71"/>
  <c r="J93" i="71"/>
  <c r="J94" i="71"/>
  <c r="J95" i="71"/>
  <c r="J96" i="71"/>
  <c r="J97" i="71"/>
  <c r="J98" i="71"/>
  <c r="J99" i="71"/>
  <c r="J100" i="71"/>
  <c r="J101" i="71"/>
  <c r="J102" i="71"/>
  <c r="J44" i="71"/>
  <c r="J103" i="71"/>
  <c r="J104" i="71"/>
  <c r="J52" i="71"/>
  <c r="J105" i="71"/>
  <c r="J9" i="71"/>
  <c r="K10" i="71"/>
  <c r="K14" i="71"/>
  <c r="K15" i="71"/>
  <c r="K16" i="71"/>
  <c r="K11" i="71"/>
  <c r="K13" i="71"/>
  <c r="K12" i="71"/>
  <c r="K21" i="71"/>
  <c r="K20" i="71"/>
  <c r="K17" i="71"/>
  <c r="K18" i="71"/>
  <c r="K19" i="71"/>
  <c r="K22" i="71"/>
  <c r="K23" i="71"/>
  <c r="K29" i="71"/>
  <c r="K28" i="71"/>
  <c r="K24" i="71"/>
  <c r="K30" i="71"/>
  <c r="K31" i="71"/>
  <c r="K25" i="71"/>
  <c r="K27" i="71"/>
  <c r="K32" i="71"/>
  <c r="K38" i="71"/>
  <c r="K34" i="71"/>
  <c r="K48" i="71"/>
  <c r="K37" i="71"/>
  <c r="K39" i="71"/>
  <c r="K36" i="71"/>
  <c r="K41" i="71"/>
  <c r="K42" i="71"/>
  <c r="K40" i="71"/>
  <c r="K35" i="71"/>
  <c r="K49" i="71"/>
  <c r="K33" i="71"/>
  <c r="K26" i="71"/>
  <c r="K51" i="71"/>
  <c r="K53" i="71"/>
  <c r="K54" i="71"/>
  <c r="K55" i="71"/>
  <c r="K56" i="71"/>
  <c r="K57" i="71"/>
  <c r="K45" i="71"/>
  <c r="K58" i="71"/>
  <c r="K46" i="71"/>
  <c r="K60" i="71"/>
  <c r="K61" i="71"/>
  <c r="K62" i="71"/>
  <c r="K63" i="71"/>
  <c r="K64" i="71"/>
  <c r="K65" i="71"/>
  <c r="K66" i="71"/>
  <c r="K67" i="71"/>
  <c r="K68" i="71"/>
  <c r="K69" i="71"/>
  <c r="K70" i="71"/>
  <c r="K43" i="71"/>
  <c r="K71" i="71"/>
  <c r="K72" i="71"/>
  <c r="K73" i="71"/>
  <c r="K74" i="71"/>
  <c r="K75" i="71"/>
  <c r="K76" i="71"/>
  <c r="K47" i="71"/>
  <c r="K59" i="71"/>
  <c r="K77" i="71"/>
  <c r="K78" i="71"/>
  <c r="K79" i="71"/>
  <c r="K80" i="71"/>
  <c r="K81" i="71"/>
  <c r="K82" i="71"/>
  <c r="K83" i="71"/>
  <c r="K84" i="71"/>
  <c r="K85" i="71"/>
  <c r="K86" i="71"/>
  <c r="K87" i="71"/>
  <c r="K88" i="71"/>
  <c r="K89" i="71"/>
  <c r="K90" i="71"/>
  <c r="K91" i="71"/>
  <c r="K92" i="71"/>
  <c r="K93" i="71"/>
  <c r="K94" i="71"/>
  <c r="K95" i="71"/>
  <c r="K96" i="71"/>
  <c r="K97" i="71"/>
  <c r="K98" i="71"/>
  <c r="K99" i="71"/>
  <c r="K100" i="71"/>
  <c r="K101" i="71"/>
  <c r="K102" i="71"/>
  <c r="K44" i="71"/>
  <c r="K103" i="71"/>
  <c r="K104" i="71"/>
  <c r="K52" i="71"/>
  <c r="K105" i="71"/>
  <c r="E54" i="71"/>
  <c r="F54" i="71"/>
  <c r="G54" i="71"/>
  <c r="H54" i="71"/>
  <c r="I54" i="71"/>
  <c r="E55" i="71"/>
  <c r="F55" i="71"/>
  <c r="G55" i="71"/>
  <c r="H55" i="71"/>
  <c r="I55" i="71"/>
  <c r="E56" i="71"/>
  <c r="F56" i="71"/>
  <c r="G56" i="71"/>
  <c r="H56" i="71"/>
  <c r="I56" i="71"/>
  <c r="E57" i="71"/>
  <c r="F57" i="71"/>
  <c r="G57" i="71"/>
  <c r="H57" i="71"/>
  <c r="I57" i="71"/>
  <c r="E45" i="71"/>
  <c r="F45" i="71"/>
  <c r="G45" i="71"/>
  <c r="H45" i="71"/>
  <c r="I45" i="71"/>
  <c r="E58" i="71"/>
  <c r="F58" i="71"/>
  <c r="G58" i="71"/>
  <c r="H58" i="71"/>
  <c r="I58" i="71"/>
  <c r="E46" i="71"/>
  <c r="F46" i="71"/>
  <c r="G46" i="71"/>
  <c r="H46" i="71"/>
  <c r="I46" i="71"/>
  <c r="E60" i="71"/>
  <c r="F60" i="71"/>
  <c r="G60" i="71"/>
  <c r="H60" i="71"/>
  <c r="I60" i="71"/>
  <c r="E61" i="71"/>
  <c r="F61" i="71"/>
  <c r="G61" i="71"/>
  <c r="H61" i="71"/>
  <c r="I61" i="71"/>
  <c r="E62" i="71"/>
  <c r="F62" i="71"/>
  <c r="G62" i="71"/>
  <c r="H62" i="71"/>
  <c r="I62" i="71"/>
  <c r="E63" i="71"/>
  <c r="F63" i="71"/>
  <c r="G63" i="71"/>
  <c r="H63" i="71"/>
  <c r="I63" i="71"/>
  <c r="E64" i="71"/>
  <c r="F64" i="71"/>
  <c r="G64" i="71"/>
  <c r="H64" i="71"/>
  <c r="I64" i="71"/>
  <c r="E65" i="71"/>
  <c r="F65" i="71"/>
  <c r="G65" i="71"/>
  <c r="H65" i="71"/>
  <c r="I65" i="71"/>
  <c r="E66" i="71"/>
  <c r="F66" i="71"/>
  <c r="G66" i="71"/>
  <c r="H66" i="71"/>
  <c r="I66" i="71"/>
  <c r="E67" i="71"/>
  <c r="F67" i="71"/>
  <c r="G67" i="71"/>
  <c r="H67" i="71"/>
  <c r="I67" i="71"/>
  <c r="E68" i="71"/>
  <c r="F68" i="71"/>
  <c r="G68" i="71"/>
  <c r="H68" i="71"/>
  <c r="I68" i="71"/>
  <c r="E69" i="71"/>
  <c r="F69" i="71"/>
  <c r="G69" i="71"/>
  <c r="H69" i="71"/>
  <c r="I69" i="71"/>
  <c r="E70" i="71"/>
  <c r="F70" i="71"/>
  <c r="G70" i="71"/>
  <c r="H70" i="71"/>
  <c r="I70" i="71"/>
  <c r="E43" i="71"/>
  <c r="F43" i="71"/>
  <c r="G43" i="71"/>
  <c r="H43" i="71"/>
  <c r="I43" i="71"/>
  <c r="E71" i="71"/>
  <c r="F71" i="71"/>
  <c r="G71" i="71"/>
  <c r="H71" i="71"/>
  <c r="I71" i="71"/>
  <c r="E72" i="71"/>
  <c r="F72" i="71"/>
  <c r="G72" i="71"/>
  <c r="H72" i="71"/>
  <c r="I72" i="71"/>
  <c r="E73" i="71"/>
  <c r="F73" i="71"/>
  <c r="G73" i="71"/>
  <c r="H73" i="71"/>
  <c r="I73" i="71"/>
  <c r="E74" i="71"/>
  <c r="F74" i="71"/>
  <c r="G74" i="71"/>
  <c r="H74" i="71"/>
  <c r="I74" i="71"/>
  <c r="E75" i="71"/>
  <c r="F75" i="71"/>
  <c r="G75" i="71"/>
  <c r="H75" i="71"/>
  <c r="I75" i="71"/>
  <c r="E76" i="71"/>
  <c r="F76" i="71"/>
  <c r="G76" i="71"/>
  <c r="H76" i="71"/>
  <c r="I76" i="71"/>
  <c r="E47" i="71"/>
  <c r="F47" i="71"/>
  <c r="G47" i="71"/>
  <c r="H47" i="71"/>
  <c r="I47" i="71"/>
  <c r="E59" i="71"/>
  <c r="F59" i="71"/>
  <c r="G59" i="71"/>
  <c r="H59" i="71"/>
  <c r="I59" i="71"/>
  <c r="E77" i="71"/>
  <c r="F77" i="71"/>
  <c r="G77" i="71"/>
  <c r="H77" i="71"/>
  <c r="I77" i="71"/>
  <c r="E78" i="71"/>
  <c r="F78" i="71"/>
  <c r="G78" i="71"/>
  <c r="H78" i="71"/>
  <c r="I78" i="71"/>
  <c r="E79" i="71"/>
  <c r="F79" i="71"/>
  <c r="G79" i="71"/>
  <c r="H79" i="71"/>
  <c r="I79" i="71"/>
  <c r="E80" i="71"/>
  <c r="F80" i="71"/>
  <c r="G80" i="71"/>
  <c r="H80" i="71"/>
  <c r="I80" i="71"/>
  <c r="E81" i="71"/>
  <c r="F81" i="71"/>
  <c r="G81" i="71"/>
  <c r="H81" i="71"/>
  <c r="I81" i="71"/>
  <c r="E82" i="71"/>
  <c r="F82" i="71"/>
  <c r="G82" i="71"/>
  <c r="H82" i="71"/>
  <c r="I82" i="71"/>
  <c r="E83" i="71"/>
  <c r="F83" i="71"/>
  <c r="G83" i="71"/>
  <c r="H83" i="71"/>
  <c r="I83" i="71"/>
  <c r="E84" i="71"/>
  <c r="F84" i="71"/>
  <c r="G84" i="71"/>
  <c r="H84" i="71"/>
  <c r="I84" i="71"/>
  <c r="E85" i="71"/>
  <c r="F85" i="71"/>
  <c r="G85" i="71"/>
  <c r="H85" i="71"/>
  <c r="I85" i="71"/>
  <c r="E86" i="71"/>
  <c r="F86" i="71"/>
  <c r="G86" i="71"/>
  <c r="H86" i="71"/>
  <c r="I86" i="71"/>
  <c r="E87" i="71"/>
  <c r="F87" i="71"/>
  <c r="G87" i="71"/>
  <c r="H87" i="71"/>
  <c r="I87" i="71"/>
  <c r="E88" i="71"/>
  <c r="F88" i="71"/>
  <c r="G88" i="71"/>
  <c r="H88" i="71"/>
  <c r="I88" i="71"/>
  <c r="E89" i="71"/>
  <c r="F89" i="71"/>
  <c r="G89" i="71"/>
  <c r="H89" i="71"/>
  <c r="I89" i="71"/>
  <c r="E90" i="71"/>
  <c r="F90" i="71"/>
  <c r="G90" i="71"/>
  <c r="H90" i="71"/>
  <c r="I90" i="71"/>
  <c r="E91" i="71"/>
  <c r="F91" i="71"/>
  <c r="G91" i="71"/>
  <c r="H91" i="71"/>
  <c r="I91" i="71"/>
  <c r="E92" i="71"/>
  <c r="F92" i="71"/>
  <c r="G92" i="71"/>
  <c r="H92" i="71"/>
  <c r="I92" i="71"/>
  <c r="E93" i="71"/>
  <c r="F93" i="71"/>
  <c r="G93" i="71"/>
  <c r="H93" i="71"/>
  <c r="I93" i="71"/>
  <c r="E94" i="71"/>
  <c r="F94" i="71"/>
  <c r="G94" i="71"/>
  <c r="H94" i="71"/>
  <c r="I94" i="71"/>
  <c r="E95" i="71"/>
  <c r="F95" i="71"/>
  <c r="G95" i="71"/>
  <c r="H95" i="71"/>
  <c r="I95" i="71"/>
  <c r="E96" i="71"/>
  <c r="F96" i="71"/>
  <c r="G96" i="71"/>
  <c r="H96" i="71"/>
  <c r="I96" i="71"/>
  <c r="E97" i="71"/>
  <c r="F97" i="71"/>
  <c r="G97" i="71"/>
  <c r="H97" i="71"/>
  <c r="I97" i="71"/>
  <c r="E98" i="71"/>
  <c r="F98" i="71"/>
  <c r="G98" i="71"/>
  <c r="H98" i="71"/>
  <c r="I98" i="71"/>
  <c r="E99" i="71"/>
  <c r="F99" i="71"/>
  <c r="G99" i="71"/>
  <c r="H99" i="71"/>
  <c r="I99" i="71"/>
  <c r="E100" i="71"/>
  <c r="F100" i="71"/>
  <c r="G100" i="71"/>
  <c r="H100" i="71"/>
  <c r="I100" i="71"/>
  <c r="E101" i="71"/>
  <c r="F101" i="71"/>
  <c r="G101" i="71"/>
  <c r="H101" i="71"/>
  <c r="I101" i="71"/>
  <c r="E102" i="71"/>
  <c r="F102" i="71"/>
  <c r="G102" i="71"/>
  <c r="H102" i="71"/>
  <c r="I102" i="71"/>
  <c r="E44" i="71"/>
  <c r="F44" i="71"/>
  <c r="G44" i="71"/>
  <c r="H44" i="71"/>
  <c r="I44" i="71"/>
  <c r="E103" i="71"/>
  <c r="F103" i="71"/>
  <c r="G103" i="71"/>
  <c r="H103" i="71"/>
  <c r="I103" i="71"/>
  <c r="E104" i="71"/>
  <c r="F104" i="71"/>
  <c r="G104" i="71"/>
  <c r="H104" i="71"/>
  <c r="I104" i="71"/>
  <c r="E52" i="71"/>
  <c r="F52" i="71"/>
  <c r="G52" i="71"/>
  <c r="H52" i="71"/>
  <c r="I52" i="71"/>
  <c r="E105" i="71"/>
  <c r="F105" i="71"/>
  <c r="G105" i="71"/>
  <c r="H105" i="71"/>
  <c r="I105" i="71"/>
  <c r="I33" i="71"/>
  <c r="H53" i="71"/>
  <c r="H10" i="71"/>
  <c r="H14" i="71"/>
  <c r="H15" i="71"/>
  <c r="H16" i="71"/>
  <c r="H11" i="71"/>
  <c r="H13" i="71"/>
  <c r="H12" i="71"/>
  <c r="H21" i="71"/>
  <c r="H20" i="71"/>
  <c r="H17" i="71"/>
  <c r="H18" i="71"/>
  <c r="H19" i="71"/>
  <c r="H22" i="71"/>
  <c r="H23" i="71"/>
  <c r="H29" i="71"/>
  <c r="H28" i="71"/>
  <c r="H24" i="71"/>
  <c r="H30" i="71"/>
  <c r="H31" i="71"/>
  <c r="H25" i="71"/>
  <c r="H27" i="71"/>
  <c r="H32" i="71"/>
  <c r="H38" i="71"/>
  <c r="H34" i="71"/>
  <c r="H48" i="71"/>
  <c r="H37" i="71"/>
  <c r="H39" i="71"/>
  <c r="H36" i="71"/>
  <c r="H41" i="71"/>
  <c r="H42" i="71"/>
  <c r="H40" i="71"/>
  <c r="H35" i="71"/>
  <c r="H49" i="71"/>
  <c r="H33" i="71"/>
  <c r="H26" i="71"/>
  <c r="H51" i="71"/>
  <c r="H9" i="71"/>
  <c r="I10" i="71"/>
  <c r="I14" i="71"/>
  <c r="I15" i="71"/>
  <c r="I16" i="71"/>
  <c r="I11" i="71"/>
  <c r="I13" i="71"/>
  <c r="I12" i="71"/>
  <c r="I21" i="71"/>
  <c r="I20" i="71"/>
  <c r="I17" i="71"/>
  <c r="I18" i="71"/>
  <c r="I19" i="71"/>
  <c r="I22" i="71"/>
  <c r="I23" i="71"/>
  <c r="I29" i="71"/>
  <c r="I28" i="71"/>
  <c r="I24" i="71"/>
  <c r="I30" i="71"/>
  <c r="I31" i="71"/>
  <c r="I25" i="71"/>
  <c r="I27" i="71"/>
  <c r="I32" i="71"/>
  <c r="I38" i="71"/>
  <c r="I34" i="71"/>
  <c r="I48" i="71"/>
  <c r="I37" i="71"/>
  <c r="I39" i="71"/>
  <c r="I36" i="71"/>
  <c r="I41" i="71"/>
  <c r="I42" i="71"/>
  <c r="I40" i="71"/>
  <c r="I35" i="71"/>
  <c r="I49" i="71"/>
  <c r="I26" i="71"/>
  <c r="I51" i="71"/>
  <c r="I53" i="71"/>
  <c r="I9" i="71"/>
  <c r="G9" i="71"/>
  <c r="G10" i="71"/>
  <c r="C58" i="88"/>
  <c r="E58" i="88"/>
  <c r="G58" i="88"/>
  <c r="H58" i="88"/>
  <c r="C57" i="88"/>
  <c r="E57" i="88"/>
  <c r="G57" i="88"/>
  <c r="H57" i="88"/>
  <c r="C56" i="88"/>
  <c r="E56" i="88"/>
  <c r="G56" i="88"/>
  <c r="H56" i="88"/>
  <c r="C55" i="88"/>
  <c r="E55" i="88"/>
  <c r="G55" i="88"/>
  <c r="H55" i="88"/>
  <c r="C54" i="88"/>
  <c r="E54" i="88"/>
  <c r="G54" i="88"/>
  <c r="H54" i="88"/>
  <c r="C53" i="88"/>
  <c r="E53" i="88"/>
  <c r="G53" i="88"/>
  <c r="H53" i="88"/>
  <c r="C52" i="88"/>
  <c r="E52" i="88"/>
  <c r="G52" i="88"/>
  <c r="H52" i="88"/>
  <c r="C51" i="88"/>
  <c r="E51" i="88"/>
  <c r="G51" i="88"/>
  <c r="H51" i="88"/>
  <c r="C58" i="87"/>
  <c r="E58" i="87"/>
  <c r="G58" i="87"/>
  <c r="H58" i="87"/>
  <c r="C57" i="87"/>
  <c r="E57" i="87"/>
  <c r="G57" i="87"/>
  <c r="H57" i="87"/>
  <c r="C56" i="87"/>
  <c r="E56" i="87"/>
  <c r="G56" i="87"/>
  <c r="H56" i="87"/>
  <c r="C55" i="87"/>
  <c r="E55" i="87"/>
  <c r="G55" i="87"/>
  <c r="H55" i="87"/>
  <c r="C54" i="87"/>
  <c r="E54" i="87"/>
  <c r="G54" i="87"/>
  <c r="H54" i="87"/>
  <c r="C53" i="87"/>
  <c r="E53" i="87"/>
  <c r="G53" i="87"/>
  <c r="H53" i="87"/>
  <c r="G14" i="71"/>
  <c r="G15" i="71"/>
  <c r="G16" i="71"/>
  <c r="G11" i="71"/>
  <c r="G13" i="71"/>
  <c r="G12" i="71"/>
  <c r="G21" i="71"/>
  <c r="G20" i="71"/>
  <c r="G17" i="71"/>
  <c r="G18" i="71"/>
  <c r="G19" i="71"/>
  <c r="G22" i="71"/>
  <c r="G53" i="71"/>
  <c r="G51" i="71"/>
  <c r="G26" i="71"/>
  <c r="G33" i="71"/>
  <c r="G49" i="71"/>
  <c r="G35" i="71"/>
  <c r="G40" i="71"/>
  <c r="G42" i="71"/>
  <c r="G41" i="71"/>
  <c r="G36" i="71"/>
  <c r="G39" i="71"/>
  <c r="G37" i="71"/>
  <c r="G48" i="71"/>
  <c r="G34" i="71"/>
  <c r="G38" i="71"/>
  <c r="G32" i="71"/>
  <c r="G27" i="71"/>
  <c r="G25" i="71"/>
  <c r="G31" i="71"/>
  <c r="G30" i="71"/>
  <c r="G24" i="71"/>
  <c r="G28" i="71"/>
  <c r="G29" i="71"/>
  <c r="G23" i="71"/>
  <c r="F10" i="71"/>
  <c r="F14" i="71"/>
  <c r="F15" i="71"/>
  <c r="F16" i="71"/>
  <c r="F11" i="71"/>
  <c r="F13" i="71"/>
  <c r="F12" i="71"/>
  <c r="F21" i="71"/>
  <c r="F20" i="71"/>
  <c r="F17" i="71"/>
  <c r="F18" i="71"/>
  <c r="F19" i="71"/>
  <c r="F22" i="71"/>
  <c r="F23" i="71"/>
  <c r="F29" i="71"/>
  <c r="F28" i="71"/>
  <c r="F24" i="71"/>
  <c r="F9" i="71"/>
  <c r="F53" i="71"/>
  <c r="F51" i="71"/>
  <c r="F26" i="71"/>
  <c r="F33" i="71"/>
  <c r="F49" i="71"/>
  <c r="F35" i="71"/>
  <c r="F40" i="71"/>
  <c r="F42" i="71"/>
  <c r="F41" i="71"/>
  <c r="F36" i="71"/>
  <c r="F39" i="71"/>
  <c r="F37" i="71"/>
  <c r="F48" i="71"/>
  <c r="F34" i="71"/>
  <c r="F38" i="71"/>
  <c r="F32" i="71"/>
  <c r="F27" i="71"/>
  <c r="F25" i="71"/>
  <c r="F31" i="71"/>
  <c r="F30" i="71"/>
  <c r="C58" i="86"/>
  <c r="E58" i="86"/>
  <c r="G58" i="86"/>
  <c r="H58" i="86"/>
  <c r="C57" i="86"/>
  <c r="E57" i="86"/>
  <c r="G57" i="86"/>
  <c r="H57" i="86"/>
  <c r="C56" i="86"/>
  <c r="E56" i="86"/>
  <c r="G56" i="86"/>
  <c r="H56" i="86"/>
  <c r="C55" i="86"/>
  <c r="E55" i="86"/>
  <c r="G55" i="86"/>
  <c r="H55" i="86"/>
  <c r="C54" i="86"/>
  <c r="E54" i="86"/>
  <c r="G54" i="86"/>
  <c r="H54" i="86"/>
  <c r="C53" i="86"/>
  <c r="E53" i="86"/>
  <c r="G53" i="86"/>
  <c r="H53" i="86"/>
  <c r="C52" i="86"/>
  <c r="E52" i="86"/>
  <c r="G52" i="86"/>
  <c r="H52" i="86"/>
  <c r="C51" i="86"/>
  <c r="E51" i="86"/>
  <c r="G51" i="86"/>
  <c r="H51" i="86"/>
  <c r="C50" i="86"/>
  <c r="E50" i="86"/>
  <c r="G50" i="86"/>
  <c r="H50" i="86"/>
  <c r="C49" i="86"/>
  <c r="E49" i="86"/>
  <c r="G49" i="86"/>
  <c r="H49" i="86"/>
  <c r="C48" i="86"/>
  <c r="E48" i="86"/>
  <c r="G48" i="86"/>
  <c r="H48" i="86"/>
  <c r="C47" i="86"/>
  <c r="E47" i="86"/>
  <c r="G47" i="86"/>
  <c r="H47" i="86"/>
  <c r="C46" i="86"/>
  <c r="E46" i="86"/>
  <c r="G46" i="86"/>
  <c r="H46" i="86"/>
  <c r="C45" i="86"/>
  <c r="E45" i="86"/>
  <c r="G45" i="86"/>
  <c r="H45" i="86"/>
  <c r="C44" i="86"/>
  <c r="E44" i="86"/>
  <c r="G44" i="86"/>
  <c r="H44" i="86"/>
  <c r="C43" i="86"/>
  <c r="E43" i="86"/>
  <c r="G43" i="86"/>
  <c r="H43" i="86"/>
  <c r="C42" i="86"/>
  <c r="E42" i="86"/>
  <c r="G42" i="86"/>
  <c r="H42" i="86"/>
  <c r="C41" i="86"/>
  <c r="E41" i="86"/>
  <c r="G41" i="86"/>
  <c r="H41" i="86"/>
  <c r="C40" i="86"/>
  <c r="E40" i="86"/>
  <c r="G40" i="86"/>
  <c r="H40" i="86"/>
  <c r="C39" i="86"/>
  <c r="E39" i="86"/>
  <c r="G39" i="86"/>
  <c r="H39" i="86"/>
  <c r="C38" i="86"/>
  <c r="E38" i="86"/>
  <c r="G38" i="86"/>
  <c r="H38" i="86"/>
  <c r="C37" i="86"/>
  <c r="E37" i="86"/>
  <c r="G37" i="86"/>
  <c r="H37" i="86"/>
  <c r="C36" i="86"/>
  <c r="E36" i="86"/>
  <c r="G36" i="86"/>
  <c r="H36" i="86"/>
  <c r="C35" i="86"/>
  <c r="E35" i="86"/>
  <c r="G35" i="86"/>
  <c r="H35" i="86"/>
  <c r="C34" i="86"/>
  <c r="E34" i="86"/>
  <c r="G34" i="86"/>
  <c r="H34" i="86"/>
  <c r="C33" i="86"/>
  <c r="E33" i="86"/>
  <c r="G33" i="86"/>
  <c r="H33" i="86"/>
  <c r="C32" i="86"/>
  <c r="E32" i="86"/>
  <c r="G32" i="86"/>
  <c r="H32" i="86"/>
  <c r="C31" i="86"/>
  <c r="E31" i="86"/>
  <c r="G31" i="86"/>
  <c r="H31" i="86"/>
  <c r="C30" i="86"/>
  <c r="E30" i="86"/>
  <c r="G30" i="86"/>
  <c r="H30" i="86"/>
  <c r="C29" i="86"/>
  <c r="E29" i="86"/>
  <c r="G29" i="86"/>
  <c r="H29" i="86"/>
  <c r="C28" i="86"/>
  <c r="E28" i="86"/>
  <c r="G28" i="86"/>
  <c r="H28" i="86"/>
  <c r="C27" i="86"/>
  <c r="E27" i="86"/>
  <c r="G27" i="86"/>
  <c r="H27" i="86"/>
  <c r="C26" i="86"/>
  <c r="E26" i="86"/>
  <c r="G26" i="86"/>
  <c r="H26" i="86"/>
  <c r="C25" i="86"/>
  <c r="E25" i="86"/>
  <c r="G25" i="86"/>
  <c r="H25" i="86"/>
  <c r="C24" i="86"/>
  <c r="E24" i="86"/>
  <c r="G24" i="86"/>
  <c r="H24" i="86"/>
  <c r="C23" i="86"/>
  <c r="E23" i="86"/>
  <c r="G23" i="86"/>
  <c r="H23" i="86"/>
  <c r="C22" i="86"/>
  <c r="E22" i="86"/>
  <c r="G22" i="86"/>
  <c r="H22" i="86"/>
  <c r="C58" i="85"/>
  <c r="E58" i="85"/>
  <c r="G58" i="85"/>
  <c r="H58" i="85"/>
  <c r="C57" i="85"/>
  <c r="E57" i="85"/>
  <c r="G57" i="85"/>
  <c r="H57" i="85"/>
  <c r="C56" i="85"/>
  <c r="E56" i="85"/>
  <c r="G56" i="85"/>
  <c r="H56" i="85"/>
  <c r="C55" i="85"/>
  <c r="E55" i="85"/>
  <c r="G55" i="85"/>
  <c r="H55" i="85"/>
  <c r="C54" i="85"/>
  <c r="E54" i="85"/>
  <c r="G54" i="85"/>
  <c r="H54" i="85"/>
  <c r="C53" i="85"/>
  <c r="E53" i="85"/>
  <c r="G53" i="85"/>
  <c r="H53" i="85"/>
  <c r="C52" i="85"/>
  <c r="E52" i="85"/>
  <c r="G52" i="85"/>
  <c r="H52" i="85"/>
  <c r="C51" i="85"/>
  <c r="E51" i="85"/>
  <c r="G51" i="85"/>
  <c r="H51" i="85"/>
  <c r="C50" i="85"/>
  <c r="E50" i="85"/>
  <c r="G50" i="85"/>
  <c r="H50" i="85"/>
  <c r="C49" i="85"/>
  <c r="E49" i="85"/>
  <c r="G49" i="85"/>
  <c r="H49" i="85"/>
  <c r="C48" i="85"/>
  <c r="E48" i="85"/>
  <c r="G48" i="85"/>
  <c r="H48" i="85"/>
  <c r="C47" i="85"/>
  <c r="E47" i="85"/>
  <c r="G47" i="85"/>
  <c r="H47" i="85"/>
  <c r="C46" i="85"/>
  <c r="E46" i="85"/>
  <c r="G46" i="85"/>
  <c r="H46" i="85"/>
  <c r="C45" i="85"/>
  <c r="E45" i="85"/>
  <c r="G45" i="85"/>
  <c r="H45" i="85"/>
  <c r="C44" i="85"/>
  <c r="E44" i="85"/>
  <c r="G44" i="85"/>
  <c r="H44" i="85"/>
  <c r="C43" i="85"/>
  <c r="E43" i="85"/>
  <c r="G43" i="85"/>
  <c r="H43" i="85"/>
  <c r="C42" i="85"/>
  <c r="E42" i="85"/>
  <c r="G42" i="85"/>
  <c r="H42" i="85"/>
  <c r="C41" i="85"/>
  <c r="E41" i="85"/>
  <c r="G41" i="85"/>
  <c r="H41" i="85"/>
  <c r="C40" i="85"/>
  <c r="E40" i="85"/>
  <c r="G40" i="85"/>
  <c r="H40" i="85"/>
  <c r="C39" i="85"/>
  <c r="E39" i="85"/>
  <c r="G39" i="85"/>
  <c r="H39" i="85"/>
  <c r="C38" i="85"/>
  <c r="E38" i="85"/>
  <c r="G38" i="85"/>
  <c r="H38" i="85"/>
  <c r="C37" i="85"/>
  <c r="E37" i="85"/>
  <c r="G37" i="85"/>
  <c r="H37" i="85"/>
  <c r="C36" i="85"/>
  <c r="E36" i="85"/>
  <c r="G36" i="85"/>
  <c r="H36" i="85"/>
  <c r="C35" i="85"/>
  <c r="E35" i="85"/>
  <c r="G35" i="85"/>
  <c r="H35" i="85"/>
  <c r="C34" i="85"/>
  <c r="E34" i="85"/>
  <c r="G34" i="85"/>
  <c r="H34" i="85"/>
  <c r="C33" i="85"/>
  <c r="E33" i="85"/>
  <c r="G33" i="85"/>
  <c r="H33" i="85"/>
  <c r="C32" i="85"/>
  <c r="E32" i="85"/>
  <c r="G32" i="85"/>
  <c r="H32" i="85"/>
  <c r="C31" i="85"/>
  <c r="E31" i="85"/>
  <c r="G31" i="85"/>
  <c r="H31" i="85"/>
  <c r="C30" i="85"/>
  <c r="E30" i="85"/>
  <c r="G30" i="85"/>
  <c r="H30" i="85"/>
  <c r="C29" i="85"/>
  <c r="E29" i="85"/>
  <c r="G29" i="85"/>
  <c r="H29" i="85"/>
  <c r="C28" i="85"/>
  <c r="E28" i="85"/>
  <c r="G28" i="85"/>
  <c r="H28" i="85"/>
  <c r="C27" i="85"/>
  <c r="E27" i="85"/>
  <c r="G27" i="85"/>
  <c r="H27" i="85"/>
  <c r="C26" i="85"/>
  <c r="E26" i="85"/>
  <c r="G26" i="85"/>
  <c r="H26" i="85"/>
  <c r="C25" i="85"/>
  <c r="E25" i="85"/>
  <c r="G25" i="85"/>
  <c r="H25" i="85"/>
  <c r="C24" i="85"/>
  <c r="E24" i="85"/>
  <c r="G24" i="85"/>
  <c r="H24" i="85"/>
  <c r="C23" i="85"/>
  <c r="E23" i="85"/>
  <c r="G23" i="85"/>
  <c r="H23" i="85"/>
  <c r="C22" i="85"/>
  <c r="E22" i="85"/>
  <c r="G22" i="85"/>
  <c r="H22" i="85"/>
  <c r="E17" i="71"/>
  <c r="E18" i="71"/>
  <c r="E19" i="71"/>
  <c r="E22" i="71"/>
  <c r="E23" i="71"/>
  <c r="E29" i="71"/>
  <c r="E28" i="71"/>
  <c r="E24" i="71"/>
  <c r="E30" i="71"/>
  <c r="E31" i="71"/>
  <c r="E25" i="71"/>
  <c r="E27" i="71"/>
  <c r="E32" i="71"/>
  <c r="E38" i="71"/>
  <c r="E34" i="71"/>
  <c r="E48" i="71"/>
  <c r="E37" i="71"/>
  <c r="E39" i="71"/>
  <c r="E36" i="71"/>
  <c r="E41" i="71"/>
  <c r="E42" i="71"/>
  <c r="E40" i="71"/>
  <c r="E35" i="71"/>
  <c r="E49" i="71"/>
  <c r="E33" i="71"/>
  <c r="E26" i="71"/>
  <c r="E51" i="71"/>
  <c r="E53" i="71"/>
  <c r="E12" i="71"/>
  <c r="E9" i="71"/>
  <c r="E15" i="71"/>
  <c r="E20" i="71"/>
  <c r="E21" i="71"/>
  <c r="G19" i="4"/>
  <c r="C19" i="4"/>
  <c r="E19" i="4"/>
  <c r="H19" i="4"/>
  <c r="G23" i="4"/>
  <c r="C23" i="4"/>
  <c r="E23" i="4"/>
  <c r="H23" i="4"/>
  <c r="G21" i="4"/>
  <c r="C21" i="4"/>
  <c r="E21" i="4"/>
  <c r="H21" i="4"/>
  <c r="C20" i="4"/>
  <c r="G20" i="4"/>
  <c r="E20" i="4"/>
  <c r="H20" i="4"/>
  <c r="C22" i="4"/>
  <c r="G22" i="4"/>
  <c r="E22" i="4"/>
  <c r="H22" i="4"/>
  <c r="G24" i="4"/>
  <c r="C24" i="4"/>
  <c r="E24" i="4"/>
  <c r="H24" i="4"/>
  <c r="E13" i="71"/>
  <c r="E11" i="71"/>
  <c r="E14" i="71"/>
  <c r="E10" i="71"/>
  <c r="E16" i="71"/>
  <c r="E7" i="71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C58" i="4"/>
  <c r="C57" i="4"/>
  <c r="H57" i="4"/>
  <c r="C56" i="4"/>
  <c r="H56" i="4"/>
  <c r="C55" i="4"/>
  <c r="C54" i="4"/>
  <c r="C53" i="4"/>
  <c r="H53" i="4"/>
  <c r="C52" i="4"/>
  <c r="H52" i="4"/>
  <c r="C51" i="4"/>
  <c r="C50" i="4"/>
  <c r="C49" i="4"/>
  <c r="H49" i="4"/>
  <c r="C48" i="4"/>
  <c r="H48" i="4"/>
  <c r="C47" i="4"/>
  <c r="C46" i="4"/>
  <c r="C45" i="4"/>
  <c r="H45" i="4"/>
  <c r="C44" i="4"/>
  <c r="H44" i="4"/>
  <c r="C43" i="4"/>
  <c r="C42" i="4"/>
  <c r="C41" i="4"/>
  <c r="H41" i="4"/>
  <c r="C40" i="4"/>
  <c r="H40" i="4"/>
  <c r="C39" i="4"/>
  <c r="C38" i="4"/>
  <c r="C37" i="4"/>
  <c r="H37" i="4"/>
  <c r="C36" i="4"/>
  <c r="H36" i="4"/>
  <c r="C35" i="4"/>
  <c r="C34" i="4"/>
  <c r="C33" i="4"/>
  <c r="H33" i="4"/>
  <c r="C32" i="4"/>
  <c r="H32" i="4"/>
  <c r="C31" i="4"/>
  <c r="C30" i="4"/>
  <c r="C29" i="4"/>
  <c r="H29" i="4"/>
  <c r="C28" i="4"/>
  <c r="H28" i="4"/>
  <c r="C27" i="4"/>
  <c r="C26" i="4"/>
  <c r="C25" i="4"/>
  <c r="H25" i="4"/>
  <c r="H58" i="4"/>
  <c r="H55" i="4"/>
  <c r="H54" i="4"/>
  <c r="H51" i="4"/>
  <c r="H50" i="4"/>
  <c r="H47" i="4"/>
  <c r="H46" i="4"/>
  <c r="H43" i="4"/>
  <c r="H42" i="4"/>
  <c r="H39" i="4"/>
  <c r="H38" i="4"/>
  <c r="H35" i="4"/>
  <c r="H34" i="4"/>
  <c r="H31" i="4"/>
  <c r="H30" i="4"/>
  <c r="H27" i="4"/>
  <c r="H26" i="4"/>
</calcChain>
</file>

<file path=xl/sharedStrings.xml><?xml version="1.0" encoding="utf-8"?>
<sst xmlns="http://schemas.openxmlformats.org/spreadsheetml/2006/main" count="1607" uniqueCount="204">
  <si>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</si>
  <si>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</si>
  <si>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</si>
  <si>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</si>
  <si>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</si>
  <si>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</si>
  <si>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</si>
  <si>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</si>
  <si>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</si>
  <si>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</si>
  <si>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</si>
  <si>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</si>
  <si>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</si>
  <si>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</si>
  <si>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</si>
  <si>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</si>
  <si>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</si>
  <si>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</si>
  <si>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</si>
  <si>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</si>
  <si>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</si>
  <si>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</si>
  <si>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</si>
  <si>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</si>
  <si>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</si>
  <si>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</si>
  <si>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</si>
  <si>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</si>
  <si>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</si>
  <si>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</si>
  <si>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</si>
  <si>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</si>
  <si>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</si>
  <si>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</si>
  <si>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</si>
  <si>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</si>
  <si>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</si>
  <si>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</si>
  <si>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FREESTYLE  ONTARIO</t>
  </si>
  <si>
    <t xml:space="preserve">FREESTYLE ONTARIO </t>
  </si>
  <si>
    <t>2018 RPA RANKINGS</t>
  </si>
  <si>
    <t>Female</t>
  </si>
  <si>
    <t>Canada Cup</t>
  </si>
  <si>
    <t>OMT</t>
  </si>
  <si>
    <t>Canadian Selections</t>
  </si>
  <si>
    <t>Apex</t>
  </si>
  <si>
    <t>MO</t>
  </si>
  <si>
    <t>male</t>
  </si>
  <si>
    <t>MYSKO Alex</t>
  </si>
  <si>
    <t>U16</t>
  </si>
  <si>
    <t>U18</t>
  </si>
  <si>
    <t>MATTHEWS Aidan</t>
  </si>
  <si>
    <t>Val St Come</t>
  </si>
  <si>
    <t>Janaury 19</t>
  </si>
  <si>
    <t>M</t>
  </si>
  <si>
    <t>Canada cup</t>
  </si>
  <si>
    <t>Val Ste Come</t>
  </si>
  <si>
    <t>DM</t>
  </si>
  <si>
    <t>Candian Selections</t>
  </si>
  <si>
    <t>VSC</t>
  </si>
  <si>
    <t>Val St. Come</t>
  </si>
  <si>
    <t>CASHMORE Cole</t>
  </si>
  <si>
    <t>NGUYEN Matthew</t>
  </si>
  <si>
    <t>GRYSPEERDT Max</t>
  </si>
  <si>
    <t>MCDERMID Nicholas</t>
  </si>
  <si>
    <t>LADOUCEUR Quinn</t>
  </si>
  <si>
    <t>CLOWATER Dylan</t>
  </si>
  <si>
    <t>NGUYEN Jason</t>
  </si>
  <si>
    <t>HILBORN Luke</t>
  </si>
  <si>
    <t>HARLEY Noah</t>
  </si>
  <si>
    <t>TURNAU Aaron</t>
  </si>
  <si>
    <t>HANSEN Drew</t>
  </si>
  <si>
    <t>STRICKLAND Luke</t>
  </si>
  <si>
    <t>HARLEY Jacob</t>
  </si>
  <si>
    <t>GORMELY Owen</t>
  </si>
  <si>
    <t>GRIESBACH Adam</t>
  </si>
  <si>
    <t>CLOWATER Nathan</t>
  </si>
  <si>
    <t>MOORE Maxwell</t>
  </si>
  <si>
    <t>RYAN Maguire</t>
  </si>
  <si>
    <t>KOCZIJ Darius</t>
  </si>
  <si>
    <t>JARVIS Jake</t>
  </si>
  <si>
    <t>BIZZARRI Alexander</t>
  </si>
  <si>
    <t>TOMALTY Gerry</t>
  </si>
  <si>
    <t>CAMSELL-POWER Joshua</t>
  </si>
  <si>
    <t>FRANKS Grayson</t>
  </si>
  <si>
    <t>SEDGWICK Dax</t>
  </si>
  <si>
    <t>NESBITT Matthew</t>
  </si>
  <si>
    <t>LECLERC Noah</t>
  </si>
  <si>
    <t>CUNNINGHAM Rowan</t>
  </si>
  <si>
    <t>YATES Ethan</t>
  </si>
  <si>
    <t>LAYTON Yannick</t>
  </si>
  <si>
    <t>ATHERTON Christopher</t>
  </si>
  <si>
    <t>WATSON Evan</t>
  </si>
  <si>
    <t>JOHNSON Alexander</t>
  </si>
  <si>
    <t>DORSAY Lawrence</t>
  </si>
  <si>
    <t>JARVIS Dylan</t>
  </si>
  <si>
    <t>BECK Mitchell</t>
  </si>
  <si>
    <t>NB</t>
  </si>
  <si>
    <t>BOG</t>
  </si>
  <si>
    <t>CAL</t>
  </si>
  <si>
    <t>U14</t>
  </si>
  <si>
    <t>FOR</t>
  </si>
  <si>
    <t>BVSC</t>
  </si>
  <si>
    <t>U12</t>
  </si>
  <si>
    <t>Caledon TT</t>
  </si>
  <si>
    <t>Caledon Ski Club</t>
  </si>
  <si>
    <t>Feb 2 2019</t>
  </si>
  <si>
    <t>Feb 3 2019</t>
  </si>
  <si>
    <t>Beaver Vallley TT</t>
  </si>
  <si>
    <t>Beaver Vallley</t>
  </si>
  <si>
    <t>Beaver TT</t>
  </si>
  <si>
    <t>Beaver</t>
  </si>
  <si>
    <t>PRINGLE Noam</t>
  </si>
  <si>
    <t>HOH</t>
  </si>
  <si>
    <t>PRINGLE Ben</t>
  </si>
  <si>
    <t>u12</t>
  </si>
  <si>
    <t>JOHNSON Camren</t>
  </si>
  <si>
    <t>WANDS Hudson</t>
  </si>
  <si>
    <t>U10</t>
  </si>
  <si>
    <t>FITZGIBBON Nathan</t>
  </si>
  <si>
    <t>JOHN D'Orsay</t>
  </si>
  <si>
    <t>WILLIAM Johnson</t>
  </si>
  <si>
    <t>NOAH Psihogios</t>
  </si>
  <si>
    <t>CUNNINGHAM Logan</t>
  </si>
  <si>
    <t>u10</t>
  </si>
  <si>
    <t>SOUTER Curtis</t>
  </si>
  <si>
    <t>Fortune Fz</t>
  </si>
  <si>
    <t>Camp Fortune</t>
  </si>
  <si>
    <t>Feb 2-3 2019</t>
  </si>
  <si>
    <t>Ashton LaFleur</t>
  </si>
  <si>
    <t>Jonathon Mead</t>
  </si>
  <si>
    <t>Natan Garcia</t>
  </si>
  <si>
    <t>Nate Sinclair</t>
  </si>
  <si>
    <t>Ayrton Meier</t>
  </si>
  <si>
    <t>Gavin Atikin Morrow</t>
  </si>
  <si>
    <t>Konrad Ruszczynski</t>
  </si>
  <si>
    <t>Olivier Guimond</t>
  </si>
  <si>
    <t>Quinn Gruner</t>
  </si>
  <si>
    <t>Colin O'Connor</t>
  </si>
  <si>
    <t>Vincent Gareau</t>
  </si>
  <si>
    <t>Colin Miller</t>
  </si>
  <si>
    <t>Finn Girvan</t>
  </si>
  <si>
    <t>Alex Brancatelli</t>
  </si>
  <si>
    <t>Nick Wren</t>
  </si>
  <si>
    <t>Anthony Winlow</t>
  </si>
  <si>
    <t>Cardiff Tremblay</t>
  </si>
  <si>
    <t>Maxim Gareau</t>
  </si>
  <si>
    <t>Reid Ingram</t>
  </si>
  <si>
    <t>Simon Lemieux-Latulippe</t>
  </si>
  <si>
    <t>Tao Durepos</t>
  </si>
  <si>
    <t>Tristan Gagnon</t>
  </si>
  <si>
    <t>Antoine Thibault</t>
  </si>
  <si>
    <t>Evan Rudnicki</t>
  </si>
  <si>
    <t>Joshua Kunsken Arjona</t>
  </si>
  <si>
    <t>Malcom Reilly-Roe</t>
  </si>
  <si>
    <t>Olivier Carrier-Banville</t>
  </si>
  <si>
    <t>Carmen Moraru</t>
  </si>
  <si>
    <t>Charles Carrier</t>
  </si>
  <si>
    <t>Maxime Gosselin</t>
  </si>
  <si>
    <t>Owen Skafel</t>
  </si>
  <si>
    <t>Dmitriy Lewis</t>
  </si>
  <si>
    <t>Jacob Boyer Lee</t>
  </si>
  <si>
    <t>Jon Golem</t>
  </si>
  <si>
    <t>Kieran Pugi</t>
  </si>
  <si>
    <t>Luca Frasca</t>
  </si>
  <si>
    <t>Evan Rebane</t>
  </si>
  <si>
    <t>Aidan Reynoso</t>
  </si>
  <si>
    <t>Ashby Young</t>
  </si>
  <si>
    <t>Emmett Skafel</t>
  </si>
  <si>
    <t>Luke Connolly</t>
  </si>
  <si>
    <t>Piotr Ruszczynski</t>
  </si>
  <si>
    <t>Dante Vespa</t>
  </si>
  <si>
    <t>Gabriel Gosselin</t>
  </si>
  <si>
    <t>Ludovik Laurin</t>
  </si>
  <si>
    <t>Thomas Marchildon</t>
  </si>
  <si>
    <t>Manuel Brown</t>
  </si>
  <si>
    <t>David Storrie</t>
  </si>
  <si>
    <t>2019 FO Mogul RPA Rankings</t>
  </si>
  <si>
    <t>DNS</t>
  </si>
  <si>
    <t>Camp Fortune Provincials</t>
  </si>
  <si>
    <t>Camp F Provincials</t>
  </si>
  <si>
    <t>TT Provincials</t>
  </si>
  <si>
    <t>LITVINENKO Misha</t>
  </si>
  <si>
    <t>CWG</t>
  </si>
  <si>
    <t>Canyon Creek Resort</t>
  </si>
  <si>
    <t>JOHNSON Parker</t>
  </si>
  <si>
    <t>u18</t>
  </si>
  <si>
    <t>u14</t>
  </si>
  <si>
    <t>CWG Moguls</t>
  </si>
  <si>
    <t>Steamboat NorAm</t>
  </si>
  <si>
    <t>Steamboat CO</t>
  </si>
  <si>
    <t>DNF</t>
  </si>
  <si>
    <t>Apex Nor Am</t>
  </si>
  <si>
    <t>Apex Mountain Resort</t>
  </si>
  <si>
    <t xml:space="preserve">Mar </t>
  </si>
  <si>
    <t>Fernie</t>
  </si>
  <si>
    <t>NorAm</t>
  </si>
  <si>
    <t>Le Relais</t>
  </si>
  <si>
    <t>Jr Nats MO</t>
  </si>
  <si>
    <t xml:space="preserve">Jr Nats </t>
  </si>
  <si>
    <t>LE Relais</t>
  </si>
  <si>
    <t>Canadian Championships</t>
  </si>
  <si>
    <t>Canadian Champs</t>
  </si>
  <si>
    <t>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</si>
</sst>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mmmm\ d\,\ yyyy;@"/>
    <numFmt numFmtId="165" formatCode="[$-1009]d/mmm/yy;@"/>
  </numFmts>
  <fonts count="16">
    <font>
      <sz val="11"/>
      <color indexed="8"/>
      <name val="Helvetica Neue"/>
    </font>
    <font>
      <sz val="8"/>
      <name val="Helvetica Neue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</font>
    <font>
      <u/>
      <sz val="11"/>
      <color theme="11"/>
      <name val="Helvetica Neue"/>
    </font>
    <font>
      <sz val="8"/>
      <color indexed="8"/>
      <name val="Helvetica Neue"/>
    </font>
    <font>
      <sz val="8"/>
      <color indexed="8"/>
      <name val="Helvetica"/>
    </font>
    <font>
      <sz val="8"/>
      <color rgb="FFFF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BBCBDA"/>
        <bgColor indexed="64"/>
      </patternFill>
    </fill>
    <fill>
      <patternFill patternType="solid">
        <fgColor rgb="FFBBCBDA"/>
        <bgColor rgb="FF000000"/>
      </patternFill>
    </fill>
    <fill>
      <patternFill patternType="solid">
        <fgColor rgb="FFAFBFD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/>
      <bottom style="thin">
        <color rgb="FFCDCDCD"/>
      </bottom>
      <diagonal/>
    </border>
    <border>
      <left/>
      <right style="thin">
        <color auto="1"/>
      </right>
      <top/>
      <bottom style="thin">
        <color rgb="FFCDCDCD"/>
      </bottom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/>
      <right/>
      <top/>
      <bottom style="thin">
        <color rgb="FFCDCDCD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CDCDCD"/>
      </right>
      <top/>
      <bottom style="thin">
        <color auto="1"/>
      </bottom>
      <diagonal/>
    </border>
    <border>
      <left style="thin">
        <color auto="1"/>
      </left>
      <right style="thin">
        <color rgb="FFCDCDCD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rgb="FFCDCDCD"/>
      </right>
      <top style="thin">
        <color auto="1"/>
      </top>
      <bottom style="thin">
        <color rgb="FFCDCDCD"/>
      </bottom>
      <diagonal/>
    </border>
    <border>
      <left/>
      <right style="thin">
        <color auto="1"/>
      </right>
      <top style="thin">
        <color auto="1"/>
      </top>
      <bottom style="thin">
        <color rgb="FFCDCDCD"/>
      </bottom>
      <diagonal/>
    </border>
    <border>
      <left/>
      <right/>
      <top style="thin">
        <color auto="1"/>
      </top>
      <bottom style="thin">
        <color rgb="FFCDCDCD"/>
      </bottom>
      <diagonal/>
    </border>
  </borders>
  <cellStyleXfs count="887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</cellStyleXfs>
  <cellXfs count="117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2" fillId="0" borderId="9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49" fontId="8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7" borderId="18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3" fillId="7" borderId="19" xfId="0" applyFont="1" applyFill="1" applyBorder="1" applyAlignment="1">
      <alignment horizontal="left"/>
    </xf>
    <xf numFmtId="0" fontId="8" fillId="7" borderId="12" xfId="0" applyFont="1" applyFill="1" applyBorder="1" applyAlignment="1"/>
    <xf numFmtId="0" fontId="3" fillId="7" borderId="12" xfId="0" applyFont="1" applyFill="1" applyBorder="1" applyAlignment="1">
      <alignment horizontal="left"/>
    </xf>
    <xf numFmtId="0" fontId="4" fillId="8" borderId="12" xfId="0" applyFont="1" applyFill="1" applyBorder="1" applyAlignment="1"/>
    <xf numFmtId="0" fontId="8" fillId="7" borderId="9" xfId="0" applyFont="1" applyFill="1" applyBorder="1" applyAlignment="1"/>
    <xf numFmtId="0" fontId="3" fillId="7" borderId="9" xfId="0" applyFont="1" applyFill="1" applyBorder="1" applyAlignment="1">
      <alignment horizontal="left"/>
    </xf>
    <xf numFmtId="0" fontId="2" fillId="8" borderId="7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left"/>
    </xf>
    <xf numFmtId="0" fontId="8" fillId="10" borderId="19" xfId="0" applyFont="1" applyFill="1" applyBorder="1" applyAlignment="1"/>
    <xf numFmtId="2" fontId="8" fillId="3" borderId="15" xfId="0" applyNumberFormat="1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1" fontId="2" fillId="9" borderId="9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0" borderId="0" xfId="0" applyFont="1" applyAlignment="1"/>
    <xf numFmtId="1" fontId="2" fillId="11" borderId="9" xfId="0" applyNumberFormat="1" applyFont="1" applyFill="1" applyBorder="1" applyAlignment="1">
      <alignment horizontal="right"/>
    </xf>
    <xf numFmtId="0" fontId="14" fillId="11" borderId="9" xfId="0" applyFont="1" applyFill="1" applyBorder="1" applyAlignment="1"/>
    <xf numFmtId="0" fontId="14" fillId="11" borderId="0" xfId="0" applyFont="1" applyFill="1" applyAlignment="1"/>
    <xf numFmtId="1" fontId="2" fillId="0" borderId="12" xfId="0" applyNumberFormat="1" applyFont="1" applyBorder="1" applyAlignment="1">
      <alignment horizontal="right"/>
    </xf>
    <xf numFmtId="1" fontId="2" fillId="0" borderId="9" xfId="0" applyNumberFormat="1" applyFont="1" applyBorder="1" applyAlignment="1"/>
    <xf numFmtId="0" fontId="6" fillId="0" borderId="9" xfId="0" applyFont="1" applyBorder="1" applyAlignment="1">
      <alignment horizontal="center" wrapText="1"/>
    </xf>
    <xf numFmtId="16" fontId="6" fillId="0" borderId="9" xfId="0" applyNumberFormat="1" applyFont="1" applyBorder="1" applyAlignment="1">
      <alignment horizontal="center"/>
    </xf>
    <xf numFmtId="2" fontId="8" fillId="3" borderId="20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1" fontId="8" fillId="7" borderId="8" xfId="0" applyNumberFormat="1" applyFont="1" applyFill="1" applyBorder="1" applyAlignment="1">
      <alignment horizontal="center"/>
    </xf>
    <xf numFmtId="2" fontId="8" fillId="3" borderId="21" xfId="0" applyNumberFormat="1" applyFont="1" applyFill="1" applyBorder="1" applyAlignment="1">
      <alignment horizontal="center"/>
    </xf>
    <xf numFmtId="1" fontId="2" fillId="4" borderId="0" xfId="0" applyNumberFormat="1" applyFont="1" applyFill="1" applyAlignment="1"/>
    <xf numFmtId="1" fontId="2" fillId="5" borderId="22" xfId="0" applyNumberFormat="1" applyFont="1" applyFill="1" applyBorder="1" applyAlignment="1"/>
    <xf numFmtId="1" fontId="2" fillId="5" borderId="9" xfId="0" applyNumberFormat="1" applyFont="1" applyFill="1" applyBorder="1" applyAlignment="1"/>
    <xf numFmtId="0" fontId="6" fillId="5" borderId="9" xfId="0" applyFont="1" applyFill="1" applyBorder="1" applyAlignment="1">
      <alignment horizontal="center" wrapText="1"/>
    </xf>
    <xf numFmtId="16" fontId="6" fillId="5" borderId="9" xfId="0" applyNumberFormat="1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1" fontId="3" fillId="3" borderId="0" xfId="0" applyNumberFormat="1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  <xf numFmtId="165" fontId="3" fillId="3" borderId="10" xfId="0" applyNumberFormat="1" applyFont="1" applyFill="1" applyBorder="1" applyAlignment="1">
      <alignment horizontal="left"/>
    </xf>
    <xf numFmtId="1" fontId="15" fillId="2" borderId="9" xfId="0" applyNumberFormat="1" applyFont="1" applyFill="1" applyBorder="1" applyAlignment="1">
      <alignment horizontal="center"/>
    </xf>
    <xf numFmtId="1" fontId="15" fillId="3" borderId="9" xfId="0" applyNumberFormat="1" applyFont="1" applyFill="1" applyBorder="1" applyAlignment="1">
      <alignment horizontal="center"/>
    </xf>
    <xf numFmtId="2" fontId="8" fillId="3" borderId="23" xfId="0" applyNumberFormat="1" applyFont="1" applyFill="1" applyBorder="1" applyAlignment="1">
      <alignment horizontal="center"/>
    </xf>
    <xf numFmtId="1" fontId="8" fillId="3" borderId="24" xfId="0" applyNumberFormat="1" applyFont="1" applyFill="1" applyBorder="1" applyAlignment="1">
      <alignment horizontal="center"/>
    </xf>
    <xf numFmtId="1" fontId="8" fillId="7" borderId="25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</cellXfs>
  <cellStyles count="8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Normal" xfId="0" builtinId="0"/>
  </cellStyles>
  <dxfs count="2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3"/>
  <sheetViews>
    <sheetView showGridLines="0" zoomScale="85" zoomScaleNormal="85" zoomScalePageLayoutView="85" workbookViewId="0">
      <selection activeCell="AD8" sqref="AD8"/>
    </sheetView>
  </sheetViews>
  <sheetFormatPr defaultColWidth="17.75" defaultRowHeight="20.100000000000001" customHeight="1"/>
  <cols>
    <col min="1" max="1" width="11.75" customWidth="1"/>
    <col min="2" max="2" width="10.75" customWidth="1"/>
    <col min="3" max="3" width="21.375" customWidth="1"/>
    <col min="4" max="4" width="0.875" hidden="1" customWidth="1"/>
    <col min="5" max="5" width="4.375" bestFit="1" customWidth="1"/>
    <col min="6" max="6" width="5.875" customWidth="1"/>
    <col min="7" max="9" width="5.75" customWidth="1"/>
    <col min="10" max="10" width="7.25" customWidth="1"/>
    <col min="11" max="11" width="5.125" hidden="1" customWidth="1"/>
    <col min="12" max="12" width="4.875" customWidth="1"/>
    <col min="13" max="32" width="5" customWidth="1"/>
  </cols>
  <sheetData>
    <row r="1" spans="1:32" ht="33.75" customHeight="1">
      <c r="A1" s="1" t="s">
        <v>177</v>
      </c>
      <c r="B1" s="1"/>
      <c r="C1" s="1"/>
      <c r="D1" s="1"/>
      <c r="E1" s="1"/>
      <c r="F1" s="23" t="s">
        <v>38</v>
      </c>
      <c r="G1" s="1"/>
      <c r="H1" s="1"/>
      <c r="I1" s="1"/>
      <c r="J1" s="1"/>
      <c r="K1" s="1"/>
      <c r="L1" s="89">
        <v>2018</v>
      </c>
      <c r="M1" s="1">
        <v>2019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8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90" t="s">
        <v>58</v>
      </c>
      <c r="M2" s="90" t="s">
        <v>42</v>
      </c>
      <c r="N2" s="90" t="s">
        <v>42</v>
      </c>
      <c r="O2" s="90" t="s">
        <v>104</v>
      </c>
      <c r="P2" s="90" t="s">
        <v>104</v>
      </c>
      <c r="Q2" s="90" t="s">
        <v>110</v>
      </c>
      <c r="R2" s="90" t="s">
        <v>126</v>
      </c>
      <c r="S2" s="90" t="s">
        <v>196</v>
      </c>
      <c r="T2" s="90" t="s">
        <v>196</v>
      </c>
      <c r="U2" s="90" t="s">
        <v>180</v>
      </c>
      <c r="V2" s="90" t="s">
        <v>180</v>
      </c>
      <c r="W2" s="90" t="s">
        <v>188</v>
      </c>
      <c r="X2" s="90" t="s">
        <v>196</v>
      </c>
      <c r="Y2" s="90" t="s">
        <v>196</v>
      </c>
      <c r="Z2" s="90" t="s">
        <v>196</v>
      </c>
      <c r="AA2" s="90" t="s">
        <v>196</v>
      </c>
      <c r="AB2" s="90" t="s">
        <v>42</v>
      </c>
      <c r="AC2" s="90" t="s">
        <v>42</v>
      </c>
      <c r="AD2" s="90" t="s">
        <v>199</v>
      </c>
      <c r="AE2" s="90" t="s">
        <v>201</v>
      </c>
      <c r="AF2" s="90" t="s">
        <v>201</v>
      </c>
    </row>
    <row r="3" spans="1:32" ht="36" customHeight="1">
      <c r="A3" s="24" t="s">
        <v>35</v>
      </c>
      <c r="B3" s="25" t="s">
        <v>41</v>
      </c>
      <c r="C3" s="25"/>
      <c r="D3" s="26"/>
      <c r="E3" s="27"/>
      <c r="F3" s="111" t="s">
        <v>40</v>
      </c>
      <c r="G3" s="111"/>
      <c r="H3" s="111"/>
      <c r="I3" s="111"/>
      <c r="J3" s="112"/>
      <c r="K3" s="3" t="s">
        <v>30</v>
      </c>
      <c r="L3" s="90" t="s">
        <v>45</v>
      </c>
      <c r="M3" s="90" t="s">
        <v>59</v>
      </c>
      <c r="N3" s="90" t="s">
        <v>59</v>
      </c>
      <c r="O3" s="90" t="s">
        <v>105</v>
      </c>
      <c r="P3" s="90" t="s">
        <v>105</v>
      </c>
      <c r="Q3" s="90" t="s">
        <v>111</v>
      </c>
      <c r="R3" s="90" t="s">
        <v>127</v>
      </c>
      <c r="S3" s="90" t="s">
        <v>59</v>
      </c>
      <c r="T3" s="90" t="s">
        <v>59</v>
      </c>
      <c r="U3" s="90" t="s">
        <v>127</v>
      </c>
      <c r="V3" s="90" t="s">
        <v>127</v>
      </c>
      <c r="W3" s="90" t="s">
        <v>184</v>
      </c>
      <c r="X3" s="90" t="s">
        <v>190</v>
      </c>
      <c r="Y3" s="90" t="s">
        <v>190</v>
      </c>
      <c r="Z3" s="90" t="s">
        <v>45</v>
      </c>
      <c r="AA3" s="90" t="s">
        <v>45</v>
      </c>
      <c r="AB3" s="90" t="s">
        <v>195</v>
      </c>
      <c r="AC3" s="90" t="s">
        <v>195</v>
      </c>
      <c r="AD3" s="90" t="s">
        <v>197</v>
      </c>
      <c r="AE3" s="90" t="s">
        <v>59</v>
      </c>
      <c r="AF3" s="90" t="s">
        <v>59</v>
      </c>
    </row>
    <row r="4" spans="1:32" ht="15" customHeight="1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91">
        <v>42352</v>
      </c>
      <c r="M4" s="91">
        <v>42022</v>
      </c>
      <c r="N4" s="91">
        <v>42023</v>
      </c>
      <c r="O4" s="91">
        <v>42036</v>
      </c>
      <c r="P4" s="91">
        <v>42037</v>
      </c>
      <c r="Q4" s="91">
        <v>42044</v>
      </c>
      <c r="R4" s="91">
        <v>42037</v>
      </c>
      <c r="S4" s="91">
        <v>42043</v>
      </c>
      <c r="T4" s="91">
        <v>42044</v>
      </c>
      <c r="U4" s="91">
        <v>42056</v>
      </c>
      <c r="V4" s="91">
        <v>42057</v>
      </c>
      <c r="W4" s="91">
        <v>42050</v>
      </c>
      <c r="X4" s="91">
        <v>42057</v>
      </c>
      <c r="Y4" s="91">
        <v>42058</v>
      </c>
      <c r="Z4" s="91">
        <v>42064</v>
      </c>
      <c r="AA4" s="91">
        <v>42064</v>
      </c>
      <c r="AB4" s="91">
        <v>42071</v>
      </c>
      <c r="AC4" s="91">
        <v>42072</v>
      </c>
      <c r="AD4" s="91">
        <v>42077</v>
      </c>
      <c r="AE4" s="91">
        <v>42085</v>
      </c>
      <c r="AF4" s="91">
        <v>42086</v>
      </c>
    </row>
    <row r="5" spans="1:32" ht="15" customHeight="1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91" t="s">
        <v>46</v>
      </c>
      <c r="M5" s="91" t="s">
        <v>46</v>
      </c>
      <c r="N5" s="91" t="s">
        <v>46</v>
      </c>
      <c r="O5" s="91" t="s">
        <v>46</v>
      </c>
      <c r="P5" s="91" t="s">
        <v>46</v>
      </c>
      <c r="Q5" s="91" t="s">
        <v>46</v>
      </c>
      <c r="R5" s="91" t="s">
        <v>46</v>
      </c>
      <c r="S5" s="91" t="s">
        <v>46</v>
      </c>
      <c r="T5" s="91" t="s">
        <v>57</v>
      </c>
      <c r="U5" s="91" t="s">
        <v>46</v>
      </c>
      <c r="V5" s="91" t="s">
        <v>57</v>
      </c>
      <c r="W5" s="91" t="s">
        <v>46</v>
      </c>
      <c r="X5" s="91" t="s">
        <v>46</v>
      </c>
      <c r="Y5" s="91" t="s">
        <v>57</v>
      </c>
      <c r="Z5" s="91" t="s">
        <v>46</v>
      </c>
      <c r="AA5" s="91" t="s">
        <v>57</v>
      </c>
      <c r="AB5" s="91" t="s">
        <v>46</v>
      </c>
      <c r="AC5" s="91" t="s">
        <v>57</v>
      </c>
      <c r="AD5" s="91" t="s">
        <v>46</v>
      </c>
      <c r="AE5" s="91" t="s">
        <v>46</v>
      </c>
      <c r="AF5" s="91" t="s">
        <v>57</v>
      </c>
    </row>
    <row r="6" spans="1:32" ht="20.100000000000001" customHeight="1">
      <c r="A6" s="81" t="s">
        <v>43</v>
      </c>
      <c r="B6" s="81" t="s">
        <v>186</v>
      </c>
      <c r="C6" s="86" t="s">
        <v>185</v>
      </c>
      <c r="D6" s="81"/>
      <c r="E6" s="81">
        <f t="shared" ref="E6:E37" si="0">F6</f>
        <v>1</v>
      </c>
      <c r="F6" s="19">
        <f t="shared" ref="F6:F37" si="1">RANK(J6,$J$6:$K$103,0)</f>
        <v>1</v>
      </c>
      <c r="G6" s="20">
        <f t="shared" ref="G6:G49" si="2">LARGE(($L6:$AF6),1)</f>
        <v>998.95100929916066</v>
      </c>
      <c r="H6" s="20">
        <f t="shared" ref="H6:H47" si="3">LARGE(($L6:$AF6),2)</f>
        <v>695.39402662828354</v>
      </c>
      <c r="I6" s="20">
        <f t="shared" ref="I6:I45" si="4">LARGE(($L6:$AF6),3)</f>
        <v>681.05852902610559</v>
      </c>
      <c r="J6" s="19">
        <f t="shared" ref="J6:J37" si="5">SUM(G6+H6+I6)</f>
        <v>2375.4035649535499</v>
      </c>
      <c r="K6" s="21"/>
      <c r="L6" s="88" t="str">
        <f>IF(ISNA(VLOOKUP($C6,'Canadian Selections'!$A$17:$H$100,8,FALSE))=TRUE,"0",VLOOKUP($C6,'Canadian Selections'!$A$17:$H$100,8,FALSE))</f>
        <v>0</v>
      </c>
      <c r="M6" s="88" t="str">
        <f>IF(ISNA(VLOOKUP($C6,'Val St Come Canada Cup MO'!$A$17:$H$100,8,FALSE))=TRUE,"0",VLOOKUP($C6,'Val St Come Canada Cup MO'!$A$17:$H$100,8,FALSE))</f>
        <v>0</v>
      </c>
      <c r="N6" s="88" t="str">
        <f>IF(ISNA(VLOOKUP($C6,'Val St Come Canada Cup DM'!$A$17:$H$100,8,FALSE))=TRUE,"0",VLOOKUP($C6,'Val St Come Canada Cup DM'!$A$17:$H$100,8,FALSE))</f>
        <v>0</v>
      </c>
      <c r="O6" s="88" t="str">
        <f>IF(ISNA(VLOOKUP($C6,'Caledon TT Day 1'!$A$17:$H$100,8,FALSE))=TRUE,"0",VLOOKUP($C6,'Caledon TT Day 1'!$A$17:$H$100,8,FALSE))</f>
        <v>0</v>
      </c>
      <c r="P6" s="88" t="str">
        <f>IF(ISNA(VLOOKUP($C6,'Caledon TT Day 2'!$A$17:$H$100,8,FALSE))=TRUE,"0",VLOOKUP($C6,'Caledon TT Day 2'!$A$17:$H$100,8,FALSE))</f>
        <v>0</v>
      </c>
      <c r="Q6" s="88" t="str">
        <f>IF(ISNA(VLOOKUP($C6,'Beaver TT'!$A$17:$H$100,8,FALSE))=TRUE,"0",VLOOKUP($C6,'Beaver TT'!$A$17:$H$100,8,FALSE))</f>
        <v>0</v>
      </c>
      <c r="R6" s="88" t="str">
        <f>IF(ISNA(VLOOKUP($C6,'Fortune Fz'!$A$17:$H$100,8,FALSE))=TRUE,"0",VLOOKUP($C6,'Fortune Fz'!$A$17:$H$100,8,FALSE))</f>
        <v>0</v>
      </c>
      <c r="S6" s="88" t="str">
        <f>IF(ISNA(VLOOKUP($C6,'VSC NorAm MO'!$A$17:$H$91,8,FALSE))=TRUE,"0",VLOOKUP($C6,'VSC NorAm MO'!$A$17:$H$91,8,FALSE))</f>
        <v>0</v>
      </c>
      <c r="T6" s="88" t="str">
        <f>IF(ISNA(VLOOKUP($C6,'VSC NorAm DM'!$A$17:$H$91,8,FALSE))=TRUE,"0",VLOOKUP($C6,'VSC NorAm DM'!$A$17:$H$91,8,FALSE))</f>
        <v>0</v>
      </c>
      <c r="U6" s="88" t="str">
        <f>IF(ISNA(VLOOKUP($C6,'TT Provincials'!$A$17:$H$101,8,FALSE))=TRUE,"0",VLOOKUP($C6,'TT Provincials'!$A$17:$H$101,8,FALSE))</f>
        <v>0</v>
      </c>
      <c r="V6" s="88" t="str">
        <f>IF(ISNA(VLOOKUP($C6,'TT Provincials DM'!$A$17:$H$81,8,FALSE))=TRUE,"0",VLOOKUP($C6,'TT Provincials DM'!$A$17:$H$81,8,FALSE))</f>
        <v>0</v>
      </c>
      <c r="W6" s="88">
        <f>IF(ISNA(VLOOKUP($C6,'CWG Moguls'!$A$17:$H$91,8,FALSE))=TRUE,"0",VLOOKUP($C6,'CWG Moguls'!$A$17:$H$91,8,FALSE))</f>
        <v>681.05852902610559</v>
      </c>
      <c r="X6" s="88" t="str">
        <f>IF(ISNA(VLOOKUP($C6,'Steamboat NorAM MO'!$A$17:$H$91,8,FALSE))=TRUE,"0",VLOOKUP($C6,'Steamboat NorAM MO'!$A$17:$H$91,8,FALSE))</f>
        <v>0</v>
      </c>
      <c r="Y6" s="88" t="str">
        <f>IF(ISNA(VLOOKUP($C6,'Steamboat NorAM DM'!$A$17:$H$91,8,FALSE))=TRUE,"0",VLOOKUP($C6,'Steamboat NorAM DM'!$A$17:$H$91,8,FALSE))</f>
        <v>0</v>
      </c>
      <c r="Z6" s="88" t="str">
        <f>IF(ISNA(VLOOKUP($C6,'Apex NorAM MO'!$A$17:$H$91,8,FALSE))=TRUE,"0",VLOOKUP($C6,'Apex NorAM MO'!$A$17:$H$91,8,FALSE))</f>
        <v>0</v>
      </c>
      <c r="AA6" s="88" t="str">
        <f>IF(ISNA(VLOOKUP($C6,'Apex NorAM DM'!$A$17:$H$91,8,FALSE))=TRUE,"0",VLOOKUP($C6,'Apex NorAM DM'!$A$17:$H$91,8,FALSE))</f>
        <v>0</v>
      </c>
      <c r="AB6" s="88" t="str">
        <f>IF(ISNA(VLOOKUP($C6,'Fernie CC MO'!$A$17:$H$91,8,FALSE))=TRUE,"0",VLOOKUP($C6,'Fernie CC MO'!$A$17:$H$91,8,FALSE))</f>
        <v>0</v>
      </c>
      <c r="AC6" s="88" t="str">
        <f>IF(ISNA(VLOOKUP($C6,'Fernie CC DM'!$A$17:$H$100,8,FALSE))=TRUE,"0",VLOOKUP($C6,'Fernie CC DM'!$A$17:$H$100,8,FALSE))</f>
        <v>0</v>
      </c>
      <c r="AD6" s="88">
        <f>IF(ISNA(VLOOKUP($C6,'Jr Nats MO'!$A$17:$H$67,8,FALSE))=TRUE,"0",VLOOKUP($C6,'Jr Nats MO'!$A$17:$H$67,8,FALSE))</f>
        <v>695.39402662828354</v>
      </c>
      <c r="AE6" s="88">
        <f>IF(ISNA(VLOOKUP($C6,'CDN Champs MO'!$A$17:$H$66,8,FALSE))=TRUE,"0",VLOOKUP($C6,'CDN Champs MO'!$A$17:$H$66,8,FALSE))</f>
        <v>998.95100929916066</v>
      </c>
      <c r="AF6" s="88">
        <f>IF(ISNA(VLOOKUP($C6,'CDN Champs DM'!$A$17:$H$67,8,FALSE))=TRUE,"0",VLOOKUP($C6,'CDN Champs DM'!$A$17:$H$67,8,FALSE))</f>
        <v>386.02310419764376</v>
      </c>
    </row>
    <row r="7" spans="1:32" ht="20.100000000000001" customHeight="1">
      <c r="A7" s="81" t="s">
        <v>43</v>
      </c>
      <c r="B7" s="81" t="s">
        <v>49</v>
      </c>
      <c r="C7" s="86" t="s">
        <v>48</v>
      </c>
      <c r="D7" s="81"/>
      <c r="E7" s="81">
        <f t="shared" si="0"/>
        <v>2</v>
      </c>
      <c r="F7" s="19">
        <f t="shared" si="1"/>
        <v>2</v>
      </c>
      <c r="G7" s="20">
        <f t="shared" si="2"/>
        <v>755.69294178258622</v>
      </c>
      <c r="H7" s="20">
        <f t="shared" si="3"/>
        <v>673.46082665021595</v>
      </c>
      <c r="I7" s="20">
        <f t="shared" si="4"/>
        <v>667.95609931630088</v>
      </c>
      <c r="J7" s="19">
        <f t="shared" si="5"/>
        <v>2097.1098677491032</v>
      </c>
      <c r="K7" s="21"/>
      <c r="L7" s="22">
        <f>IF(ISNA(VLOOKUP($C7,'Canadian Selections'!$A$17:$H$100,8,FALSE))=TRUE,"0",VLOOKUP($C7,'Canadian Selections'!$A$17:$H$100,8,FALSE))</f>
        <v>755.69294178258622</v>
      </c>
      <c r="M7" s="22">
        <f>IF(ISNA(VLOOKUP($C7,'Val St Come Canada Cup MO'!$A$17:$H$100,8,FALSE))=TRUE,"0",VLOOKUP($C7,'Val St Come Canada Cup MO'!$A$17:$H$100,8,FALSE))</f>
        <v>673.46082665021595</v>
      </c>
      <c r="N7" s="22">
        <f>IF(ISNA(VLOOKUP($C7,'Val St Come Canada Cup DM'!$A$17:$H$100,8,FALSE))=TRUE,"0",VLOOKUP($C7,'Val St Come Canada Cup DM'!$A$17:$H$100,8,FALSE))</f>
        <v>632.90687102221068</v>
      </c>
      <c r="O7" s="22" t="str">
        <f>IF(ISNA(VLOOKUP($C7,'Caledon TT Day 1'!$A$17:$H$100,8,FALSE))=TRUE,"0",VLOOKUP($C7,'Caledon TT Day 1'!$A$17:$H$100,8,FALSE))</f>
        <v>0</v>
      </c>
      <c r="P7" s="22">
        <f>IF(ISNA(VLOOKUP($C7,'Caledon TT Day 2'!$A$17:$H$100,8,FALSE))=TRUE,"0",VLOOKUP($C7,'Caledon TT Day 2'!$A$17:$H$100,8,FALSE))</f>
        <v>500</v>
      </c>
      <c r="Q7" s="88" t="str">
        <f>IF(ISNA(VLOOKUP($C7,'Beaver TT'!$A$17:$H$100,8,FALSE))=TRUE,"0",VLOOKUP($C7,'Beaver TT'!$A$17:$H$100,8,FALSE))</f>
        <v>0</v>
      </c>
      <c r="R7" s="88" t="str">
        <f>IF(ISNA(VLOOKUP($C7,'Fortune Fz'!$A$17:$H$100,8,FALSE))=TRUE,"0",VLOOKUP($C7,'Fortune Fz'!$A$17:$H$100,8,FALSE))</f>
        <v>0</v>
      </c>
      <c r="S7" s="88">
        <f>IF(ISNA(VLOOKUP($C7,'VSC NorAm MO'!$A$17:$H$91,8,FALSE))=TRUE,"0",VLOOKUP($C7,'VSC NorAm MO'!$A$17:$H$91,8,FALSE))</f>
        <v>0</v>
      </c>
      <c r="T7" s="88">
        <f>IF(ISNA(VLOOKUP($C7,'VSC NorAm DM'!$A$17:$H$91,8,FALSE))=TRUE,"0",VLOOKUP($C7,'VSC NorAm DM'!$A$17:$H$91,8,FALSE))</f>
        <v>0</v>
      </c>
      <c r="U7" s="88" t="str">
        <f>IF(ISNA(VLOOKUP($C7,'TT Provincials'!$A$17:$H$101,8,FALSE))=TRUE,"0",VLOOKUP($C7,'TT Provincials'!$A$17:$H$101,8,FALSE))</f>
        <v>0</v>
      </c>
      <c r="V7" s="88" t="str">
        <f>IF(ISNA(VLOOKUP($C7,'TT Provincials DM'!$A$17:$H$81,8,FALSE))=TRUE,"0",VLOOKUP($C7,'TT Provincials DM'!$A$17:$H$81,8,FALSE))</f>
        <v>0</v>
      </c>
      <c r="W7" s="88">
        <f>IF(ISNA(VLOOKUP($C7,'CWG Moguls'!$A$17:$H$91,8,FALSE))=TRUE,"0",VLOOKUP($C7,'CWG Moguls'!$A$17:$H$91,8,FALSE))</f>
        <v>188.91405411848851</v>
      </c>
      <c r="X7" s="88">
        <f>IF(ISNA(VLOOKUP($C7,'Steamboat NorAM MO'!$A$17:$H$91,8,FALSE))=TRUE,"0",VLOOKUP($C7,'Steamboat NorAM MO'!$A$17:$H$91,8,FALSE))</f>
        <v>553.86286817962332</v>
      </c>
      <c r="Y7" s="88">
        <f>IF(ISNA(VLOOKUP($C7,'Steamboat NorAM DM'!$A$17:$H$91,8,FALSE))=TRUE,"0",VLOOKUP($C7,'Steamboat NorAM DM'!$A$17:$H$91,8,FALSE))</f>
        <v>66.666666666666671</v>
      </c>
      <c r="Z7" s="88">
        <f>IF(ISNA(VLOOKUP($C7,'Apex NorAM MO'!$A$17:$H$91,8,FALSE))=TRUE,"0",VLOOKUP($C7,'Apex NorAM MO'!$A$17:$H$91,8,FALSE))</f>
        <v>0</v>
      </c>
      <c r="AA7" s="88">
        <f>IF(ISNA(VLOOKUP($C7,'Apex NorAM DM'!$A$17:$H$91,8,FALSE))=TRUE,"0",VLOOKUP($C7,'Apex NorAM DM'!$A$17:$H$91,8,FALSE))</f>
        <v>66.666666666666671</v>
      </c>
      <c r="AB7" s="88">
        <f>IF(ISNA(VLOOKUP($C7,'Fernie CC MO'!$A$17:$H$91,8,FALSE))=TRUE,"0",VLOOKUP($C7,'Fernie CC MO'!$A$17:$H$91,8,FALSE))</f>
        <v>501.47139337530803</v>
      </c>
      <c r="AC7" s="88">
        <f>IF(ISNA(VLOOKUP($C7,'Fernie CC DM'!$A$17:$H$100,8,FALSE))=TRUE,"0",VLOOKUP($C7,'Fernie CC DM'!$A$17:$H$100,8,FALSE))</f>
        <v>634.13333333333344</v>
      </c>
      <c r="AD7" s="88">
        <f>IF(ISNA(VLOOKUP($C7,'Jr Nats MO'!$A$17:$H$67,8,FALSE))=TRUE,"0",VLOOKUP($C7,'Jr Nats MO'!$A$17:$H$67,8,FALSE))</f>
        <v>667.95609931630088</v>
      </c>
      <c r="AE7" s="88">
        <f>IF(ISNA(VLOOKUP($C7,'CDN Champs MO'!$A$17:$H$66,8,FALSE))=TRUE,"0",VLOOKUP($C7,'CDN Champs MO'!$A$17:$H$66,8,FALSE))</f>
        <v>624.71648899977311</v>
      </c>
      <c r="AF7" s="88">
        <f>IF(ISNA(VLOOKUP($C7,'CDN Champs DM'!$A$17:$H$67,8,FALSE))=TRUE,"0",VLOOKUP($C7,'CDN Champs DM'!$A$17:$H$67,8,FALSE))</f>
        <v>0</v>
      </c>
    </row>
    <row r="8" spans="1:32" ht="20.100000000000001" customHeight="1">
      <c r="A8" s="81" t="s">
        <v>43</v>
      </c>
      <c r="B8" s="81" t="s">
        <v>50</v>
      </c>
      <c r="C8" s="86" t="s">
        <v>51</v>
      </c>
      <c r="D8" s="81"/>
      <c r="E8" s="81">
        <f t="shared" si="0"/>
        <v>3</v>
      </c>
      <c r="F8" s="19">
        <f t="shared" si="1"/>
        <v>3</v>
      </c>
      <c r="G8" s="20">
        <f t="shared" si="2"/>
        <v>649.24008243173614</v>
      </c>
      <c r="H8" s="20">
        <f t="shared" si="3"/>
        <v>638.65437069749328</v>
      </c>
      <c r="I8" s="20">
        <f t="shared" si="4"/>
        <v>610.79188797682275</v>
      </c>
      <c r="J8" s="19">
        <f t="shared" si="5"/>
        <v>1898.6863411060522</v>
      </c>
      <c r="K8" s="21"/>
      <c r="L8" s="22">
        <f>IF(ISNA(VLOOKUP($C8,'Canadian Selections'!$A$17:$H$100,8,FALSE))=TRUE,"0",VLOOKUP($C8,'Canadian Selections'!$A$17:$H$100,8,FALSE))</f>
        <v>649.24008243173614</v>
      </c>
      <c r="M8" s="22">
        <f>IF(ISNA(VLOOKUP($C8,'Val St Come Canada Cup MO'!$A$17:$H$100,8,FALSE))=TRUE,"0",VLOOKUP($C8,'Val St Come Canada Cup MO'!$A$17:$H$100,8,FALSE))</f>
        <v>555.23002119436478</v>
      </c>
      <c r="N8" s="22">
        <f>IF(ISNA(VLOOKUP($C8,'Val St Come Canada Cup DM'!$A$17:$H$100,8,FALSE))=TRUE,"0",VLOOKUP($C8,'Val St Come Canada Cup DM'!$A$17:$H$100,8,FALSE))</f>
        <v>638.65437069749328</v>
      </c>
      <c r="O8" s="22" t="str">
        <f>IF(ISNA(VLOOKUP($C8,'Caledon TT Day 1'!$A$17:$H$100,8,FALSE))=TRUE,"0",VLOOKUP($C8,'Caledon TT Day 1'!$A$17:$H$100,8,FALSE))</f>
        <v>0</v>
      </c>
      <c r="P8" s="22" t="str">
        <f>IF(ISNA(VLOOKUP($C8,'Caledon TT Day 2'!$A$17:$H$100,8,FALSE))=TRUE,"0",VLOOKUP($C8,'Caledon TT Day 2'!$A$17:$H$100,8,FALSE))</f>
        <v>0</v>
      </c>
      <c r="Q8" s="88">
        <f>IF(ISNA(VLOOKUP($C8,'Beaver TT'!$A$17:$H$100,8,FALSE))=TRUE,"0",VLOOKUP($C8,'Beaver TT'!$A$17:$H$100,8,FALSE))</f>
        <v>500</v>
      </c>
      <c r="R8" s="88" t="str">
        <f>IF(ISNA(VLOOKUP($C8,'Fortune Fz'!$A$17:$H$100,8,FALSE))=TRUE,"0",VLOOKUP($C8,'Fortune Fz'!$A$17:$H$100,8,FALSE))</f>
        <v>0</v>
      </c>
      <c r="S8" s="88" t="str">
        <f>IF(ISNA(VLOOKUP($C8,'VSC NorAm MO'!$A$17:$H$91,8,FALSE))=TRUE,"0",VLOOKUP($C8,'VSC NorAm MO'!$A$17:$H$91,8,FALSE))</f>
        <v>0</v>
      </c>
      <c r="T8" s="88" t="str">
        <f>IF(ISNA(VLOOKUP($C8,'VSC NorAm DM'!$A$17:$H$91,8,FALSE))=TRUE,"0",VLOOKUP($C8,'VSC NorAm DM'!$A$17:$H$91,8,FALSE))</f>
        <v>0</v>
      </c>
      <c r="U8" s="88" t="str">
        <f>IF(ISNA(VLOOKUP($C8,'TT Provincials'!$A$17:$H$101,8,FALSE))=TRUE,"0",VLOOKUP($C8,'TT Provincials'!$A$17:$H$101,8,FALSE))</f>
        <v>0</v>
      </c>
      <c r="V8" s="88" t="str">
        <f>IF(ISNA(VLOOKUP($C8,'TT Provincials DM'!$A$17:$H$81,8,FALSE))=TRUE,"0",VLOOKUP($C8,'TT Provincials DM'!$A$17:$H$81,8,FALSE))</f>
        <v>0</v>
      </c>
      <c r="W8" s="88">
        <f>IF(ISNA(VLOOKUP($C8,'CWG Moguls'!$A$17:$H$91,8,FALSE))=TRUE,"0",VLOOKUP($C8,'CWG Moguls'!$A$17:$H$91,8,FALSE))</f>
        <v>598.95100727142687</v>
      </c>
      <c r="X8" s="88">
        <f>IF(ISNA(VLOOKUP($C8,'Steamboat NorAM MO'!$A$17:$H$91,8,FALSE))=TRUE,"0",VLOOKUP($C8,'Steamboat NorAM MO'!$A$17:$H$91,8,FALSE))</f>
        <v>610.79188797682275</v>
      </c>
      <c r="Y8" s="88" t="str">
        <f>IF(ISNA(VLOOKUP($C8,'Steamboat NorAM DM'!$A$17:$H$91,8,FALSE))=TRUE,"0",VLOOKUP($C8,'Steamboat NorAM DM'!$A$17:$H$91,8,FALSE))</f>
        <v>0</v>
      </c>
      <c r="Z8" s="88" t="str">
        <f>IF(ISNA(VLOOKUP($C8,'Apex NorAM MO'!$A$17:$H$91,8,FALSE))=TRUE,"0",VLOOKUP($C8,'Apex NorAM MO'!$A$17:$H$91,8,FALSE))</f>
        <v>0</v>
      </c>
      <c r="AA8" s="88" t="str">
        <f>IF(ISNA(VLOOKUP($C8,'Apex NorAM DM'!$A$17:$H$91,8,FALSE))=TRUE,"0",VLOOKUP($C8,'Apex NorAM DM'!$A$17:$H$91,8,FALSE))</f>
        <v>0</v>
      </c>
      <c r="AB8" s="88" t="str">
        <f>IF(ISNA(VLOOKUP($C8,'Fernie CC MO'!$A$17:$H$91,8,FALSE))=TRUE,"0",VLOOKUP($C8,'Fernie CC MO'!$A$17:$H$91,8,FALSE))</f>
        <v>0</v>
      </c>
      <c r="AC8" s="88" t="str">
        <f>IF(ISNA(VLOOKUP($C8,'Fernie CC DM'!$A$17:$H$100,8,FALSE))=TRUE,"0",VLOOKUP($C8,'Fernie CC DM'!$A$17:$H$100,8,FALSE))</f>
        <v>0</v>
      </c>
      <c r="AD8" s="88" t="str">
        <f>IF(ISNA(VLOOKUP($C8,'Jr Nats MO'!$A$17:$H$67,8,FALSE))=TRUE,"0",VLOOKUP($C8,'Jr Nats MO'!$A$17:$H$67,8,FALSE))</f>
        <v>0</v>
      </c>
      <c r="AE8" s="88" t="str">
        <f>IF(ISNA(VLOOKUP($C8,'CDN Champs MO'!$A$17:$H$66,8,FALSE))=TRUE,"0",VLOOKUP($C8,'CDN Champs MO'!$A$17:$H$66,8,FALSE))</f>
        <v>0</v>
      </c>
      <c r="AF8" s="88" t="str">
        <f>IF(ISNA(VLOOKUP($C8,'CDN Champs DM'!$A$17:$H$67,8,FALSE))=TRUE,"0",VLOOKUP($C8,'CDN Champs DM'!$A$17:$H$67,8,FALSE))</f>
        <v>0</v>
      </c>
    </row>
    <row r="9" spans="1:32" ht="20.100000000000001" customHeight="1">
      <c r="A9" s="81" t="s">
        <v>98</v>
      </c>
      <c r="B9" s="81" t="s">
        <v>50</v>
      </c>
      <c r="C9" s="86" t="s">
        <v>67</v>
      </c>
      <c r="D9" s="81"/>
      <c r="E9" s="81">
        <f t="shared" si="0"/>
        <v>4</v>
      </c>
      <c r="F9" s="19">
        <f t="shared" si="1"/>
        <v>4</v>
      </c>
      <c r="G9" s="20">
        <f t="shared" si="2"/>
        <v>550</v>
      </c>
      <c r="H9" s="20">
        <f t="shared" si="3"/>
        <v>550</v>
      </c>
      <c r="I9" s="20">
        <f t="shared" si="4"/>
        <v>459.80519480519484</v>
      </c>
      <c r="J9" s="19">
        <f t="shared" si="5"/>
        <v>1559.8051948051948</v>
      </c>
      <c r="K9" s="21"/>
      <c r="L9" s="22" t="str">
        <f>IF(ISNA(VLOOKUP($C9,'Canadian Selections'!$A$17:$H$100,8,FALSE))=TRUE,"0",VLOOKUP($C9,'Canadian Selections'!$A$17:$H$100,8,FALSE))</f>
        <v>0</v>
      </c>
      <c r="M9" s="22" t="str">
        <f>IF(ISNA(VLOOKUP($C9,'Val St Come Canada Cup MO'!$A$17:$H$100,8,FALSE))=TRUE,"0",VLOOKUP($C9,'Val St Come Canada Cup MO'!$A$17:$H$100,8,FALSE))</f>
        <v>0</v>
      </c>
      <c r="N9" s="22" t="str">
        <f>IF(ISNA(VLOOKUP($C9,'Val St Come Canada Cup DM'!$A$17:$H$100,8,FALSE))=TRUE,"0",VLOOKUP($C9,'Val St Come Canada Cup DM'!$A$17:$H$100,8,FALSE))</f>
        <v>0</v>
      </c>
      <c r="O9" s="22">
        <f>IF(ISNA(VLOOKUP($C9,'Caledon TT Day 1'!$A$17:$H$100,8,FALSE))=TRUE,"0",VLOOKUP($C9,'Caledon TT Day 1'!$A$17:$H$100,8,FALSE))</f>
        <v>449.95037572664114</v>
      </c>
      <c r="P9" s="22">
        <f>IF(ISNA(VLOOKUP($C9,'Caledon TT Day 2'!$A$17:$H$100,8,FALSE))=TRUE,"0",VLOOKUP($C9,'Caledon TT Day 2'!$A$17:$H$100,8,FALSE))</f>
        <v>400.75006697026521</v>
      </c>
      <c r="Q9" s="88">
        <f>IF(ISNA(VLOOKUP($C9,'Beaver TT'!$A$17:$H$100,8,FALSE))=TRUE,"0",VLOOKUP($C9,'Beaver TT'!$A$17:$H$100,8,FALSE))</f>
        <v>459.80519480519484</v>
      </c>
      <c r="R9" s="88" t="str">
        <f>IF(ISNA(VLOOKUP($C9,'Fortune Fz'!$A$17:$H$100,8,FALSE))=TRUE,"0",VLOOKUP($C9,'Fortune Fz'!$A$17:$H$100,8,FALSE))</f>
        <v>0</v>
      </c>
      <c r="S9" s="88" t="str">
        <f>IF(ISNA(VLOOKUP($C9,'VSC NorAm MO'!$A$17:$H$91,8,FALSE))=TRUE,"0",VLOOKUP($C9,'VSC NorAm MO'!$A$17:$H$91,8,FALSE))</f>
        <v>0</v>
      </c>
      <c r="T9" s="88" t="str">
        <f>IF(ISNA(VLOOKUP($C9,'VSC NorAm DM'!$A$17:$H$91,8,FALSE))=TRUE,"0",VLOOKUP($C9,'VSC NorAm DM'!$A$17:$H$91,8,FALSE))</f>
        <v>0</v>
      </c>
      <c r="U9" s="88">
        <f>IF(ISNA(VLOOKUP($C9,'TT Provincials'!$A$17:$H$101,8,FALSE))=TRUE,"0",VLOOKUP($C9,'TT Provincials'!$A$17:$H$101,8,FALSE))</f>
        <v>550</v>
      </c>
      <c r="V9" s="88">
        <f>IF(ISNA(VLOOKUP($C9,'TT Provincials DM'!$A$17:$H$81,8,FALSE))=TRUE,"0",VLOOKUP($C9,'TT Provincials DM'!$A$17:$H$81,8,FALSE))</f>
        <v>550</v>
      </c>
      <c r="W9" s="88" t="str">
        <f>IF(ISNA(VLOOKUP($C9,'CWG Moguls'!$A$17:$H$91,8,FALSE))=TRUE,"0",VLOOKUP($C9,'CWG Moguls'!$A$17:$H$91,8,FALSE))</f>
        <v>0</v>
      </c>
      <c r="X9" s="88" t="str">
        <f>IF(ISNA(VLOOKUP($C9,'Steamboat NorAM MO'!$A$17:$H$91,8,FALSE))=TRUE,"0",VLOOKUP($C9,'Steamboat NorAM MO'!$A$17:$H$91,8,FALSE))</f>
        <v>0</v>
      </c>
      <c r="Y9" s="88" t="str">
        <f>IF(ISNA(VLOOKUP($C9,'Steamboat NorAM DM'!$A$17:$H$91,8,FALSE))=TRUE,"0",VLOOKUP($C9,'Steamboat NorAM DM'!$A$17:$H$91,8,FALSE))</f>
        <v>0</v>
      </c>
      <c r="Z9" s="88" t="str">
        <f>IF(ISNA(VLOOKUP($C9,'Apex NorAM MO'!$A$17:$H$91,8,FALSE))=TRUE,"0",VLOOKUP($C9,'Apex NorAM MO'!$A$17:$H$91,8,FALSE))</f>
        <v>0</v>
      </c>
      <c r="AA9" s="88" t="str">
        <f>IF(ISNA(VLOOKUP($C9,'Apex NorAM DM'!$A$17:$H$91,8,FALSE))=TRUE,"0",VLOOKUP($C9,'Apex NorAM DM'!$A$17:$H$91,8,FALSE))</f>
        <v>0</v>
      </c>
      <c r="AB9" s="88" t="str">
        <f>IF(ISNA(VLOOKUP($C9,'Fernie CC MO'!$A$17:$H$91,8,FALSE))=TRUE,"0",VLOOKUP($C9,'Fernie CC MO'!$A$17:$H$91,8,FALSE))</f>
        <v>0</v>
      </c>
      <c r="AC9" s="88" t="str">
        <f>IF(ISNA(VLOOKUP($C9,'Fernie CC DM'!$A$17:$H$100,8,FALSE))=TRUE,"0",VLOOKUP($C9,'Fernie CC DM'!$A$17:$H$100,8,FALSE))</f>
        <v>0</v>
      </c>
      <c r="AD9" s="88" t="str">
        <f>IF(ISNA(VLOOKUP($C9,'Jr Nats MO'!$A$17:$H$67,8,FALSE))=TRUE,"0",VLOOKUP($C9,'Jr Nats MO'!$A$17:$H$67,8,FALSE))</f>
        <v>0</v>
      </c>
      <c r="AE9" s="88" t="str">
        <f>IF(ISNA(VLOOKUP($C9,'CDN Champs MO'!$A$17:$H$66,8,FALSE))=TRUE,"0",VLOOKUP($C9,'CDN Champs MO'!$A$17:$H$66,8,FALSE))</f>
        <v>0</v>
      </c>
      <c r="AF9" s="88" t="str">
        <f>IF(ISNA(VLOOKUP($C9,'CDN Champs DM'!$A$17:$H$67,8,FALSE))=TRUE,"0",VLOOKUP($C9,'CDN Champs DM'!$A$17:$H$67,8,FALSE))</f>
        <v>0</v>
      </c>
    </row>
    <row r="10" spans="1:32" ht="20.100000000000001" customHeight="1">
      <c r="A10" s="81" t="s">
        <v>98</v>
      </c>
      <c r="B10" s="81" t="s">
        <v>50</v>
      </c>
      <c r="C10" s="86" t="s">
        <v>62</v>
      </c>
      <c r="D10" s="81"/>
      <c r="E10" s="81">
        <f t="shared" si="0"/>
        <v>5</v>
      </c>
      <c r="F10" s="19">
        <f t="shared" si="1"/>
        <v>5</v>
      </c>
      <c r="G10" s="20">
        <f t="shared" si="2"/>
        <v>528.18333333333328</v>
      </c>
      <c r="H10" s="20">
        <f t="shared" si="3"/>
        <v>488.33181403828638</v>
      </c>
      <c r="I10" s="20">
        <f t="shared" si="4"/>
        <v>480.15029065645825</v>
      </c>
      <c r="J10" s="19">
        <f t="shared" si="5"/>
        <v>1496.6654380280779</v>
      </c>
      <c r="K10" s="21"/>
      <c r="L10" s="22" t="str">
        <f>IF(ISNA(VLOOKUP($C10,'Canadian Selections'!$A$17:$H$100,8,FALSE))=TRUE,"0",VLOOKUP($C10,'Canadian Selections'!$A$17:$H$100,8,FALSE))</f>
        <v>0</v>
      </c>
      <c r="M10" s="22" t="str">
        <f>IF(ISNA(VLOOKUP($C10,'Val St Come Canada Cup MO'!$A$17:$H$100,8,FALSE))=TRUE,"0",VLOOKUP($C10,'Val St Come Canada Cup MO'!$A$17:$H$100,8,FALSE))</f>
        <v>0</v>
      </c>
      <c r="N10" s="22" t="str">
        <f>IF(ISNA(VLOOKUP($C10,'Val St Come Canada Cup DM'!$A$17:$H$100,8,FALSE))=TRUE,"0",VLOOKUP($C10,'Val St Come Canada Cup DM'!$A$17:$H$100,8,FALSE))</f>
        <v>0</v>
      </c>
      <c r="O10" s="22">
        <f>IF(ISNA(VLOOKUP($C10,'Caledon TT Day 1'!$A$17:$H$100,8,FALSE))=TRUE,"0",VLOOKUP($C10,'Caledon TT Day 1'!$A$17:$H$100,8,FALSE))</f>
        <v>480.15029065645825</v>
      </c>
      <c r="P10" s="22">
        <f>IF(ISNA(VLOOKUP($C10,'Caledon TT Day 2'!$A$17:$H$100,8,FALSE))=TRUE,"0",VLOOKUP($C10,'Caledon TT Day 2'!$A$17:$H$100,8,FALSE))</f>
        <v>423.72086793463706</v>
      </c>
      <c r="Q10" s="88">
        <f>IF(ISNA(VLOOKUP($C10,'Beaver TT'!$A$17:$H$100,8,FALSE))=TRUE,"0",VLOOKUP($C10,'Beaver TT'!$A$17:$H$100,8,FALSE))</f>
        <v>415.64935064935065</v>
      </c>
      <c r="R10" s="88" t="str">
        <f>IF(ISNA(VLOOKUP($C10,'Fortune Fz'!$A$17:$H$100,8,FALSE))=TRUE,"0",VLOOKUP($C10,'Fortune Fz'!$A$17:$H$100,8,FALSE))</f>
        <v>0</v>
      </c>
      <c r="S10" s="88" t="str">
        <f>IF(ISNA(VLOOKUP($C10,'VSC NorAm MO'!$A$17:$H$91,8,FALSE))=TRUE,"0",VLOOKUP($C10,'VSC NorAm MO'!$A$17:$H$91,8,FALSE))</f>
        <v>0</v>
      </c>
      <c r="T10" s="88" t="str">
        <f>IF(ISNA(VLOOKUP($C10,'VSC NorAm DM'!$A$17:$H$91,8,FALSE))=TRUE,"0",VLOOKUP($C10,'VSC NorAm DM'!$A$17:$H$91,8,FALSE))</f>
        <v>0</v>
      </c>
      <c r="U10" s="88">
        <f>IF(ISNA(VLOOKUP($C10,'TT Provincials'!$A$17:$H$101,8,FALSE))=TRUE,"0",VLOOKUP($C10,'TT Provincials'!$A$17:$H$101,8,FALSE))</f>
        <v>488.33181403828638</v>
      </c>
      <c r="V10" s="88">
        <f>IF(ISNA(VLOOKUP($C10,'TT Provincials DM'!$A$17:$H$81,8,FALSE))=TRUE,"0",VLOOKUP($C10,'TT Provincials DM'!$A$17:$H$81,8,FALSE))</f>
        <v>528.18333333333328</v>
      </c>
      <c r="W10" s="88" t="str">
        <f>IF(ISNA(VLOOKUP($C10,'CWG Moguls'!$A$17:$H$91,8,FALSE))=TRUE,"0",VLOOKUP($C10,'CWG Moguls'!$A$17:$H$91,8,FALSE))</f>
        <v>0</v>
      </c>
      <c r="X10" s="88" t="str">
        <f>IF(ISNA(VLOOKUP($C10,'Steamboat NorAM MO'!$A$17:$H$91,8,FALSE))=TRUE,"0",VLOOKUP($C10,'Steamboat NorAM MO'!$A$17:$H$91,8,FALSE))</f>
        <v>0</v>
      </c>
      <c r="Y10" s="88" t="str">
        <f>IF(ISNA(VLOOKUP($C10,'Steamboat NorAM DM'!$A$17:$H$91,8,FALSE))=TRUE,"0",VLOOKUP($C10,'Steamboat NorAM DM'!$A$17:$H$91,8,FALSE))</f>
        <v>0</v>
      </c>
      <c r="Z10" s="88" t="str">
        <f>IF(ISNA(VLOOKUP($C10,'Apex NorAM MO'!$A$17:$H$91,8,FALSE))=TRUE,"0",VLOOKUP($C10,'Apex NorAM MO'!$A$17:$H$91,8,FALSE))</f>
        <v>0</v>
      </c>
      <c r="AA10" s="88" t="str">
        <f>IF(ISNA(VLOOKUP($C10,'Apex NorAM DM'!$A$17:$H$91,8,FALSE))=TRUE,"0",VLOOKUP($C10,'Apex NorAM DM'!$A$17:$H$91,8,FALSE))</f>
        <v>0</v>
      </c>
      <c r="AB10" s="88" t="str">
        <f>IF(ISNA(VLOOKUP($C10,'Fernie CC MO'!$A$17:$H$91,8,FALSE))=TRUE,"0",VLOOKUP($C10,'Fernie CC MO'!$A$17:$H$91,8,FALSE))</f>
        <v>0</v>
      </c>
      <c r="AC10" s="88" t="str">
        <f>IF(ISNA(VLOOKUP($C10,'Fernie CC DM'!$A$17:$H$100,8,FALSE))=TRUE,"0",VLOOKUP($C10,'Fernie CC DM'!$A$17:$H$100,8,FALSE))</f>
        <v>0</v>
      </c>
      <c r="AD10" s="88" t="str">
        <f>IF(ISNA(VLOOKUP($C10,'Jr Nats MO'!$A$17:$H$67,8,FALSE))=TRUE,"0",VLOOKUP($C10,'Jr Nats MO'!$A$17:$H$67,8,FALSE))</f>
        <v>0</v>
      </c>
      <c r="AE10" s="88" t="str">
        <f>IF(ISNA(VLOOKUP($C10,'CDN Champs MO'!$A$17:$H$66,8,FALSE))=TRUE,"0",VLOOKUP($C10,'CDN Champs MO'!$A$17:$H$66,8,FALSE))</f>
        <v>0</v>
      </c>
      <c r="AF10" s="88" t="str">
        <f>IF(ISNA(VLOOKUP($C10,'CDN Champs DM'!$A$17:$H$67,8,FALSE))=TRUE,"0",VLOOKUP($C10,'CDN Champs DM'!$A$17:$H$67,8,FALSE))</f>
        <v>0</v>
      </c>
    </row>
    <row r="11" spans="1:32" ht="20.100000000000001" customHeight="1">
      <c r="A11" s="81" t="s">
        <v>98</v>
      </c>
      <c r="B11" s="81" t="s">
        <v>49</v>
      </c>
      <c r="C11" s="86" t="s">
        <v>64</v>
      </c>
      <c r="D11" s="81"/>
      <c r="E11" s="81">
        <f t="shared" si="0"/>
        <v>6</v>
      </c>
      <c r="F11" s="19">
        <f t="shared" si="1"/>
        <v>6</v>
      </c>
      <c r="G11" s="20">
        <f t="shared" si="2"/>
        <v>539</v>
      </c>
      <c r="H11" s="20">
        <f t="shared" si="3"/>
        <v>474.7948951686418</v>
      </c>
      <c r="I11" s="20">
        <f t="shared" si="4"/>
        <v>469.94186870835108</v>
      </c>
      <c r="J11" s="19">
        <f t="shared" si="5"/>
        <v>1483.7367638769929</v>
      </c>
      <c r="K11" s="21"/>
      <c r="L11" s="22" t="str">
        <f>IF(ISNA(VLOOKUP($C11,'Canadian Selections'!$A$17:$H$100,8,FALSE))=TRUE,"0",VLOOKUP($C11,'Canadian Selections'!$A$17:$H$100,8,FALSE))</f>
        <v>0</v>
      </c>
      <c r="M11" s="22" t="str">
        <f>IF(ISNA(VLOOKUP($C11,'Val St Come Canada Cup MO'!$A$17:$H$100,8,FALSE))=TRUE,"0",VLOOKUP($C11,'Val St Come Canada Cup MO'!$A$17:$H$100,8,FALSE))</f>
        <v>0</v>
      </c>
      <c r="N11" s="22" t="str">
        <f>IF(ISNA(VLOOKUP($C11,'Val St Come Canada Cup DM'!$A$17:$H$100,8,FALSE))=TRUE,"0",VLOOKUP($C11,'Val St Come Canada Cup DM'!$A$17:$H$100,8,FALSE))</f>
        <v>0</v>
      </c>
      <c r="O11" s="22">
        <f>IF(ISNA(VLOOKUP($C11,'Caledon TT Day 1'!$A$17:$H$100,8,FALSE))=TRUE,"0",VLOOKUP($C11,'Caledon TT Day 1'!$A$17:$H$100,8,FALSE))</f>
        <v>469.94186870835108</v>
      </c>
      <c r="P11" s="22">
        <f>IF(ISNA(VLOOKUP($C11,'Caledon TT Day 2'!$A$17:$H$100,8,FALSE))=TRUE,"0",VLOOKUP($C11,'Caledon TT Day 2'!$A$17:$H$100,8,FALSE))</f>
        <v>422.38146263059207</v>
      </c>
      <c r="Q11" s="88">
        <f>IF(ISNA(VLOOKUP($C11,'Beaver TT'!$A$17:$H$100,8,FALSE))=TRUE,"0",VLOOKUP($C11,'Beaver TT'!$A$17:$H$100,8,FALSE))</f>
        <v>436.36363636363637</v>
      </c>
      <c r="R11" s="88" t="str">
        <f>IF(ISNA(VLOOKUP($C11,'Fortune Fz'!$A$17:$H$100,8,FALSE))=TRUE,"0",VLOOKUP($C11,'Fortune Fz'!$A$17:$H$100,8,FALSE))</f>
        <v>0</v>
      </c>
      <c r="S11" s="88" t="str">
        <f>IF(ISNA(VLOOKUP($C11,'VSC NorAm MO'!$A$17:$H$91,8,FALSE))=TRUE,"0",VLOOKUP($C11,'VSC NorAm MO'!$A$17:$H$91,8,FALSE))</f>
        <v>0</v>
      </c>
      <c r="T11" s="88" t="str">
        <f>IF(ISNA(VLOOKUP($C11,'VSC NorAm DM'!$A$17:$H$91,8,FALSE))=TRUE,"0",VLOOKUP($C11,'VSC NorAm DM'!$A$17:$H$91,8,FALSE))</f>
        <v>0</v>
      </c>
      <c r="U11" s="88">
        <f>IF(ISNA(VLOOKUP($C11,'TT Provincials'!$A$17:$H$101,8,FALSE))=TRUE,"0",VLOOKUP($C11,'TT Provincials'!$A$17:$H$101,8,FALSE))</f>
        <v>474.7948951686418</v>
      </c>
      <c r="V11" s="88">
        <f>IF(ISNA(VLOOKUP($C11,'TT Provincials DM'!$A$17:$H$81,8,FALSE))=TRUE,"0",VLOOKUP($C11,'TT Provincials DM'!$A$17:$H$81,8,FALSE))</f>
        <v>539</v>
      </c>
      <c r="W11" s="88" t="str">
        <f>IF(ISNA(VLOOKUP($C11,'CWG Moguls'!$A$17:$H$91,8,FALSE))=TRUE,"0",VLOOKUP($C11,'CWG Moguls'!$A$17:$H$91,8,FALSE))</f>
        <v>0</v>
      </c>
      <c r="X11" s="88" t="str">
        <f>IF(ISNA(VLOOKUP($C11,'Steamboat NorAM MO'!$A$17:$H$91,8,FALSE))=TRUE,"0",VLOOKUP($C11,'Steamboat NorAM MO'!$A$17:$H$91,8,FALSE))</f>
        <v>0</v>
      </c>
      <c r="Y11" s="88" t="str">
        <f>IF(ISNA(VLOOKUP($C11,'Steamboat NorAM DM'!$A$17:$H$91,8,FALSE))=TRUE,"0",VLOOKUP($C11,'Steamboat NorAM DM'!$A$17:$H$91,8,FALSE))</f>
        <v>0</v>
      </c>
      <c r="Z11" s="88" t="str">
        <f>IF(ISNA(VLOOKUP($C11,'Apex NorAM MO'!$A$17:$H$91,8,FALSE))=TRUE,"0",VLOOKUP($C11,'Apex NorAM MO'!$A$17:$H$91,8,FALSE))</f>
        <v>0</v>
      </c>
      <c r="AA11" s="88" t="str">
        <f>IF(ISNA(VLOOKUP($C11,'Apex NorAM DM'!$A$17:$H$91,8,FALSE))=TRUE,"0",VLOOKUP($C11,'Apex NorAM DM'!$A$17:$H$91,8,FALSE))</f>
        <v>0</v>
      </c>
      <c r="AB11" s="88" t="str">
        <f>IF(ISNA(VLOOKUP($C11,'Fernie CC MO'!$A$17:$H$91,8,FALSE))=TRUE,"0",VLOOKUP($C11,'Fernie CC MO'!$A$17:$H$91,8,FALSE))</f>
        <v>0</v>
      </c>
      <c r="AC11" s="88" t="str">
        <f>IF(ISNA(VLOOKUP($C11,'Fernie CC DM'!$A$17:$H$100,8,FALSE))=TRUE,"0",VLOOKUP($C11,'Fernie CC DM'!$A$17:$H$100,8,FALSE))</f>
        <v>0</v>
      </c>
      <c r="AD11" s="88">
        <f>IF(ISNA(VLOOKUP($C11,'Jr Nats MO'!$A$17:$H$67,8,FALSE))=TRUE,"0",VLOOKUP($C11,'Jr Nats MO'!$A$17:$H$67,8,FALSE))</f>
        <v>243.34292911119107</v>
      </c>
      <c r="AE11" s="88" t="str">
        <f>IF(ISNA(VLOOKUP($C11,'CDN Champs MO'!$A$17:$H$66,8,FALSE))=TRUE,"0",VLOOKUP($C11,'CDN Champs MO'!$A$17:$H$66,8,FALSE))</f>
        <v>0</v>
      </c>
      <c r="AF11" s="88" t="str">
        <f>IF(ISNA(VLOOKUP($C11,'CDN Champs DM'!$A$17:$H$67,8,FALSE))=TRUE,"0",VLOOKUP($C11,'CDN Champs DM'!$A$17:$H$67,8,FALSE))</f>
        <v>0</v>
      </c>
    </row>
    <row r="12" spans="1:32" ht="20.100000000000001" customHeight="1">
      <c r="A12" s="81" t="s">
        <v>97</v>
      </c>
      <c r="B12" s="81" t="s">
        <v>49</v>
      </c>
      <c r="C12" s="86" t="s">
        <v>61</v>
      </c>
      <c r="D12" s="81"/>
      <c r="E12" s="81">
        <f t="shared" si="0"/>
        <v>7</v>
      </c>
      <c r="F12" s="19">
        <f t="shared" si="1"/>
        <v>7</v>
      </c>
      <c r="G12" s="20">
        <f t="shared" si="2"/>
        <v>500</v>
      </c>
      <c r="H12" s="20">
        <f t="shared" si="3"/>
        <v>477.40000000000003</v>
      </c>
      <c r="I12" s="20">
        <f t="shared" si="4"/>
        <v>468.27711941659078</v>
      </c>
      <c r="J12" s="19">
        <f t="shared" si="5"/>
        <v>1445.6771194165908</v>
      </c>
      <c r="K12" s="21"/>
      <c r="L12" s="22" t="str">
        <f>IF(ISNA(VLOOKUP($C12,'Canadian Selections'!$A$17:$H$100,8,FALSE))=TRUE,"0",VLOOKUP($C12,'Canadian Selections'!$A$17:$H$100,8,FALSE))</f>
        <v>0</v>
      </c>
      <c r="M12" s="22">
        <f>IF(ISNA(VLOOKUP($C12,'Val St Come Canada Cup MO'!$A$17:$H$100,8,FALSE))=TRUE,"0",VLOOKUP($C12,'Val St Come Canada Cup MO'!$A$17:$H$100,8,FALSE))</f>
        <v>395.80476249844151</v>
      </c>
      <c r="N12" s="22">
        <f>IF(ISNA(VLOOKUP($C12,'Val St Come Canada Cup DM'!$A$17:$H$100,8,FALSE))=TRUE,"0",VLOOKUP($C12,'Val St Come Canada Cup DM'!$A$17:$H$100,8,FALSE))</f>
        <v>422.87959475256525</v>
      </c>
      <c r="O12" s="22">
        <f>IF(ISNA(VLOOKUP($C12,'Caledon TT Day 1'!$A$17:$H$100,8,FALSE))=TRUE,"0",VLOOKUP($C12,'Caledon TT Day 1'!$A$17:$H$100,8,FALSE))</f>
        <v>500</v>
      </c>
      <c r="P12" s="22">
        <f>IF(ISNA(VLOOKUP($C12,'Caledon TT Day 2'!$A$17:$H$100,8,FALSE))=TRUE,"0",VLOOKUP($C12,'Caledon TT Day 2'!$A$17:$H$100,8,FALSE))</f>
        <v>437.44977230109828</v>
      </c>
      <c r="Q12" s="88">
        <f>IF(ISNA(VLOOKUP($C12,'Beaver TT'!$A$17:$H$100,8,FALSE))=TRUE,"0",VLOOKUP($C12,'Beaver TT'!$A$17:$H$100,8,FALSE))</f>
        <v>458.76623376623382</v>
      </c>
      <c r="R12" s="88" t="str">
        <f>IF(ISNA(VLOOKUP($C12,'Fortune Fz'!$A$17:$H$100,8,FALSE))=TRUE,"0",VLOOKUP($C12,'Fortune Fz'!$A$17:$H$100,8,FALSE))</f>
        <v>0</v>
      </c>
      <c r="S12" s="88" t="str">
        <f>IF(ISNA(VLOOKUP($C12,'VSC NorAm MO'!$A$17:$H$91,8,FALSE))=TRUE,"0",VLOOKUP($C12,'VSC NorAm MO'!$A$17:$H$91,8,FALSE))</f>
        <v>0</v>
      </c>
      <c r="T12" s="88" t="str">
        <f>IF(ISNA(VLOOKUP($C12,'VSC NorAm DM'!$A$17:$H$91,8,FALSE))=TRUE,"0",VLOOKUP($C12,'VSC NorAm DM'!$A$17:$H$91,8,FALSE))</f>
        <v>0</v>
      </c>
      <c r="U12" s="88">
        <f>IF(ISNA(VLOOKUP($C12,'TT Provincials'!$A$17:$H$101,8,FALSE))=TRUE,"0",VLOOKUP($C12,'TT Provincials'!$A$17:$H$101,8,FALSE))</f>
        <v>468.27711941659078</v>
      </c>
      <c r="V12" s="88">
        <f>IF(ISNA(VLOOKUP($C12,'TT Provincials DM'!$A$17:$H$81,8,FALSE))=TRUE,"0",VLOOKUP($C12,'TT Provincials DM'!$A$17:$H$81,8,FALSE))</f>
        <v>477.40000000000003</v>
      </c>
      <c r="W12" s="88" t="str">
        <f>IF(ISNA(VLOOKUP($C12,'CWG Moguls'!$A$17:$H$91,8,FALSE))=TRUE,"0",VLOOKUP($C12,'CWG Moguls'!$A$17:$H$91,8,FALSE))</f>
        <v>0</v>
      </c>
      <c r="X12" s="88" t="str">
        <f>IF(ISNA(VLOOKUP($C12,'Steamboat NorAM MO'!$A$17:$H$91,8,FALSE))=TRUE,"0",VLOOKUP($C12,'Steamboat NorAM MO'!$A$17:$H$91,8,FALSE))</f>
        <v>0</v>
      </c>
      <c r="Y12" s="88" t="str">
        <f>IF(ISNA(VLOOKUP($C12,'Steamboat NorAM DM'!$A$17:$H$91,8,FALSE))=TRUE,"0",VLOOKUP($C12,'Steamboat NorAM DM'!$A$17:$H$91,8,FALSE))</f>
        <v>0</v>
      </c>
      <c r="Z12" s="88" t="str">
        <f>IF(ISNA(VLOOKUP($C12,'Apex NorAM MO'!$A$17:$H$91,8,FALSE))=TRUE,"0",VLOOKUP($C12,'Apex NorAM MO'!$A$17:$H$91,8,FALSE))</f>
        <v>0</v>
      </c>
      <c r="AA12" s="88" t="str">
        <f>IF(ISNA(VLOOKUP($C12,'Apex NorAM DM'!$A$17:$H$91,8,FALSE))=TRUE,"0",VLOOKUP($C12,'Apex NorAM DM'!$A$17:$H$91,8,FALSE))</f>
        <v>0</v>
      </c>
      <c r="AB12" s="88" t="str">
        <f>IF(ISNA(VLOOKUP($C12,'Fernie CC MO'!$A$17:$H$91,8,FALSE))=TRUE,"0",VLOOKUP($C12,'Fernie CC MO'!$A$17:$H$91,8,FALSE))</f>
        <v>0</v>
      </c>
      <c r="AC12" s="88" t="str">
        <f>IF(ISNA(VLOOKUP($C12,'Fernie CC DM'!$A$17:$H$100,8,FALSE))=TRUE,"0",VLOOKUP($C12,'Fernie CC DM'!$A$17:$H$100,8,FALSE))</f>
        <v>0</v>
      </c>
      <c r="AD12" s="88">
        <f>IF(ISNA(VLOOKUP($C12,'Jr Nats MO'!$A$17:$H$67,8,FALSE))=TRUE,"0",VLOOKUP($C12,'Jr Nats MO'!$A$17:$H$67,8,FALSE))</f>
        <v>309.82367758186393</v>
      </c>
      <c r="AE12" s="88" t="str">
        <f>IF(ISNA(VLOOKUP($C12,'CDN Champs MO'!$A$17:$H$66,8,FALSE))=TRUE,"0",VLOOKUP($C12,'CDN Champs MO'!$A$17:$H$66,8,FALSE))</f>
        <v>0</v>
      </c>
      <c r="AF12" s="88" t="str">
        <f>IF(ISNA(VLOOKUP($C12,'CDN Champs DM'!$A$17:$H$67,8,FALSE))=TRUE,"0",VLOOKUP($C12,'CDN Champs DM'!$A$17:$H$67,8,FALSE))</f>
        <v>0</v>
      </c>
    </row>
    <row r="13" spans="1:32" ht="20.100000000000001" customHeight="1">
      <c r="A13" s="81" t="s">
        <v>99</v>
      </c>
      <c r="B13" s="81" t="s">
        <v>100</v>
      </c>
      <c r="C13" s="86" t="s">
        <v>63</v>
      </c>
      <c r="D13" s="81"/>
      <c r="E13" s="81">
        <f t="shared" si="0"/>
        <v>8</v>
      </c>
      <c r="F13" s="19">
        <f t="shared" si="1"/>
        <v>8</v>
      </c>
      <c r="G13" s="20">
        <f t="shared" si="2"/>
        <v>487.11666666666673</v>
      </c>
      <c r="H13" s="20">
        <f t="shared" si="3"/>
        <v>477.30173199635374</v>
      </c>
      <c r="I13" s="20">
        <f t="shared" si="4"/>
        <v>473.48645966255498</v>
      </c>
      <c r="J13" s="19">
        <f t="shared" si="5"/>
        <v>1437.9048583255756</v>
      </c>
      <c r="K13" s="21"/>
      <c r="L13" s="22" t="str">
        <f>IF(ISNA(VLOOKUP($C13,'Canadian Selections'!$A$17:$H$100,8,FALSE))=TRUE,"0",VLOOKUP($C13,'Canadian Selections'!$A$17:$H$100,8,FALSE))</f>
        <v>0</v>
      </c>
      <c r="M13" s="22">
        <f>IF(ISNA(VLOOKUP($C13,'Val St Come Canada Cup MO'!$A$17:$H$100,8,FALSE))=TRUE,"0",VLOOKUP($C13,'Val St Come Canada Cup MO'!$A$17:$H$100,8,FALSE))</f>
        <v>335.02680463782571</v>
      </c>
      <c r="N13" s="22">
        <f>IF(ISNA(VLOOKUP($C13,'Val St Come Canada Cup DM'!$A$17:$H$100,8,FALSE))=TRUE,"0",VLOOKUP($C13,'Val St Come Canada Cup DM'!$A$17:$H$100,8,FALSE))</f>
        <v>0</v>
      </c>
      <c r="O13" s="22">
        <f>IF(ISNA(VLOOKUP($C13,'Caledon TT Day 1'!$A$17:$H$100,8,FALSE))=TRUE,"0",VLOOKUP($C13,'Caledon TT Day 1'!$A$17:$H$100,8,FALSE))</f>
        <v>473.48645966255498</v>
      </c>
      <c r="P13" s="22">
        <f>IF(ISNA(VLOOKUP($C13,'Caledon TT Day 2'!$A$17:$H$100,8,FALSE))=TRUE,"0",VLOOKUP($C13,'Caledon TT Day 2'!$A$17:$H$100,8,FALSE))</f>
        <v>399.34369140101802</v>
      </c>
      <c r="Q13" s="88">
        <f>IF(ISNA(VLOOKUP($C13,'Beaver TT'!$A$17:$H$100,8,FALSE))=TRUE,"0",VLOOKUP($C13,'Beaver TT'!$A$17:$H$100,8,FALSE))</f>
        <v>425.97402597402595</v>
      </c>
      <c r="R13" s="88" t="str">
        <f>IF(ISNA(VLOOKUP($C13,'Fortune Fz'!$A$17:$H$100,8,FALSE))=TRUE,"0",VLOOKUP($C13,'Fortune Fz'!$A$17:$H$100,8,FALSE))</f>
        <v>0</v>
      </c>
      <c r="S13" s="88" t="str">
        <f>IF(ISNA(VLOOKUP($C13,'VSC NorAm MO'!$A$17:$H$91,8,FALSE))=TRUE,"0",VLOOKUP($C13,'VSC NorAm MO'!$A$17:$H$91,8,FALSE))</f>
        <v>0</v>
      </c>
      <c r="T13" s="88" t="str">
        <f>IF(ISNA(VLOOKUP($C13,'VSC NorAm DM'!$A$17:$H$91,8,FALSE))=TRUE,"0",VLOOKUP($C13,'VSC NorAm DM'!$A$17:$H$91,8,FALSE))</f>
        <v>0</v>
      </c>
      <c r="U13" s="88">
        <f>IF(ISNA(VLOOKUP($C13,'TT Provincials'!$A$17:$H$101,8,FALSE))=TRUE,"0",VLOOKUP($C13,'TT Provincials'!$A$17:$H$101,8,FALSE))</f>
        <v>477.30173199635374</v>
      </c>
      <c r="V13" s="88">
        <f>IF(ISNA(VLOOKUP($C13,'TT Provincials DM'!$A$17:$H$81,8,FALSE))=TRUE,"0",VLOOKUP($C13,'TT Provincials DM'!$A$17:$H$81,8,FALSE))</f>
        <v>487.11666666666673</v>
      </c>
      <c r="W13" s="88" t="str">
        <f>IF(ISNA(VLOOKUP($C13,'CWG Moguls'!$A$17:$H$91,8,FALSE))=TRUE,"0",VLOOKUP($C13,'CWG Moguls'!$A$17:$H$91,8,FALSE))</f>
        <v>0</v>
      </c>
      <c r="X13" s="88" t="str">
        <f>IF(ISNA(VLOOKUP($C13,'Steamboat NorAM MO'!$A$17:$H$91,8,FALSE))=TRUE,"0",VLOOKUP($C13,'Steamboat NorAM MO'!$A$17:$H$91,8,FALSE))</f>
        <v>0</v>
      </c>
      <c r="Y13" s="88" t="str">
        <f>IF(ISNA(VLOOKUP($C13,'Steamboat NorAM DM'!$A$17:$H$91,8,FALSE))=TRUE,"0",VLOOKUP($C13,'Steamboat NorAM DM'!$A$17:$H$91,8,FALSE))</f>
        <v>0</v>
      </c>
      <c r="Z13" s="88" t="str">
        <f>IF(ISNA(VLOOKUP($C13,'Apex NorAM MO'!$A$17:$H$91,8,FALSE))=TRUE,"0",VLOOKUP($C13,'Apex NorAM MO'!$A$17:$H$91,8,FALSE))</f>
        <v>0</v>
      </c>
      <c r="AA13" s="88" t="str">
        <f>IF(ISNA(VLOOKUP($C13,'Apex NorAM DM'!$A$17:$H$91,8,FALSE))=TRUE,"0",VLOOKUP($C13,'Apex NorAM DM'!$A$17:$H$91,8,FALSE))</f>
        <v>0</v>
      </c>
      <c r="AB13" s="88" t="str">
        <f>IF(ISNA(VLOOKUP($C13,'Fernie CC MO'!$A$17:$H$91,8,FALSE))=TRUE,"0",VLOOKUP($C13,'Fernie CC MO'!$A$17:$H$91,8,FALSE))</f>
        <v>0</v>
      </c>
      <c r="AC13" s="88" t="str">
        <f>IF(ISNA(VLOOKUP($C13,'Fernie CC DM'!$A$17:$H$100,8,FALSE))=TRUE,"0",VLOOKUP($C13,'Fernie CC DM'!$A$17:$H$100,8,FALSE))</f>
        <v>0</v>
      </c>
      <c r="AD13" s="88" t="str">
        <f>IF(ISNA(VLOOKUP($C13,'Jr Nats MO'!$A$17:$H$67,8,FALSE))=TRUE,"0",VLOOKUP($C13,'Jr Nats MO'!$A$17:$H$67,8,FALSE))</f>
        <v>0</v>
      </c>
      <c r="AE13" s="88" t="str">
        <f>IF(ISNA(VLOOKUP($C13,'CDN Champs MO'!$A$17:$H$66,8,FALSE))=TRUE,"0",VLOOKUP($C13,'CDN Champs MO'!$A$17:$H$66,8,FALSE))</f>
        <v>0</v>
      </c>
      <c r="AF13" s="88" t="str">
        <f>IF(ISNA(VLOOKUP($C13,'CDN Champs DM'!$A$17:$H$67,8,FALSE))=TRUE,"0",VLOOKUP($C13,'CDN Champs DM'!$A$17:$H$67,8,FALSE))</f>
        <v>0</v>
      </c>
    </row>
    <row r="14" spans="1:32" ht="20.100000000000001" customHeight="1">
      <c r="A14" s="81" t="s">
        <v>97</v>
      </c>
      <c r="B14" s="81" t="s">
        <v>100</v>
      </c>
      <c r="C14" s="86" t="s">
        <v>66</v>
      </c>
      <c r="D14" s="81"/>
      <c r="E14" s="81">
        <f t="shared" si="0"/>
        <v>9</v>
      </c>
      <c r="F14" s="19">
        <f t="shared" si="1"/>
        <v>9</v>
      </c>
      <c r="G14" s="20">
        <f t="shared" si="2"/>
        <v>532.20145852324526</v>
      </c>
      <c r="H14" s="20">
        <f t="shared" si="3"/>
        <v>462.21466042818662</v>
      </c>
      <c r="I14" s="20">
        <f t="shared" si="4"/>
        <v>435.96666666666675</v>
      </c>
      <c r="J14" s="19">
        <f t="shared" si="5"/>
        <v>1430.3827856180985</v>
      </c>
      <c r="K14" s="21"/>
      <c r="L14" s="22" t="str">
        <f>IF(ISNA(VLOOKUP($C14,'Canadian Selections'!$A$17:$H$100,8,FALSE))=TRUE,"0",VLOOKUP($C14,'Canadian Selections'!$A$17:$H$100,8,FALSE))</f>
        <v>0</v>
      </c>
      <c r="M14" s="22">
        <f>IF(ISNA(VLOOKUP($C14,'Val St Come Canada Cup MO'!$A$17:$H$100,8,FALSE))=TRUE,"0",VLOOKUP($C14,'Val St Come Canada Cup MO'!$A$17:$H$100,8,FALSE))</f>
        <v>389.53995761127044</v>
      </c>
      <c r="N14" s="22">
        <f>IF(ISNA(VLOOKUP($C14,'Val St Come Canada Cup DM'!$A$17:$H$100,8,FALSE))=TRUE,"0",VLOOKUP($C14,'Val St Come Canada Cup DM'!$A$17:$H$100,8,FALSE))</f>
        <v>342.70684504481102</v>
      </c>
      <c r="O14" s="22">
        <f>IF(ISNA(VLOOKUP($C14,'Caledon TT Day 1'!$A$17:$H$100,8,FALSE))=TRUE,"0",VLOOKUP($C14,'Caledon TT Day 1'!$A$17:$H$100,8,FALSE))</f>
        <v>462.21466042818662</v>
      </c>
      <c r="P14" s="22">
        <f>IF(ISNA(VLOOKUP($C14,'Caledon TT Day 2'!$A$17:$H$100,8,FALSE))=TRUE,"0",VLOOKUP($C14,'Caledon TT Day 2'!$A$17:$H$100,8,FALSE))</f>
        <v>344.09322260916161</v>
      </c>
      <c r="Q14" s="88">
        <f>IF(ISNA(VLOOKUP($C14,'Beaver TT'!$A$17:$H$100,8,FALSE))=TRUE,"0",VLOOKUP($C14,'Beaver TT'!$A$17:$H$100,8,FALSE))</f>
        <v>323.76623376623377</v>
      </c>
      <c r="R14" s="88" t="str">
        <f>IF(ISNA(VLOOKUP($C14,'Fortune Fz'!$A$17:$H$100,8,FALSE))=TRUE,"0",VLOOKUP($C14,'Fortune Fz'!$A$17:$H$100,8,FALSE))</f>
        <v>0</v>
      </c>
      <c r="S14" s="88" t="str">
        <f>IF(ISNA(VLOOKUP($C14,'VSC NorAm MO'!$A$17:$H$91,8,FALSE))=TRUE,"0",VLOOKUP($C14,'VSC NorAm MO'!$A$17:$H$91,8,FALSE))</f>
        <v>0</v>
      </c>
      <c r="T14" s="88" t="str">
        <f>IF(ISNA(VLOOKUP($C14,'VSC NorAm DM'!$A$17:$H$91,8,FALSE))=TRUE,"0",VLOOKUP($C14,'VSC NorAm DM'!$A$17:$H$91,8,FALSE))</f>
        <v>0</v>
      </c>
      <c r="U14" s="88">
        <f>IF(ISNA(VLOOKUP($C14,'TT Provincials'!$A$17:$H$101,8,FALSE))=TRUE,"0",VLOOKUP($C14,'TT Provincials'!$A$17:$H$101,8,FALSE))</f>
        <v>532.20145852324526</v>
      </c>
      <c r="V14" s="88">
        <f>IF(ISNA(VLOOKUP($C14,'TT Provincials DM'!$A$17:$H$81,8,FALSE))=TRUE,"0",VLOOKUP($C14,'TT Provincials DM'!$A$17:$H$81,8,FALSE))</f>
        <v>435.96666666666675</v>
      </c>
      <c r="W14" s="88" t="str">
        <f>IF(ISNA(VLOOKUP($C14,'CWG Moguls'!$A$17:$H$91,8,FALSE))=TRUE,"0",VLOOKUP($C14,'CWG Moguls'!$A$17:$H$91,8,FALSE))</f>
        <v>0</v>
      </c>
      <c r="X14" s="88" t="str">
        <f>IF(ISNA(VLOOKUP($C14,'Steamboat NorAM MO'!$A$17:$H$91,8,FALSE))=TRUE,"0",VLOOKUP($C14,'Steamboat NorAM MO'!$A$17:$H$91,8,FALSE))</f>
        <v>0</v>
      </c>
      <c r="Y14" s="88" t="str">
        <f>IF(ISNA(VLOOKUP($C14,'Steamboat NorAM DM'!$A$17:$H$91,8,FALSE))=TRUE,"0",VLOOKUP($C14,'Steamboat NorAM DM'!$A$17:$H$91,8,FALSE))</f>
        <v>0</v>
      </c>
      <c r="Z14" s="88" t="str">
        <f>IF(ISNA(VLOOKUP($C14,'Apex NorAM MO'!$A$17:$H$91,8,FALSE))=TRUE,"0",VLOOKUP($C14,'Apex NorAM MO'!$A$17:$H$91,8,FALSE))</f>
        <v>0</v>
      </c>
      <c r="AA14" s="88" t="str">
        <f>IF(ISNA(VLOOKUP($C14,'Apex NorAM DM'!$A$17:$H$91,8,FALSE))=TRUE,"0",VLOOKUP($C14,'Apex NorAM DM'!$A$17:$H$91,8,FALSE))</f>
        <v>0</v>
      </c>
      <c r="AB14" s="88" t="str">
        <f>IF(ISNA(VLOOKUP($C14,'Fernie CC MO'!$A$17:$H$91,8,FALSE))=TRUE,"0",VLOOKUP($C14,'Fernie CC MO'!$A$17:$H$91,8,FALSE))</f>
        <v>0</v>
      </c>
      <c r="AC14" s="88" t="str">
        <f>IF(ISNA(VLOOKUP($C14,'Fernie CC DM'!$A$17:$H$100,8,FALSE))=TRUE,"0",VLOOKUP($C14,'Fernie CC DM'!$A$17:$H$100,8,FALSE))</f>
        <v>0</v>
      </c>
      <c r="AD14" s="88">
        <f>IF(ISNA(VLOOKUP($C14,'Jr Nats MO'!$A$17:$H$67,8,FALSE))=TRUE,"0",VLOOKUP($C14,'Jr Nats MO'!$A$17:$H$67,8,FALSE))</f>
        <v>415.88700971572507</v>
      </c>
      <c r="AE14" s="88" t="str">
        <f>IF(ISNA(VLOOKUP($C14,'CDN Champs MO'!$A$17:$H$66,8,FALSE))=TRUE,"0",VLOOKUP($C14,'CDN Champs MO'!$A$17:$H$66,8,FALSE))</f>
        <v>0</v>
      </c>
      <c r="AF14" s="88" t="str">
        <f>IF(ISNA(VLOOKUP($C14,'CDN Champs DM'!$A$17:$H$67,8,FALSE))=TRUE,"0",VLOOKUP($C14,'CDN Champs DM'!$A$17:$H$67,8,FALSE))</f>
        <v>0</v>
      </c>
    </row>
    <row r="15" spans="1:32" ht="20.100000000000001" customHeight="1">
      <c r="A15" s="81" t="s">
        <v>98</v>
      </c>
      <c r="B15" s="81" t="s">
        <v>49</v>
      </c>
      <c r="C15" s="86" t="s">
        <v>72</v>
      </c>
      <c r="D15" s="81"/>
      <c r="E15" s="81">
        <f t="shared" si="0"/>
        <v>10</v>
      </c>
      <c r="F15" s="19">
        <f t="shared" si="1"/>
        <v>10</v>
      </c>
      <c r="G15" s="20">
        <f t="shared" si="2"/>
        <v>517.55000000000007</v>
      </c>
      <c r="H15" s="20">
        <f t="shared" si="3"/>
        <v>475.96475235490743</v>
      </c>
      <c r="I15" s="20">
        <f t="shared" si="4"/>
        <v>418.85570349046418</v>
      </c>
      <c r="J15" s="19">
        <f t="shared" si="5"/>
        <v>1412.3704558453717</v>
      </c>
      <c r="K15" s="21"/>
      <c r="L15" s="22" t="str">
        <f>IF(ISNA(VLOOKUP($C15,'Canadian Selections'!$A$17:$H$100,8,FALSE))=TRUE,"0",VLOOKUP($C15,'Canadian Selections'!$A$17:$H$100,8,FALSE))</f>
        <v>0</v>
      </c>
      <c r="M15" s="22" t="str">
        <f>IF(ISNA(VLOOKUP($C15,'Val St Come Canada Cup MO'!$A$17:$H$100,8,FALSE))=TRUE,"0",VLOOKUP($C15,'Val St Come Canada Cup MO'!$A$17:$H$100,8,FALSE))</f>
        <v>0</v>
      </c>
      <c r="N15" s="22" t="str">
        <f>IF(ISNA(VLOOKUP($C15,'Val St Come Canada Cup DM'!$A$17:$H$100,8,FALSE))=TRUE,"0",VLOOKUP($C15,'Val St Come Canada Cup DM'!$A$17:$H$100,8,FALSE))</f>
        <v>0</v>
      </c>
      <c r="O15" s="22">
        <f>IF(ISNA(VLOOKUP($C15,'Caledon TT Day 1'!$A$17:$H$100,8,FALSE))=TRUE,"0",VLOOKUP($C15,'Caledon TT Day 1'!$A$17:$H$100,8,FALSE))</f>
        <v>401.60215511130014</v>
      </c>
      <c r="P15" s="22">
        <f>IF(ISNA(VLOOKUP($C15,'Caledon TT Day 2'!$A$17:$H$100,8,FALSE))=TRUE,"0",VLOOKUP($C15,'Caledon TT Day 2'!$A$17:$H$100,8,FALSE))</f>
        <v>366.5952317171176</v>
      </c>
      <c r="Q15" s="88">
        <f>IF(ISNA(VLOOKUP($C15,'Beaver TT'!$A$17:$H$100,8,FALSE))=TRUE,"0",VLOOKUP($C15,'Beaver TT'!$A$17:$H$100,8,FALSE))</f>
        <v>405.97402597402601</v>
      </c>
      <c r="R15" s="88" t="str">
        <f>IF(ISNA(VLOOKUP($C15,'Fortune Fz'!$A$17:$H$100,8,FALSE))=TRUE,"0",VLOOKUP($C15,'Fortune Fz'!$A$17:$H$100,8,FALSE))</f>
        <v>0</v>
      </c>
      <c r="S15" s="88" t="str">
        <f>IF(ISNA(VLOOKUP($C15,'VSC NorAm MO'!$A$17:$H$91,8,FALSE))=TRUE,"0",VLOOKUP($C15,'VSC NorAm MO'!$A$17:$H$91,8,FALSE))</f>
        <v>0</v>
      </c>
      <c r="T15" s="88" t="str">
        <f>IF(ISNA(VLOOKUP($C15,'VSC NorAm DM'!$A$17:$H$91,8,FALSE))=TRUE,"0",VLOOKUP($C15,'VSC NorAm DM'!$A$17:$H$91,8,FALSE))</f>
        <v>0</v>
      </c>
      <c r="U15" s="88">
        <f>IF(ISNA(VLOOKUP($C15,'TT Provincials'!$A$17:$H$101,8,FALSE))=TRUE,"0",VLOOKUP($C15,'TT Provincials'!$A$17:$H$101,8,FALSE))</f>
        <v>475.96475235490743</v>
      </c>
      <c r="V15" s="88">
        <f>IF(ISNA(VLOOKUP($C15,'TT Provincials DM'!$A$17:$H$81,8,FALSE))=TRUE,"0",VLOOKUP($C15,'TT Provincials DM'!$A$17:$H$81,8,FALSE))</f>
        <v>517.55000000000007</v>
      </c>
      <c r="W15" s="88" t="str">
        <f>IF(ISNA(VLOOKUP($C15,'CWG Moguls'!$A$17:$H$91,8,FALSE))=TRUE,"0",VLOOKUP($C15,'CWG Moguls'!$A$17:$H$91,8,FALSE))</f>
        <v>0</v>
      </c>
      <c r="X15" s="88" t="str">
        <f>IF(ISNA(VLOOKUP($C15,'Steamboat NorAM MO'!$A$17:$H$91,8,FALSE))=TRUE,"0",VLOOKUP($C15,'Steamboat NorAM MO'!$A$17:$H$91,8,FALSE))</f>
        <v>0</v>
      </c>
      <c r="Y15" s="88" t="str">
        <f>IF(ISNA(VLOOKUP($C15,'Steamboat NorAM DM'!$A$17:$H$91,8,FALSE))=TRUE,"0",VLOOKUP($C15,'Steamboat NorAM DM'!$A$17:$H$91,8,FALSE))</f>
        <v>0</v>
      </c>
      <c r="Z15" s="88" t="str">
        <f>IF(ISNA(VLOOKUP($C15,'Apex NorAM MO'!$A$17:$H$91,8,FALSE))=TRUE,"0",VLOOKUP($C15,'Apex NorAM MO'!$A$17:$H$91,8,FALSE))</f>
        <v>0</v>
      </c>
      <c r="AA15" s="88" t="str">
        <f>IF(ISNA(VLOOKUP($C15,'Apex NorAM DM'!$A$17:$H$91,8,FALSE))=TRUE,"0",VLOOKUP($C15,'Apex NorAM DM'!$A$17:$H$91,8,FALSE))</f>
        <v>0</v>
      </c>
      <c r="AB15" s="88" t="str">
        <f>IF(ISNA(VLOOKUP($C15,'Fernie CC MO'!$A$17:$H$91,8,FALSE))=TRUE,"0",VLOOKUP($C15,'Fernie CC MO'!$A$17:$H$91,8,FALSE))</f>
        <v>0</v>
      </c>
      <c r="AC15" s="88" t="str">
        <f>IF(ISNA(VLOOKUP($C15,'Fernie CC DM'!$A$17:$H$100,8,FALSE))=TRUE,"0",VLOOKUP($C15,'Fernie CC DM'!$A$17:$H$100,8,FALSE))</f>
        <v>0</v>
      </c>
      <c r="AD15" s="88">
        <f>IF(ISNA(VLOOKUP($C15,'Jr Nats MO'!$A$17:$H$67,8,FALSE))=TRUE,"0",VLOOKUP($C15,'Jr Nats MO'!$A$17:$H$67,8,FALSE))</f>
        <v>418.85570349046418</v>
      </c>
      <c r="AE15" s="88" t="str">
        <f>IF(ISNA(VLOOKUP($C15,'CDN Champs MO'!$A$17:$H$66,8,FALSE))=TRUE,"0",VLOOKUP($C15,'CDN Champs MO'!$A$17:$H$66,8,FALSE))</f>
        <v>0</v>
      </c>
      <c r="AF15" s="88" t="str">
        <f>IF(ISNA(VLOOKUP($C15,'CDN Champs DM'!$A$17:$H$67,8,FALSE))=TRUE,"0",VLOOKUP($C15,'CDN Champs DM'!$A$17:$H$67,8,FALSE))</f>
        <v>0</v>
      </c>
    </row>
    <row r="16" spans="1:32" ht="20.100000000000001" customHeight="1">
      <c r="A16" s="81" t="s">
        <v>98</v>
      </c>
      <c r="B16" s="81" t="s">
        <v>49</v>
      </c>
      <c r="C16" s="86" t="s">
        <v>71</v>
      </c>
      <c r="D16" s="81"/>
      <c r="E16" s="81">
        <f t="shared" si="0"/>
        <v>11</v>
      </c>
      <c r="F16" s="19">
        <f t="shared" si="1"/>
        <v>11</v>
      </c>
      <c r="G16" s="20">
        <f t="shared" si="2"/>
        <v>505.96323305986027</v>
      </c>
      <c r="H16" s="20">
        <f t="shared" si="3"/>
        <v>497.01666666666671</v>
      </c>
      <c r="I16" s="20">
        <f t="shared" si="4"/>
        <v>401.95661420672059</v>
      </c>
      <c r="J16" s="19">
        <f t="shared" si="5"/>
        <v>1404.9365139332476</v>
      </c>
      <c r="K16" s="21"/>
      <c r="L16" s="22" t="str">
        <f>IF(ISNA(VLOOKUP($C16,'Canadian Selections'!$A$17:$H$100,8,FALSE))=TRUE,"0",VLOOKUP($C16,'Canadian Selections'!$A$17:$H$100,8,FALSE))</f>
        <v>0</v>
      </c>
      <c r="M16" s="22" t="str">
        <f>IF(ISNA(VLOOKUP($C16,'Val St Come Canada Cup MO'!$A$17:$H$100,8,FALSE))=TRUE,"0",VLOOKUP($C16,'Val St Come Canada Cup MO'!$A$17:$H$100,8,FALSE))</f>
        <v>0</v>
      </c>
      <c r="N16" s="22" t="str">
        <f>IF(ISNA(VLOOKUP($C16,'Val St Come Canada Cup DM'!$A$17:$H$100,8,FALSE))=TRUE,"0",VLOOKUP($C16,'Val St Come Canada Cup DM'!$A$17:$H$100,8,FALSE))</f>
        <v>0</v>
      </c>
      <c r="O16" s="22">
        <f>IF(ISNA(VLOOKUP($C16,'Caledon TT Day 1'!$A$17:$H$100,8,FALSE))=TRUE,"0",VLOOKUP($C16,'Caledon TT Day 1'!$A$17:$H$100,8,FALSE))</f>
        <v>401.95661420672059</v>
      </c>
      <c r="P16" s="22">
        <f>IF(ISNA(VLOOKUP($C16,'Caledon TT Day 2'!$A$17:$H$100,8,FALSE))=TRUE,"0",VLOOKUP($C16,'Caledon TT Day 2'!$A$17:$H$100,8,FALSE))</f>
        <v>383.47173854808466</v>
      </c>
      <c r="Q16" s="88">
        <f>IF(ISNA(VLOOKUP($C16,'Beaver TT'!$A$17:$H$100,8,FALSE))=TRUE,"0",VLOOKUP($C16,'Beaver TT'!$A$17:$H$100,8,FALSE))</f>
        <v>312.14285714285717</v>
      </c>
      <c r="R16" s="88" t="str">
        <f>IF(ISNA(VLOOKUP($C16,'Fortune Fz'!$A$17:$H$100,8,FALSE))=TRUE,"0",VLOOKUP($C16,'Fortune Fz'!$A$17:$H$100,8,FALSE))</f>
        <v>0</v>
      </c>
      <c r="S16" s="88" t="str">
        <f>IF(ISNA(VLOOKUP($C16,'VSC NorAm MO'!$A$17:$H$91,8,FALSE))=TRUE,"0",VLOOKUP($C16,'VSC NorAm MO'!$A$17:$H$91,8,FALSE))</f>
        <v>0</v>
      </c>
      <c r="T16" s="88" t="str">
        <f>IF(ISNA(VLOOKUP($C16,'VSC NorAm DM'!$A$17:$H$91,8,FALSE))=TRUE,"0",VLOOKUP($C16,'VSC NorAm DM'!$A$17:$H$91,8,FALSE))</f>
        <v>0</v>
      </c>
      <c r="U16" s="88">
        <f>IF(ISNA(VLOOKUP($C16,'TT Provincials'!$A$17:$H$101,8,FALSE))=TRUE,"0",VLOOKUP($C16,'TT Provincials'!$A$17:$H$101,8,FALSE))</f>
        <v>505.96323305986027</v>
      </c>
      <c r="V16" s="88">
        <f>IF(ISNA(VLOOKUP($C16,'TT Provincials DM'!$A$17:$H$81,8,FALSE))=TRUE,"0",VLOOKUP($C16,'TT Provincials DM'!$A$17:$H$81,8,FALSE))</f>
        <v>497.01666666666671</v>
      </c>
      <c r="W16" s="88" t="str">
        <f>IF(ISNA(VLOOKUP($C16,'CWG Moguls'!$A$17:$H$91,8,FALSE))=TRUE,"0",VLOOKUP($C16,'CWG Moguls'!$A$17:$H$91,8,FALSE))</f>
        <v>0</v>
      </c>
      <c r="X16" s="88" t="str">
        <f>IF(ISNA(VLOOKUP($C16,'Steamboat NorAM MO'!$A$17:$H$91,8,FALSE))=TRUE,"0",VLOOKUP($C16,'Steamboat NorAM MO'!$A$17:$H$91,8,FALSE))</f>
        <v>0</v>
      </c>
      <c r="Y16" s="88" t="str">
        <f>IF(ISNA(VLOOKUP($C16,'Steamboat NorAM DM'!$A$17:$H$91,8,FALSE))=TRUE,"0",VLOOKUP($C16,'Steamboat NorAM DM'!$A$17:$H$91,8,FALSE))</f>
        <v>0</v>
      </c>
      <c r="Z16" s="88" t="str">
        <f>IF(ISNA(VLOOKUP($C16,'Apex NorAM MO'!$A$17:$H$91,8,FALSE))=TRUE,"0",VLOOKUP($C16,'Apex NorAM MO'!$A$17:$H$91,8,FALSE))</f>
        <v>0</v>
      </c>
      <c r="AA16" s="88" t="str">
        <f>IF(ISNA(VLOOKUP($C16,'Apex NorAM DM'!$A$17:$H$91,8,FALSE))=TRUE,"0",VLOOKUP($C16,'Apex NorAM DM'!$A$17:$H$91,8,FALSE))</f>
        <v>0</v>
      </c>
      <c r="AB16" s="88" t="str">
        <f>IF(ISNA(VLOOKUP($C16,'Fernie CC MO'!$A$17:$H$91,8,FALSE))=TRUE,"0",VLOOKUP($C16,'Fernie CC MO'!$A$17:$H$91,8,FALSE))</f>
        <v>0</v>
      </c>
      <c r="AC16" s="88" t="str">
        <f>IF(ISNA(VLOOKUP($C16,'Fernie CC DM'!$A$17:$H$100,8,FALSE))=TRUE,"0",VLOOKUP($C16,'Fernie CC DM'!$A$17:$H$100,8,FALSE))</f>
        <v>0</v>
      </c>
      <c r="AD16" s="88">
        <f>IF(ISNA(VLOOKUP($C16,'Jr Nats MO'!$A$17:$H$67,8,FALSE))=TRUE,"0",VLOOKUP($C16,'Jr Nats MO'!$A$17:$H$67,8,FALSE))</f>
        <v>334.47283195394027</v>
      </c>
      <c r="AE16" s="88" t="str">
        <f>IF(ISNA(VLOOKUP($C16,'CDN Champs MO'!$A$17:$H$66,8,FALSE))=TRUE,"0",VLOOKUP($C16,'CDN Champs MO'!$A$17:$H$66,8,FALSE))</f>
        <v>0</v>
      </c>
      <c r="AF16" s="88" t="str">
        <f>IF(ISNA(VLOOKUP($C16,'CDN Champs DM'!$A$17:$H$67,8,FALSE))=TRUE,"0",VLOOKUP($C16,'CDN Champs DM'!$A$17:$H$67,8,FALSE))</f>
        <v>0</v>
      </c>
    </row>
    <row r="17" spans="1:32" ht="20.100000000000001" customHeight="1">
      <c r="A17" s="81" t="s">
        <v>99</v>
      </c>
      <c r="B17" s="81" t="s">
        <v>100</v>
      </c>
      <c r="C17" s="86" t="s">
        <v>68</v>
      </c>
      <c r="D17" s="81"/>
      <c r="E17" s="81">
        <f t="shared" si="0"/>
        <v>12</v>
      </c>
      <c r="F17" s="19">
        <f t="shared" si="1"/>
        <v>12</v>
      </c>
      <c r="G17" s="20">
        <f t="shared" si="2"/>
        <v>507.28333333333342</v>
      </c>
      <c r="H17" s="20">
        <f t="shared" si="3"/>
        <v>433.85793279455555</v>
      </c>
      <c r="I17" s="20">
        <f t="shared" si="4"/>
        <v>380.87207535703442</v>
      </c>
      <c r="J17" s="19">
        <f t="shared" si="5"/>
        <v>1322.0133414849233</v>
      </c>
      <c r="K17" s="21"/>
      <c r="L17" s="22" t="str">
        <f>IF(ISNA(VLOOKUP($C17,'Canadian Selections'!$A$17:$H$100,8,FALSE))=TRUE,"0",VLOOKUP($C17,'Canadian Selections'!$A$17:$H$100,8,FALSE))</f>
        <v>0</v>
      </c>
      <c r="M17" s="22" t="str">
        <f>IF(ISNA(VLOOKUP($C17,'Val St Come Canada Cup MO'!$A$17:$H$100,8,FALSE))=TRUE,"0",VLOOKUP($C17,'Val St Come Canada Cup MO'!$A$17:$H$100,8,FALSE))</f>
        <v>0</v>
      </c>
      <c r="N17" s="22" t="str">
        <f>IF(ISNA(VLOOKUP($C17,'Val St Come Canada Cup DM'!$A$17:$H$100,8,FALSE))=TRUE,"0",VLOOKUP($C17,'Val St Come Canada Cup DM'!$A$17:$H$100,8,FALSE))</f>
        <v>0</v>
      </c>
      <c r="O17" s="22">
        <f>IF(ISNA(VLOOKUP($C17,'Caledon TT Day 1'!$A$17:$H$100,8,FALSE))=TRUE,"0",VLOOKUP($C17,'Caledon TT Day 1'!$A$17:$H$100,8,FALSE))</f>
        <v>433.85793279455555</v>
      </c>
      <c r="P17" s="22">
        <f>IF(ISNA(VLOOKUP($C17,'Caledon TT Day 2'!$A$17:$H$100,8,FALSE))=TRUE,"0",VLOOKUP($C17,'Caledon TT Day 2'!$A$17:$H$100,8,FALSE))</f>
        <v>331.43584248593629</v>
      </c>
      <c r="Q17" s="88">
        <f>IF(ISNA(VLOOKUP($C17,'Beaver TT'!$A$17:$H$100,8,FALSE))=TRUE,"0",VLOOKUP($C17,'Beaver TT'!$A$17:$H$100,8,FALSE))</f>
        <v>345.97402597402601</v>
      </c>
      <c r="R17" s="88" t="str">
        <f>IF(ISNA(VLOOKUP($C17,'Fortune Fz'!$A$17:$H$100,8,FALSE))=TRUE,"0",VLOOKUP($C17,'Fortune Fz'!$A$17:$H$100,8,FALSE))</f>
        <v>0</v>
      </c>
      <c r="S17" s="88" t="str">
        <f>IF(ISNA(VLOOKUP($C17,'VSC NorAm MO'!$A$17:$H$91,8,FALSE))=TRUE,"0",VLOOKUP($C17,'VSC NorAm MO'!$A$17:$H$91,8,FALSE))</f>
        <v>0</v>
      </c>
      <c r="T17" s="88" t="str">
        <f>IF(ISNA(VLOOKUP($C17,'VSC NorAm DM'!$A$17:$H$91,8,FALSE))=TRUE,"0",VLOOKUP($C17,'VSC NorAm DM'!$A$17:$H$91,8,FALSE))</f>
        <v>0</v>
      </c>
      <c r="U17" s="88">
        <f>IF(ISNA(VLOOKUP($C17,'TT Provincials'!$A$17:$H$101,8,FALSE))=TRUE,"0",VLOOKUP($C17,'TT Provincials'!$A$17:$H$101,8,FALSE))</f>
        <v>380.87207535703442</v>
      </c>
      <c r="V17" s="88">
        <f>IF(ISNA(VLOOKUP($C17,'TT Provincials DM'!$A$17:$H$81,8,FALSE))=TRUE,"0",VLOOKUP($C17,'TT Provincials DM'!$A$17:$H$81,8,FALSE))</f>
        <v>507.28333333333342</v>
      </c>
      <c r="W17" s="88" t="str">
        <f>IF(ISNA(VLOOKUP($C17,'CWG Moguls'!$A$17:$H$91,8,FALSE))=TRUE,"0",VLOOKUP($C17,'CWG Moguls'!$A$17:$H$91,8,FALSE))</f>
        <v>0</v>
      </c>
      <c r="X17" s="88" t="str">
        <f>IF(ISNA(VLOOKUP($C17,'Steamboat NorAM MO'!$A$17:$H$91,8,FALSE))=TRUE,"0",VLOOKUP($C17,'Steamboat NorAM MO'!$A$17:$H$91,8,FALSE))</f>
        <v>0</v>
      </c>
      <c r="Y17" s="88" t="str">
        <f>IF(ISNA(VLOOKUP($C17,'Steamboat NorAM DM'!$A$17:$H$91,8,FALSE))=TRUE,"0",VLOOKUP($C17,'Steamboat NorAM DM'!$A$17:$H$91,8,FALSE))</f>
        <v>0</v>
      </c>
      <c r="Z17" s="88" t="str">
        <f>IF(ISNA(VLOOKUP($C17,'Apex NorAM MO'!$A$17:$H$91,8,FALSE))=TRUE,"0",VLOOKUP($C17,'Apex NorAM MO'!$A$17:$H$91,8,FALSE))</f>
        <v>0</v>
      </c>
      <c r="AA17" s="88" t="str">
        <f>IF(ISNA(VLOOKUP($C17,'Apex NorAM DM'!$A$17:$H$91,8,FALSE))=TRUE,"0",VLOOKUP($C17,'Apex NorAM DM'!$A$17:$H$91,8,FALSE))</f>
        <v>0</v>
      </c>
      <c r="AB17" s="88" t="str">
        <f>IF(ISNA(VLOOKUP($C17,'Fernie CC MO'!$A$17:$H$91,8,FALSE))=TRUE,"0",VLOOKUP($C17,'Fernie CC MO'!$A$17:$H$91,8,FALSE))</f>
        <v>0</v>
      </c>
      <c r="AC17" s="88" t="str">
        <f>IF(ISNA(VLOOKUP($C17,'Fernie CC DM'!$A$17:$H$100,8,FALSE))=TRUE,"0",VLOOKUP($C17,'Fernie CC DM'!$A$17:$H$100,8,FALSE))</f>
        <v>0</v>
      </c>
      <c r="AD17" s="88">
        <f>IF(ISNA(VLOOKUP($C17,'Jr Nats MO'!$A$17:$H$67,8,FALSE))=TRUE,"0",VLOOKUP($C17,'Jr Nats MO'!$A$17:$H$67,8,FALSE))</f>
        <v>359.93163008276355</v>
      </c>
      <c r="AE17" s="88" t="str">
        <f>IF(ISNA(VLOOKUP($C17,'CDN Champs MO'!$A$17:$H$66,8,FALSE))=TRUE,"0",VLOOKUP($C17,'CDN Champs MO'!$A$17:$H$66,8,FALSE))</f>
        <v>0</v>
      </c>
      <c r="AF17" s="88" t="str">
        <f>IF(ISNA(VLOOKUP($C17,'CDN Champs DM'!$A$17:$H$67,8,FALSE))=TRUE,"0",VLOOKUP($C17,'CDN Champs DM'!$A$17:$H$67,8,FALSE))</f>
        <v>0</v>
      </c>
    </row>
    <row r="18" spans="1:32" ht="20.100000000000001" customHeight="1">
      <c r="A18" s="81" t="s">
        <v>101</v>
      </c>
      <c r="B18" s="81" t="s">
        <v>49</v>
      </c>
      <c r="C18" s="86" t="s">
        <v>69</v>
      </c>
      <c r="D18" s="81"/>
      <c r="E18" s="81">
        <f t="shared" si="0"/>
        <v>13</v>
      </c>
      <c r="F18" s="19">
        <f t="shared" si="1"/>
        <v>13</v>
      </c>
      <c r="G18" s="20">
        <f t="shared" si="2"/>
        <v>457.49772105742943</v>
      </c>
      <c r="H18" s="20">
        <f t="shared" si="3"/>
        <v>435.96666666666675</v>
      </c>
      <c r="I18" s="20">
        <f t="shared" si="4"/>
        <v>427.73908384677208</v>
      </c>
      <c r="J18" s="19">
        <f t="shared" si="5"/>
        <v>1321.2034715708683</v>
      </c>
      <c r="K18" s="21"/>
      <c r="L18" s="22" t="str">
        <f>IF(ISNA(VLOOKUP($C18,'Canadian Selections'!$A$17:$H$100,8,FALSE))=TRUE,"0",VLOOKUP($C18,'Canadian Selections'!$A$17:$H$100,8,FALSE))</f>
        <v>0</v>
      </c>
      <c r="M18" s="22" t="str">
        <f>IF(ISNA(VLOOKUP($C18,'Val St Come Canada Cup MO'!$A$17:$H$100,8,FALSE))=TRUE,"0",VLOOKUP($C18,'Val St Come Canada Cup MO'!$A$17:$H$100,8,FALSE))</f>
        <v>0</v>
      </c>
      <c r="N18" s="22" t="str">
        <f>IF(ISNA(VLOOKUP($C18,'Val St Come Canada Cup DM'!$A$17:$H$100,8,FALSE))=TRUE,"0",VLOOKUP($C18,'Val St Come Canada Cup DM'!$A$17:$H$100,8,FALSE))</f>
        <v>0</v>
      </c>
      <c r="O18" s="22">
        <f>IF(ISNA(VLOOKUP($C18,'Caledon TT Day 1'!$A$17:$H$100,8,FALSE))=TRUE,"0",VLOOKUP($C18,'Caledon TT Day 1'!$A$17:$H$100,8,FALSE))</f>
        <v>422.7988090174394</v>
      </c>
      <c r="P18" s="22">
        <f>IF(ISNA(VLOOKUP($C18,'Caledon TT Day 2'!$A$17:$H$100,8,FALSE))=TRUE,"0",VLOOKUP($C18,'Caledon TT Day 2'!$A$17:$H$100,8,FALSE))</f>
        <v>427.73908384677208</v>
      </c>
      <c r="Q18" s="88">
        <f>IF(ISNA(VLOOKUP($C18,'Beaver TT'!$A$17:$H$100,8,FALSE))=TRUE,"0",VLOOKUP($C18,'Beaver TT'!$A$17:$H$100,8,FALSE))</f>
        <v>389.87012987012986</v>
      </c>
      <c r="R18" s="88" t="str">
        <f>IF(ISNA(VLOOKUP($C18,'Fortune Fz'!$A$17:$H$100,8,FALSE))=TRUE,"0",VLOOKUP($C18,'Fortune Fz'!$A$17:$H$100,8,FALSE))</f>
        <v>0</v>
      </c>
      <c r="S18" s="88" t="str">
        <f>IF(ISNA(VLOOKUP($C18,'VSC NorAm MO'!$A$17:$H$91,8,FALSE))=TRUE,"0",VLOOKUP($C18,'VSC NorAm MO'!$A$17:$H$91,8,FALSE))</f>
        <v>0</v>
      </c>
      <c r="T18" s="88" t="str">
        <f>IF(ISNA(VLOOKUP($C18,'VSC NorAm DM'!$A$17:$H$91,8,FALSE))=TRUE,"0",VLOOKUP($C18,'VSC NorAm DM'!$A$17:$H$91,8,FALSE))</f>
        <v>0</v>
      </c>
      <c r="U18" s="88">
        <f>IF(ISNA(VLOOKUP($C18,'TT Provincials'!$A$17:$H$101,8,FALSE))=TRUE,"0",VLOOKUP($C18,'TT Provincials'!$A$17:$H$101,8,FALSE))</f>
        <v>457.49772105742943</v>
      </c>
      <c r="V18" s="88">
        <f>IF(ISNA(VLOOKUP($C18,'TT Provincials DM'!$A$17:$H$81,8,FALSE))=TRUE,"0",VLOOKUP($C18,'TT Provincials DM'!$A$17:$H$81,8,FALSE))</f>
        <v>435.96666666666675</v>
      </c>
      <c r="W18" s="88" t="str">
        <f>IF(ISNA(VLOOKUP($C18,'CWG Moguls'!$A$17:$H$91,8,FALSE))=TRUE,"0",VLOOKUP($C18,'CWG Moguls'!$A$17:$H$91,8,FALSE))</f>
        <v>0</v>
      </c>
      <c r="X18" s="88" t="str">
        <f>IF(ISNA(VLOOKUP($C18,'Steamboat NorAM MO'!$A$17:$H$91,8,FALSE))=TRUE,"0",VLOOKUP($C18,'Steamboat NorAM MO'!$A$17:$H$91,8,FALSE))</f>
        <v>0</v>
      </c>
      <c r="Y18" s="88" t="str">
        <f>IF(ISNA(VLOOKUP($C18,'Steamboat NorAM DM'!$A$17:$H$91,8,FALSE))=TRUE,"0",VLOOKUP($C18,'Steamboat NorAM DM'!$A$17:$H$91,8,FALSE))</f>
        <v>0</v>
      </c>
      <c r="Z18" s="88" t="str">
        <f>IF(ISNA(VLOOKUP($C18,'Apex NorAM MO'!$A$17:$H$91,8,FALSE))=TRUE,"0",VLOOKUP($C18,'Apex NorAM MO'!$A$17:$H$91,8,FALSE))</f>
        <v>0</v>
      </c>
      <c r="AA18" s="88" t="str">
        <f>IF(ISNA(VLOOKUP($C18,'Apex NorAM DM'!$A$17:$H$91,8,FALSE))=TRUE,"0",VLOOKUP($C18,'Apex NorAM DM'!$A$17:$H$91,8,FALSE))</f>
        <v>0</v>
      </c>
      <c r="AB18" s="88" t="str">
        <f>IF(ISNA(VLOOKUP($C18,'Fernie CC MO'!$A$17:$H$91,8,FALSE))=TRUE,"0",VLOOKUP($C18,'Fernie CC MO'!$A$17:$H$91,8,FALSE))</f>
        <v>0</v>
      </c>
      <c r="AC18" s="88" t="str">
        <f>IF(ISNA(VLOOKUP($C18,'Fernie CC DM'!$A$17:$H$100,8,FALSE))=TRUE,"0",VLOOKUP($C18,'Fernie CC DM'!$A$17:$H$100,8,FALSE))</f>
        <v>0</v>
      </c>
      <c r="AD18" s="88">
        <f>IF(ISNA(VLOOKUP($C18,'Jr Nats MO'!$A$17:$H$67,8,FALSE))=TRUE,"0",VLOOKUP($C18,'Jr Nats MO'!$A$17:$H$67,8,FALSE))</f>
        <v>251.07952500899606</v>
      </c>
      <c r="AE18" s="88" t="str">
        <f>IF(ISNA(VLOOKUP($C18,'CDN Champs MO'!$A$17:$H$66,8,FALSE))=TRUE,"0",VLOOKUP($C18,'CDN Champs MO'!$A$17:$H$66,8,FALSE))</f>
        <v>0</v>
      </c>
      <c r="AF18" s="88" t="str">
        <f>IF(ISNA(VLOOKUP($C18,'CDN Champs DM'!$A$17:$H$67,8,FALSE))=TRUE,"0",VLOOKUP($C18,'CDN Champs DM'!$A$17:$H$67,8,FALSE))</f>
        <v>0</v>
      </c>
    </row>
    <row r="19" spans="1:32" ht="20.100000000000001" customHeight="1">
      <c r="A19" s="81" t="s">
        <v>101</v>
      </c>
      <c r="B19" s="81" t="s">
        <v>100</v>
      </c>
      <c r="C19" s="86" t="s">
        <v>65</v>
      </c>
      <c r="D19" s="81"/>
      <c r="E19" s="81">
        <f t="shared" si="0"/>
        <v>14</v>
      </c>
      <c r="F19" s="19">
        <f t="shared" si="1"/>
        <v>14</v>
      </c>
      <c r="G19" s="20">
        <f t="shared" si="2"/>
        <v>467.03530412590385</v>
      </c>
      <c r="H19" s="20">
        <f t="shared" si="3"/>
        <v>435.96666666666675</v>
      </c>
      <c r="I19" s="20">
        <f t="shared" si="4"/>
        <v>416.7532467532468</v>
      </c>
      <c r="J19" s="19">
        <f t="shared" si="5"/>
        <v>1319.7552175458172</v>
      </c>
      <c r="K19" s="21"/>
      <c r="L19" s="22" t="str">
        <f>IF(ISNA(VLOOKUP($C19,'Canadian Selections'!$A$17:$H$100,8,FALSE))=TRUE,"0",VLOOKUP($C19,'Canadian Selections'!$A$17:$H$100,8,FALSE))</f>
        <v>0</v>
      </c>
      <c r="M19" s="22" t="str">
        <f>IF(ISNA(VLOOKUP($C19,'Val St Come Canada Cup MO'!$A$17:$H$100,8,FALSE))=TRUE,"0",VLOOKUP($C19,'Val St Come Canada Cup MO'!$A$17:$H$100,8,FALSE))</f>
        <v>0</v>
      </c>
      <c r="N19" s="22" t="str">
        <f>IF(ISNA(VLOOKUP($C19,'Val St Come Canada Cup DM'!$A$17:$H$100,8,FALSE))=TRUE,"0",VLOOKUP($C19,'Val St Come Canada Cup DM'!$A$17:$H$100,8,FALSE))</f>
        <v>0</v>
      </c>
      <c r="O19" s="22">
        <f>IF(ISNA(VLOOKUP($C19,'Caledon TT Day 1'!$A$17:$H$100,8,FALSE))=TRUE,"0",VLOOKUP($C19,'Caledon TT Day 1'!$A$17:$H$100,8,FALSE))</f>
        <v>467.03530412590385</v>
      </c>
      <c r="P19" s="22">
        <f>IF(ISNA(VLOOKUP($C19,'Caledon TT Day 2'!$A$17:$H$100,8,FALSE))=TRUE,"0",VLOOKUP($C19,'Caledon TT Day 2'!$A$17:$H$100,8,FALSE))</f>
        <v>386.95419233860167</v>
      </c>
      <c r="Q19" s="88">
        <f>IF(ISNA(VLOOKUP($C19,'Beaver TT'!$A$17:$H$100,8,FALSE))=TRUE,"0",VLOOKUP($C19,'Beaver TT'!$A$17:$H$100,8,FALSE))</f>
        <v>416.7532467532468</v>
      </c>
      <c r="R19" s="88" t="str">
        <f>IF(ISNA(VLOOKUP($C19,'Fortune Fz'!$A$17:$H$100,8,FALSE))=TRUE,"0",VLOOKUP($C19,'Fortune Fz'!$A$17:$H$100,8,FALSE))</f>
        <v>0</v>
      </c>
      <c r="S19" s="88" t="str">
        <f>IF(ISNA(VLOOKUP($C19,'VSC NorAm MO'!$A$17:$H$91,8,FALSE))=TRUE,"0",VLOOKUP($C19,'VSC NorAm MO'!$A$17:$H$91,8,FALSE))</f>
        <v>0</v>
      </c>
      <c r="T19" s="88" t="str">
        <f>IF(ISNA(VLOOKUP($C19,'VSC NorAm DM'!$A$17:$H$91,8,FALSE))=TRUE,"0",VLOOKUP($C19,'VSC NorAm DM'!$A$17:$H$91,8,FALSE))</f>
        <v>0</v>
      </c>
      <c r="U19" s="88">
        <f>IF(ISNA(VLOOKUP($C19,'TT Provincials'!$A$17:$H$101,8,FALSE))=TRUE,"0",VLOOKUP($C19,'TT Provincials'!$A$17:$H$101,8,FALSE))</f>
        <v>413.96232148283201</v>
      </c>
      <c r="V19" s="88">
        <f>IF(ISNA(VLOOKUP($C19,'TT Provincials DM'!$A$17:$H$81,8,FALSE))=TRUE,"0",VLOOKUP($C19,'TT Provincials DM'!$A$17:$H$81,8,FALSE))</f>
        <v>435.96666666666675</v>
      </c>
      <c r="W19" s="88" t="str">
        <f>IF(ISNA(VLOOKUP($C19,'CWG Moguls'!$A$17:$H$91,8,FALSE))=TRUE,"0",VLOOKUP($C19,'CWG Moguls'!$A$17:$H$91,8,FALSE))</f>
        <v>0</v>
      </c>
      <c r="X19" s="88" t="str">
        <f>IF(ISNA(VLOOKUP($C19,'Steamboat NorAM MO'!$A$17:$H$91,8,FALSE))=TRUE,"0",VLOOKUP($C19,'Steamboat NorAM MO'!$A$17:$H$91,8,FALSE))</f>
        <v>0</v>
      </c>
      <c r="Y19" s="88" t="str">
        <f>IF(ISNA(VLOOKUP($C19,'Steamboat NorAM DM'!$A$17:$H$91,8,FALSE))=TRUE,"0",VLOOKUP($C19,'Steamboat NorAM DM'!$A$17:$H$91,8,FALSE))</f>
        <v>0</v>
      </c>
      <c r="Z19" s="88" t="str">
        <f>IF(ISNA(VLOOKUP($C19,'Apex NorAM MO'!$A$17:$H$91,8,FALSE))=TRUE,"0",VLOOKUP($C19,'Apex NorAM MO'!$A$17:$H$91,8,FALSE))</f>
        <v>0</v>
      </c>
      <c r="AA19" s="88" t="str">
        <f>IF(ISNA(VLOOKUP($C19,'Apex NorAM DM'!$A$17:$H$91,8,FALSE))=TRUE,"0",VLOOKUP($C19,'Apex NorAM DM'!$A$17:$H$91,8,FALSE))</f>
        <v>0</v>
      </c>
      <c r="AB19" s="88" t="str">
        <f>IF(ISNA(VLOOKUP($C19,'Fernie CC MO'!$A$17:$H$91,8,FALSE))=TRUE,"0",VLOOKUP($C19,'Fernie CC MO'!$A$17:$H$91,8,FALSE))</f>
        <v>0</v>
      </c>
      <c r="AC19" s="88" t="str">
        <f>IF(ISNA(VLOOKUP($C19,'Fernie CC DM'!$A$17:$H$100,8,FALSE))=TRUE,"0",VLOOKUP($C19,'Fernie CC DM'!$A$17:$H$100,8,FALSE))</f>
        <v>0</v>
      </c>
      <c r="AD19" s="88">
        <f>IF(ISNA(VLOOKUP($C19,'Jr Nats MO'!$A$17:$H$67,8,FALSE))=TRUE,"0",VLOOKUP($C19,'Jr Nats MO'!$A$17:$H$67,8,FALSE))</f>
        <v>137.81935948182797</v>
      </c>
      <c r="AE19" s="88" t="str">
        <f>IF(ISNA(VLOOKUP($C19,'CDN Champs MO'!$A$17:$H$66,8,FALSE))=TRUE,"0",VLOOKUP($C19,'CDN Champs MO'!$A$17:$H$66,8,FALSE))</f>
        <v>0</v>
      </c>
      <c r="AF19" s="88" t="str">
        <f>IF(ISNA(VLOOKUP($C19,'CDN Champs DM'!$A$17:$H$67,8,FALSE))=TRUE,"0",VLOOKUP($C19,'CDN Champs DM'!$A$17:$H$67,8,FALSE))</f>
        <v>0</v>
      </c>
    </row>
    <row r="20" spans="1:32" ht="20.100000000000001" customHeight="1">
      <c r="A20" s="81" t="s">
        <v>101</v>
      </c>
      <c r="B20" s="81" t="s">
        <v>100</v>
      </c>
      <c r="C20" s="86" t="s">
        <v>70</v>
      </c>
      <c r="D20" s="81"/>
      <c r="E20" s="81">
        <f t="shared" si="0"/>
        <v>15</v>
      </c>
      <c r="F20" s="19">
        <f t="shared" si="1"/>
        <v>15</v>
      </c>
      <c r="G20" s="20">
        <f t="shared" si="2"/>
        <v>435.96666666666675</v>
      </c>
      <c r="H20" s="20">
        <f t="shared" si="3"/>
        <v>414.44764303706364</v>
      </c>
      <c r="I20" s="20">
        <f t="shared" si="4"/>
        <v>412.87395434566855</v>
      </c>
      <c r="J20" s="19">
        <f t="shared" si="5"/>
        <v>1263.288264049399</v>
      </c>
      <c r="K20" s="21"/>
      <c r="L20" s="22" t="str">
        <f>IF(ISNA(VLOOKUP($C20,'Canadian Selections'!$A$17:$H$100,8,FALSE))=TRUE,"0",VLOOKUP($C20,'Canadian Selections'!$A$17:$H$100,8,FALSE))</f>
        <v>0</v>
      </c>
      <c r="M20" s="22" t="str">
        <f>IF(ISNA(VLOOKUP($C20,'Val St Come Canada Cup MO'!$A$17:$H$100,8,FALSE))=TRUE,"0",VLOOKUP($C20,'Val St Come Canada Cup MO'!$A$17:$H$100,8,FALSE))</f>
        <v>0</v>
      </c>
      <c r="N20" s="22" t="str">
        <f>IF(ISNA(VLOOKUP($C20,'Val St Come Canada Cup DM'!$A$17:$H$100,8,FALSE))=TRUE,"0",VLOOKUP($C20,'Val St Come Canada Cup DM'!$A$17:$H$100,8,FALSE))</f>
        <v>0</v>
      </c>
      <c r="O20" s="22">
        <f>IF(ISNA(VLOOKUP($C20,'Caledon TT Day 1'!$A$17:$H$100,8,FALSE))=TRUE,"0",VLOOKUP($C20,'Caledon TT Day 1'!$A$17:$H$100,8,FALSE))</f>
        <v>412.87395434566855</v>
      </c>
      <c r="P20" s="22">
        <f>IF(ISNA(VLOOKUP($C20,'Caledon TT Day 2'!$A$17:$H$100,8,FALSE))=TRUE,"0",VLOOKUP($C20,'Caledon TT Day 2'!$A$17:$H$100,8,FALSE))</f>
        <v>344.56201446557731</v>
      </c>
      <c r="Q20" s="88">
        <f>IF(ISNA(VLOOKUP($C20,'Beaver TT'!$A$17:$H$100,8,FALSE))=TRUE,"0",VLOOKUP($C20,'Beaver TT'!$A$17:$H$100,8,FALSE))</f>
        <v>344.87012987012986</v>
      </c>
      <c r="R20" s="88" t="str">
        <f>IF(ISNA(VLOOKUP($C20,'Fortune Fz'!$A$17:$H$100,8,FALSE))=TRUE,"0",VLOOKUP($C20,'Fortune Fz'!$A$17:$H$100,8,FALSE))</f>
        <v>0</v>
      </c>
      <c r="S20" s="88" t="str">
        <f>IF(ISNA(VLOOKUP($C20,'VSC NorAm MO'!$A$17:$H$91,8,FALSE))=TRUE,"0",VLOOKUP($C20,'VSC NorAm MO'!$A$17:$H$91,8,FALSE))</f>
        <v>0</v>
      </c>
      <c r="T20" s="88" t="str">
        <f>IF(ISNA(VLOOKUP($C20,'VSC NorAm DM'!$A$17:$H$91,8,FALSE))=TRUE,"0",VLOOKUP($C20,'VSC NorAm DM'!$A$17:$H$91,8,FALSE))</f>
        <v>0</v>
      </c>
      <c r="U20" s="88">
        <f>IF(ISNA(VLOOKUP($C20,'TT Provincials'!$A$17:$H$101,8,FALSE))=TRUE,"0",VLOOKUP($C20,'TT Provincials'!$A$17:$H$101,8,FALSE))</f>
        <v>381.03919781221521</v>
      </c>
      <c r="V20" s="88">
        <f>IF(ISNA(VLOOKUP($C20,'TT Provincials DM'!$A$17:$H$81,8,FALSE))=TRUE,"0",VLOOKUP($C20,'TT Provincials DM'!$A$17:$H$81,8,FALSE))</f>
        <v>435.96666666666675</v>
      </c>
      <c r="W20" s="88" t="str">
        <f>IF(ISNA(VLOOKUP($C20,'CWG Moguls'!$A$17:$H$91,8,FALSE))=TRUE,"0",VLOOKUP($C20,'CWG Moguls'!$A$17:$H$91,8,FALSE))</f>
        <v>0</v>
      </c>
      <c r="X20" s="88" t="str">
        <f>IF(ISNA(VLOOKUP($C20,'Steamboat NorAM MO'!$A$17:$H$91,8,FALSE))=TRUE,"0",VLOOKUP($C20,'Steamboat NorAM MO'!$A$17:$H$91,8,FALSE))</f>
        <v>0</v>
      </c>
      <c r="Y20" s="88" t="str">
        <f>IF(ISNA(VLOOKUP($C20,'Steamboat NorAM DM'!$A$17:$H$91,8,FALSE))=TRUE,"0",VLOOKUP($C20,'Steamboat NorAM DM'!$A$17:$H$91,8,FALSE))</f>
        <v>0</v>
      </c>
      <c r="Z20" s="88" t="str">
        <f>IF(ISNA(VLOOKUP($C20,'Apex NorAM MO'!$A$17:$H$91,8,FALSE))=TRUE,"0",VLOOKUP($C20,'Apex NorAM MO'!$A$17:$H$91,8,FALSE))</f>
        <v>0</v>
      </c>
      <c r="AA20" s="88" t="str">
        <f>IF(ISNA(VLOOKUP($C20,'Apex NorAM DM'!$A$17:$H$91,8,FALSE))=TRUE,"0",VLOOKUP($C20,'Apex NorAM DM'!$A$17:$H$91,8,FALSE))</f>
        <v>0</v>
      </c>
      <c r="AB20" s="88" t="str">
        <f>IF(ISNA(VLOOKUP($C20,'Fernie CC MO'!$A$17:$H$91,8,FALSE))=TRUE,"0",VLOOKUP($C20,'Fernie CC MO'!$A$17:$H$91,8,FALSE))</f>
        <v>0</v>
      </c>
      <c r="AC20" s="88" t="str">
        <f>IF(ISNA(VLOOKUP($C20,'Fernie CC DM'!$A$17:$H$100,8,FALSE))=TRUE,"0",VLOOKUP($C20,'Fernie CC DM'!$A$17:$H$100,8,FALSE))</f>
        <v>0</v>
      </c>
      <c r="AD20" s="88">
        <f>IF(ISNA(VLOOKUP($C20,'Jr Nats MO'!$A$17:$H$67,8,FALSE))=TRUE,"0",VLOOKUP($C20,'Jr Nats MO'!$A$17:$H$67,8,FALSE))</f>
        <v>414.44764303706364</v>
      </c>
      <c r="AE20" s="88" t="str">
        <f>IF(ISNA(VLOOKUP($C20,'CDN Champs MO'!$A$17:$H$66,8,FALSE))=TRUE,"0",VLOOKUP($C20,'CDN Champs MO'!$A$17:$H$66,8,FALSE))</f>
        <v>0</v>
      </c>
      <c r="AF20" s="88" t="str">
        <f>IF(ISNA(VLOOKUP($C20,'CDN Champs DM'!$A$17:$H$67,8,FALSE))=TRUE,"0",VLOOKUP($C20,'CDN Champs DM'!$A$17:$H$67,8,FALSE))</f>
        <v>0</v>
      </c>
    </row>
    <row r="21" spans="1:32" ht="20.100000000000001" customHeight="1">
      <c r="A21" s="81" t="s">
        <v>101</v>
      </c>
      <c r="B21" s="81" t="s">
        <v>100</v>
      </c>
      <c r="C21" s="86" t="s">
        <v>73</v>
      </c>
      <c r="D21" s="81"/>
      <c r="E21" s="81">
        <f t="shared" si="0"/>
        <v>16</v>
      </c>
      <c r="F21" s="19">
        <f t="shared" si="1"/>
        <v>16</v>
      </c>
      <c r="G21" s="20">
        <f t="shared" si="2"/>
        <v>453.40322090549995</v>
      </c>
      <c r="H21" s="20">
        <f t="shared" si="3"/>
        <v>386.57308946547568</v>
      </c>
      <c r="I21" s="20">
        <f t="shared" si="4"/>
        <v>367.12846347607052</v>
      </c>
      <c r="J21" s="19">
        <f t="shared" si="5"/>
        <v>1207.1047738470461</v>
      </c>
      <c r="K21" s="21"/>
      <c r="L21" s="22" t="str">
        <f>IF(ISNA(VLOOKUP($C21,'Canadian Selections'!$A$17:$H$100,8,FALSE))=TRUE,"0",VLOOKUP($C21,'Canadian Selections'!$A$17:$H$100,8,FALSE))</f>
        <v>0</v>
      </c>
      <c r="M21" s="22" t="str">
        <f>IF(ISNA(VLOOKUP($C21,'Val St Come Canada Cup MO'!$A$17:$H$100,8,FALSE))=TRUE,"0",VLOOKUP($C21,'Val St Come Canada Cup MO'!$A$17:$H$100,8,FALSE))</f>
        <v>0</v>
      </c>
      <c r="N21" s="22" t="str">
        <f>IF(ISNA(VLOOKUP($C21,'Val St Come Canada Cup DM'!$A$17:$H$100,8,FALSE))=TRUE,"0",VLOOKUP($C21,'Val St Come Canada Cup DM'!$A$17:$H$100,8,FALSE))</f>
        <v>0</v>
      </c>
      <c r="O21" s="22">
        <f>IF(ISNA(VLOOKUP($C21,'Caledon TT Day 1'!$A$17:$H$100,8,FALSE))=TRUE,"0",VLOOKUP($C21,'Caledon TT Day 1'!$A$17:$H$100,8,FALSE))</f>
        <v>386.57308946547568</v>
      </c>
      <c r="P21" s="22">
        <f>IF(ISNA(VLOOKUP($C21,'Caledon TT Day 2'!$A$17:$H$100,8,FALSE))=TRUE,"0",VLOOKUP($C21,'Caledon TT Day 2'!$A$17:$H$100,8,FALSE))</f>
        <v>322.9975890704527</v>
      </c>
      <c r="Q21" s="88">
        <f>IF(ISNA(VLOOKUP($C21,'Beaver TT'!$A$17:$H$100,8,FALSE))=TRUE,"0",VLOOKUP($C21,'Beaver TT'!$A$17:$H$100,8,FALSE))</f>
        <v>328.24675324675326</v>
      </c>
      <c r="R21" s="88" t="str">
        <f>IF(ISNA(VLOOKUP($C21,'Fortune Fz'!$A$17:$H$100,8,FALSE))=TRUE,"0",VLOOKUP($C21,'Fortune Fz'!$A$17:$H$100,8,FALSE))</f>
        <v>0</v>
      </c>
      <c r="S21" s="88" t="str">
        <f>IF(ISNA(VLOOKUP($C21,'VSC NorAm MO'!$A$17:$H$91,8,FALSE))=TRUE,"0",VLOOKUP($C21,'VSC NorAm MO'!$A$17:$H$91,8,FALSE))</f>
        <v>0</v>
      </c>
      <c r="T21" s="88" t="str">
        <f>IF(ISNA(VLOOKUP($C21,'VSC NorAm DM'!$A$17:$H$91,8,FALSE))=TRUE,"0",VLOOKUP($C21,'VSC NorAm DM'!$A$17:$H$91,8,FALSE))</f>
        <v>0</v>
      </c>
      <c r="U21" s="88">
        <f>IF(ISNA(VLOOKUP($C21,'TT Provincials'!$A$17:$H$101,8,FALSE))=TRUE,"0",VLOOKUP($C21,'TT Provincials'!$A$17:$H$101,8,FALSE))</f>
        <v>453.40322090549995</v>
      </c>
      <c r="V21" s="88" t="str">
        <f>IF(ISNA(VLOOKUP($C21,'TT Provincials DM'!$A$17:$H$81,8,FALSE))=TRUE,"0",VLOOKUP($C21,'TT Provincials DM'!$A$17:$H$81,8,FALSE))</f>
        <v>0</v>
      </c>
      <c r="W21" s="88" t="str">
        <f>IF(ISNA(VLOOKUP($C21,'CWG Moguls'!$A$17:$H$91,8,FALSE))=TRUE,"0",VLOOKUP($C21,'CWG Moguls'!$A$17:$H$91,8,FALSE))</f>
        <v>0</v>
      </c>
      <c r="X21" s="88" t="str">
        <f>IF(ISNA(VLOOKUP($C21,'Steamboat NorAM MO'!$A$17:$H$91,8,FALSE))=TRUE,"0",VLOOKUP($C21,'Steamboat NorAM MO'!$A$17:$H$91,8,FALSE))</f>
        <v>0</v>
      </c>
      <c r="Y21" s="88" t="str">
        <f>IF(ISNA(VLOOKUP($C21,'Steamboat NorAM DM'!$A$17:$H$91,8,FALSE))=TRUE,"0",VLOOKUP($C21,'Steamboat NorAM DM'!$A$17:$H$91,8,FALSE))</f>
        <v>0</v>
      </c>
      <c r="Z21" s="88" t="str">
        <f>IF(ISNA(VLOOKUP($C21,'Apex NorAM MO'!$A$17:$H$91,8,FALSE))=TRUE,"0",VLOOKUP($C21,'Apex NorAM MO'!$A$17:$H$91,8,FALSE))</f>
        <v>0</v>
      </c>
      <c r="AA21" s="88" t="str">
        <f>IF(ISNA(VLOOKUP($C21,'Apex NorAM DM'!$A$17:$H$91,8,FALSE))=TRUE,"0",VLOOKUP($C21,'Apex NorAM DM'!$A$17:$H$91,8,FALSE))</f>
        <v>0</v>
      </c>
      <c r="AB21" s="88" t="str">
        <f>IF(ISNA(VLOOKUP($C21,'Fernie CC MO'!$A$17:$H$91,8,FALSE))=TRUE,"0",VLOOKUP($C21,'Fernie CC MO'!$A$17:$H$91,8,FALSE))</f>
        <v>0</v>
      </c>
      <c r="AC21" s="88" t="str">
        <f>IF(ISNA(VLOOKUP($C21,'Fernie CC DM'!$A$17:$H$100,8,FALSE))=TRUE,"0",VLOOKUP($C21,'Fernie CC DM'!$A$17:$H$100,8,FALSE))</f>
        <v>0</v>
      </c>
      <c r="AD21" s="88">
        <f>IF(ISNA(VLOOKUP($C21,'Jr Nats MO'!$A$17:$H$67,8,FALSE))=TRUE,"0",VLOOKUP($C21,'Jr Nats MO'!$A$17:$H$67,8,FALSE))</f>
        <v>367.12846347607052</v>
      </c>
      <c r="AE21" s="88" t="str">
        <f>IF(ISNA(VLOOKUP($C21,'CDN Champs MO'!$A$17:$H$66,8,FALSE))=TRUE,"0",VLOOKUP($C21,'CDN Champs MO'!$A$17:$H$66,8,FALSE))</f>
        <v>0</v>
      </c>
      <c r="AF21" s="88" t="str">
        <f>IF(ISNA(VLOOKUP($C21,'CDN Champs DM'!$A$17:$H$67,8,FALSE))=TRUE,"0",VLOOKUP($C21,'CDN Champs DM'!$A$17:$H$67,8,FALSE))</f>
        <v>0</v>
      </c>
    </row>
    <row r="22" spans="1:32" ht="20.100000000000001" customHeight="1">
      <c r="A22" s="81" t="s">
        <v>99</v>
      </c>
      <c r="B22" s="81" t="s">
        <v>100</v>
      </c>
      <c r="C22" s="86" t="s">
        <v>78</v>
      </c>
      <c r="D22" s="81"/>
      <c r="E22" s="81">
        <f t="shared" si="0"/>
        <v>17</v>
      </c>
      <c r="F22" s="19">
        <f t="shared" si="1"/>
        <v>17</v>
      </c>
      <c r="G22" s="20">
        <f t="shared" si="2"/>
        <v>435.96666666666675</v>
      </c>
      <c r="H22" s="20">
        <f t="shared" si="3"/>
        <v>422.81981160741424</v>
      </c>
      <c r="I22" s="20">
        <f t="shared" si="4"/>
        <v>323.57142857142856</v>
      </c>
      <c r="J22" s="19">
        <f t="shared" si="5"/>
        <v>1182.3579068455097</v>
      </c>
      <c r="K22" s="21"/>
      <c r="L22" s="22" t="str">
        <f>IF(ISNA(VLOOKUP($C22,'Canadian Selections'!$A$17:$H$100,8,FALSE))=TRUE,"0",VLOOKUP($C22,'Canadian Selections'!$A$17:$H$100,8,FALSE))</f>
        <v>0</v>
      </c>
      <c r="M22" s="22" t="str">
        <f>IF(ISNA(VLOOKUP($C22,'Val St Come Canada Cup MO'!$A$17:$H$100,8,FALSE))=TRUE,"0",VLOOKUP($C22,'Val St Come Canada Cup MO'!$A$17:$H$100,8,FALSE))</f>
        <v>0</v>
      </c>
      <c r="N22" s="22" t="str">
        <f>IF(ISNA(VLOOKUP($C22,'Val St Come Canada Cup DM'!$A$17:$H$100,8,FALSE))=TRUE,"0",VLOOKUP($C22,'Val St Come Canada Cup DM'!$A$17:$H$100,8,FALSE))</f>
        <v>0</v>
      </c>
      <c r="O22" s="22">
        <f>IF(ISNA(VLOOKUP($C22,'Caledon TT Day 1'!$A$17:$H$100,8,FALSE))=TRUE,"0",VLOOKUP($C22,'Caledon TT Day 1'!$A$17:$H$100,8,FALSE))</f>
        <v>311.00241032184886</v>
      </c>
      <c r="P22" s="22">
        <f>IF(ISNA(VLOOKUP($C22,'Caledon TT Day 2'!$A$17:$H$100,8,FALSE))=TRUE,"0",VLOOKUP($C22,'Caledon TT Day 2'!$A$17:$H$100,8,FALSE))</f>
        <v>277.52477899812482</v>
      </c>
      <c r="Q22" s="88">
        <f>IF(ISNA(VLOOKUP($C22,'Beaver TT'!$A$17:$H$100,8,FALSE))=TRUE,"0",VLOOKUP($C22,'Beaver TT'!$A$17:$H$100,8,FALSE))</f>
        <v>323.57142857142856</v>
      </c>
      <c r="R22" s="88" t="str">
        <f>IF(ISNA(VLOOKUP($C22,'Fortune Fz'!$A$17:$H$100,8,FALSE))=TRUE,"0",VLOOKUP($C22,'Fortune Fz'!$A$17:$H$100,8,FALSE))</f>
        <v>0</v>
      </c>
      <c r="S22" s="88" t="str">
        <f>IF(ISNA(VLOOKUP($C22,'VSC NorAm MO'!$A$17:$H$91,8,FALSE))=TRUE,"0",VLOOKUP($C22,'VSC NorAm MO'!$A$17:$H$91,8,FALSE))</f>
        <v>0</v>
      </c>
      <c r="T22" s="88" t="str">
        <f>IF(ISNA(VLOOKUP($C22,'VSC NorAm DM'!$A$17:$H$91,8,FALSE))=TRUE,"0",VLOOKUP($C22,'VSC NorAm DM'!$A$17:$H$91,8,FALSE))</f>
        <v>0</v>
      </c>
      <c r="U22" s="88">
        <f>IF(ISNA(VLOOKUP($C22,'TT Provincials'!$A$17:$H$101,8,FALSE))=TRUE,"0",VLOOKUP($C22,'TT Provincials'!$A$17:$H$101,8,FALSE))</f>
        <v>422.81981160741424</v>
      </c>
      <c r="V22" s="88">
        <f>IF(ISNA(VLOOKUP($C22,'TT Provincials DM'!$A$17:$H$81,8,FALSE))=TRUE,"0",VLOOKUP($C22,'TT Provincials DM'!$A$17:$H$81,8,FALSE))</f>
        <v>435.96666666666675</v>
      </c>
      <c r="W22" s="88" t="str">
        <f>IF(ISNA(VLOOKUP($C22,'CWG Moguls'!$A$17:$H$91,8,FALSE))=TRUE,"0",VLOOKUP($C22,'CWG Moguls'!$A$17:$H$91,8,FALSE))</f>
        <v>0</v>
      </c>
      <c r="X22" s="88" t="str">
        <f>IF(ISNA(VLOOKUP($C22,'Steamboat NorAM MO'!$A$17:$H$91,8,FALSE))=TRUE,"0",VLOOKUP($C22,'Steamboat NorAM MO'!$A$17:$H$91,8,FALSE))</f>
        <v>0</v>
      </c>
      <c r="Y22" s="88" t="str">
        <f>IF(ISNA(VLOOKUP($C22,'Steamboat NorAM DM'!$A$17:$H$91,8,FALSE))=TRUE,"0",VLOOKUP($C22,'Steamboat NorAM DM'!$A$17:$H$91,8,FALSE))</f>
        <v>0</v>
      </c>
      <c r="Z22" s="88" t="str">
        <f>IF(ISNA(VLOOKUP($C22,'Apex NorAM MO'!$A$17:$H$91,8,FALSE))=TRUE,"0",VLOOKUP($C22,'Apex NorAM MO'!$A$17:$H$91,8,FALSE))</f>
        <v>0</v>
      </c>
      <c r="AA22" s="88" t="str">
        <f>IF(ISNA(VLOOKUP($C22,'Apex NorAM DM'!$A$17:$H$91,8,FALSE))=TRUE,"0",VLOOKUP($C22,'Apex NorAM DM'!$A$17:$H$91,8,FALSE))</f>
        <v>0</v>
      </c>
      <c r="AB22" s="88" t="str">
        <f>IF(ISNA(VLOOKUP($C22,'Fernie CC MO'!$A$17:$H$91,8,FALSE))=TRUE,"0",VLOOKUP($C22,'Fernie CC MO'!$A$17:$H$91,8,FALSE))</f>
        <v>0</v>
      </c>
      <c r="AC22" s="88" t="str">
        <f>IF(ISNA(VLOOKUP($C22,'Fernie CC DM'!$A$17:$H$100,8,FALSE))=TRUE,"0",VLOOKUP($C22,'Fernie CC DM'!$A$17:$H$100,8,FALSE))</f>
        <v>0</v>
      </c>
      <c r="AD22" s="88">
        <f>IF(ISNA(VLOOKUP($C22,'Jr Nats MO'!$A$17:$H$67,8,FALSE))=TRUE,"0",VLOOKUP($C22,'Jr Nats MO'!$A$17:$H$67,8,FALSE))</f>
        <v>8.8161209068010074</v>
      </c>
      <c r="AE22" s="88" t="str">
        <f>IF(ISNA(VLOOKUP($C22,'CDN Champs MO'!$A$17:$H$66,8,FALSE))=TRUE,"0",VLOOKUP($C22,'CDN Champs MO'!$A$17:$H$66,8,FALSE))</f>
        <v>0</v>
      </c>
      <c r="AF22" s="88" t="str">
        <f>IF(ISNA(VLOOKUP($C22,'CDN Champs DM'!$A$17:$H$67,8,FALSE))=TRUE,"0",VLOOKUP($C22,'CDN Champs DM'!$A$17:$H$67,8,FALSE))</f>
        <v>0</v>
      </c>
    </row>
    <row r="23" spans="1:32" ht="20.100000000000001" customHeight="1">
      <c r="A23" s="81" t="s">
        <v>98</v>
      </c>
      <c r="B23" s="81" t="s">
        <v>49</v>
      </c>
      <c r="C23" s="86" t="s">
        <v>80</v>
      </c>
      <c r="D23" s="81"/>
      <c r="E23" s="81">
        <f t="shared" si="0"/>
        <v>18</v>
      </c>
      <c r="F23" s="19">
        <f t="shared" si="1"/>
        <v>18</v>
      </c>
      <c r="G23" s="20">
        <f t="shared" si="2"/>
        <v>435.96666666666675</v>
      </c>
      <c r="H23" s="20">
        <f t="shared" si="3"/>
        <v>369.75843208751144</v>
      </c>
      <c r="I23" s="20">
        <f t="shared" si="4"/>
        <v>306.81979299588829</v>
      </c>
      <c r="J23" s="19">
        <f t="shared" si="5"/>
        <v>1112.5448917500664</v>
      </c>
      <c r="K23" s="21"/>
      <c r="L23" s="22" t="str">
        <f>IF(ISNA(VLOOKUP($C23,'Canadian Selections'!$A$17:$H$100,8,FALSE))=TRUE,"0",VLOOKUP($C23,'Canadian Selections'!$A$17:$H$100,8,FALSE))</f>
        <v>0</v>
      </c>
      <c r="M23" s="22" t="str">
        <f>IF(ISNA(VLOOKUP($C23,'Val St Come Canada Cup MO'!$A$17:$H$100,8,FALSE))=TRUE,"0",VLOOKUP($C23,'Val St Come Canada Cup MO'!$A$17:$H$100,8,FALSE))</f>
        <v>0</v>
      </c>
      <c r="N23" s="22" t="str">
        <f>IF(ISNA(VLOOKUP($C23,'Val St Come Canada Cup DM'!$A$17:$H$100,8,FALSE))=TRUE,"0",VLOOKUP($C23,'Val St Come Canada Cup DM'!$A$17:$H$100,8,FALSE))</f>
        <v>0</v>
      </c>
      <c r="O23" s="22">
        <f>IF(ISNA(VLOOKUP($C23,'Caledon TT Day 1'!$A$17:$H$100,8,FALSE))=TRUE,"0",VLOOKUP($C23,'Caledon TT Day 1'!$A$17:$H$100,8,FALSE))</f>
        <v>306.81979299588829</v>
      </c>
      <c r="P23" s="22">
        <f>IF(ISNA(VLOOKUP($C23,'Caledon TT Day 2'!$A$17:$H$100,8,FALSE))=TRUE,"0",VLOOKUP($C23,'Caledon TT Day 2'!$A$17:$H$100,8,FALSE))</f>
        <v>174.39057058665952</v>
      </c>
      <c r="Q23" s="88">
        <f>IF(ISNA(VLOOKUP($C23,'Beaver TT'!$A$17:$H$100,8,FALSE))=TRUE,"0",VLOOKUP($C23,'Beaver TT'!$A$17:$H$100,8,FALSE))</f>
        <v>282.9220779220779</v>
      </c>
      <c r="R23" s="88" t="str">
        <f>IF(ISNA(VLOOKUP($C23,'Fortune Fz'!$A$17:$H$100,8,FALSE))=TRUE,"0",VLOOKUP($C23,'Fortune Fz'!$A$17:$H$100,8,FALSE))</f>
        <v>0</v>
      </c>
      <c r="S23" s="88" t="str">
        <f>IF(ISNA(VLOOKUP($C23,'VSC NorAm MO'!$A$17:$H$91,8,FALSE))=TRUE,"0",VLOOKUP($C23,'VSC NorAm MO'!$A$17:$H$91,8,FALSE))</f>
        <v>0</v>
      </c>
      <c r="T23" s="88" t="str">
        <f>IF(ISNA(VLOOKUP($C23,'VSC NorAm DM'!$A$17:$H$91,8,FALSE))=TRUE,"0",VLOOKUP($C23,'VSC NorAm DM'!$A$17:$H$91,8,FALSE))</f>
        <v>0</v>
      </c>
      <c r="U23" s="88">
        <f>IF(ISNA(VLOOKUP($C23,'TT Provincials'!$A$17:$H$101,8,FALSE))=TRUE,"0",VLOOKUP($C23,'TT Provincials'!$A$17:$H$101,8,FALSE))</f>
        <v>369.75843208751144</v>
      </c>
      <c r="V23" s="88">
        <f>IF(ISNA(VLOOKUP($C23,'TT Provincials DM'!$A$17:$H$81,8,FALSE))=TRUE,"0",VLOOKUP($C23,'TT Provincials DM'!$A$17:$H$81,8,FALSE))</f>
        <v>435.96666666666675</v>
      </c>
      <c r="W23" s="88" t="str">
        <f>IF(ISNA(VLOOKUP($C23,'CWG Moguls'!$A$17:$H$91,8,FALSE))=TRUE,"0",VLOOKUP($C23,'CWG Moguls'!$A$17:$H$91,8,FALSE))</f>
        <v>0</v>
      </c>
      <c r="X23" s="88" t="str">
        <f>IF(ISNA(VLOOKUP($C23,'Steamboat NorAM MO'!$A$17:$H$91,8,FALSE))=TRUE,"0",VLOOKUP($C23,'Steamboat NorAM MO'!$A$17:$H$91,8,FALSE))</f>
        <v>0</v>
      </c>
      <c r="Y23" s="88" t="str">
        <f>IF(ISNA(VLOOKUP($C23,'Steamboat NorAM DM'!$A$17:$H$91,8,FALSE))=TRUE,"0",VLOOKUP($C23,'Steamboat NorAM DM'!$A$17:$H$91,8,FALSE))</f>
        <v>0</v>
      </c>
      <c r="Z23" s="88" t="str">
        <f>IF(ISNA(VLOOKUP($C23,'Apex NorAM MO'!$A$17:$H$91,8,FALSE))=TRUE,"0",VLOOKUP($C23,'Apex NorAM MO'!$A$17:$H$91,8,FALSE))</f>
        <v>0</v>
      </c>
      <c r="AA23" s="88" t="str">
        <f>IF(ISNA(VLOOKUP($C23,'Apex NorAM DM'!$A$17:$H$91,8,FALSE))=TRUE,"0",VLOOKUP($C23,'Apex NorAM DM'!$A$17:$H$91,8,FALSE))</f>
        <v>0</v>
      </c>
      <c r="AB23" s="88" t="str">
        <f>IF(ISNA(VLOOKUP($C23,'Fernie CC MO'!$A$17:$H$91,8,FALSE))=TRUE,"0",VLOOKUP($C23,'Fernie CC MO'!$A$17:$H$91,8,FALSE))</f>
        <v>0</v>
      </c>
      <c r="AC23" s="88" t="str">
        <f>IF(ISNA(VLOOKUP($C23,'Fernie CC DM'!$A$17:$H$100,8,FALSE))=TRUE,"0",VLOOKUP($C23,'Fernie CC DM'!$A$17:$H$100,8,FALSE))</f>
        <v>0</v>
      </c>
      <c r="AD23" s="88">
        <f>IF(ISNA(VLOOKUP($C23,'Jr Nats MO'!$A$17:$H$67,8,FALSE))=TRUE,"0",VLOOKUP($C23,'Jr Nats MO'!$A$17:$H$67,8,FALSE))</f>
        <v>272.7599856063332</v>
      </c>
      <c r="AE23" s="88" t="str">
        <f>IF(ISNA(VLOOKUP($C23,'CDN Champs MO'!$A$17:$H$66,8,FALSE))=TRUE,"0",VLOOKUP($C23,'CDN Champs MO'!$A$17:$H$66,8,FALSE))</f>
        <v>0</v>
      </c>
      <c r="AF23" s="88" t="str">
        <f>IF(ISNA(VLOOKUP($C23,'CDN Champs DM'!$A$17:$H$67,8,FALSE))=TRUE,"0",VLOOKUP($C23,'CDN Champs DM'!$A$17:$H$67,8,FALSE))</f>
        <v>0</v>
      </c>
    </row>
    <row r="24" spans="1:32" ht="20.100000000000001" customHeight="1">
      <c r="A24" s="81" t="s">
        <v>98</v>
      </c>
      <c r="B24" s="81" t="s">
        <v>49</v>
      </c>
      <c r="C24" s="86" t="s">
        <v>87</v>
      </c>
      <c r="D24" s="81"/>
      <c r="E24" s="81">
        <f t="shared" si="0"/>
        <v>19</v>
      </c>
      <c r="F24" s="19">
        <f t="shared" si="1"/>
        <v>19</v>
      </c>
      <c r="G24" s="20">
        <f t="shared" si="2"/>
        <v>435.96666666666675</v>
      </c>
      <c r="H24" s="20">
        <f t="shared" si="3"/>
        <v>409.61713764813135</v>
      </c>
      <c r="I24" s="20">
        <f t="shared" si="4"/>
        <v>231.24911385226144</v>
      </c>
      <c r="J24" s="19">
        <f t="shared" si="5"/>
        <v>1076.8329181670595</v>
      </c>
      <c r="K24" s="21"/>
      <c r="L24" s="22" t="str">
        <f>IF(ISNA(VLOOKUP($C24,'Canadian Selections'!$A$17:$H$100,8,FALSE))=TRUE,"0",VLOOKUP($C24,'Canadian Selections'!$A$17:$H$100,8,FALSE))</f>
        <v>0</v>
      </c>
      <c r="M24" s="22" t="str">
        <f>IF(ISNA(VLOOKUP($C24,'Val St Come Canada Cup MO'!$A$17:$H$100,8,FALSE))=TRUE,"0",VLOOKUP($C24,'Val St Come Canada Cup MO'!$A$17:$H$100,8,FALSE))</f>
        <v>0</v>
      </c>
      <c r="N24" s="22" t="str">
        <f>IF(ISNA(VLOOKUP($C24,'Val St Come Canada Cup DM'!$A$17:$H$100,8,FALSE))=TRUE,"0",VLOOKUP($C24,'Val St Come Canada Cup DM'!$A$17:$H$100,8,FALSE))</f>
        <v>0</v>
      </c>
      <c r="O24" s="22">
        <f>IF(ISNA(VLOOKUP($C24,'Caledon TT Day 1'!$A$17:$H$100,8,FALSE))=TRUE,"0",VLOOKUP($C24,'Caledon TT Day 1'!$A$17:$H$100,8,FALSE))</f>
        <v>231.24911385226144</v>
      </c>
      <c r="P24" s="22" t="str">
        <f>IF(ISNA(VLOOKUP($C24,'Caledon TT Day 2'!$A$17:$H$100,8,FALSE))=TRUE,"0",VLOOKUP($C24,'Caledon TT Day 2'!$A$17:$H$100,8,FALSE))</f>
        <v>0</v>
      </c>
      <c r="Q24" s="88" t="str">
        <f>IF(ISNA(VLOOKUP($C24,'Beaver TT'!$A$17:$H$100,8,FALSE))=TRUE,"0",VLOOKUP($C24,'Beaver TT'!$A$17:$H$100,8,FALSE))</f>
        <v>0</v>
      </c>
      <c r="R24" s="88" t="str">
        <f>IF(ISNA(VLOOKUP($C24,'Fortune Fz'!$A$17:$H$100,8,FALSE))=TRUE,"0",VLOOKUP($C24,'Fortune Fz'!$A$17:$H$100,8,FALSE))</f>
        <v>0</v>
      </c>
      <c r="S24" s="88" t="str">
        <f>IF(ISNA(VLOOKUP($C24,'VSC NorAm MO'!$A$17:$H$91,8,FALSE))=TRUE,"0",VLOOKUP($C24,'VSC NorAm MO'!$A$17:$H$91,8,FALSE))</f>
        <v>0</v>
      </c>
      <c r="T24" s="88" t="str">
        <f>IF(ISNA(VLOOKUP($C24,'VSC NorAm DM'!$A$17:$H$91,8,FALSE))=TRUE,"0",VLOOKUP($C24,'VSC NorAm DM'!$A$17:$H$91,8,FALSE))</f>
        <v>0</v>
      </c>
      <c r="U24" s="88">
        <f>IF(ISNA(VLOOKUP($C24,'TT Provincials'!$A$17:$H$101,8,FALSE))=TRUE,"0",VLOOKUP($C24,'TT Provincials'!$A$17:$H$101,8,FALSE))</f>
        <v>409.61713764813135</v>
      </c>
      <c r="V24" s="88">
        <f>IF(ISNA(VLOOKUP($C24,'TT Provincials DM'!$A$17:$H$81,8,FALSE))=TRUE,"0",VLOOKUP($C24,'TT Provincials DM'!$A$17:$H$81,8,FALSE))</f>
        <v>435.96666666666675</v>
      </c>
      <c r="W24" s="88" t="str">
        <f>IF(ISNA(VLOOKUP($C24,'CWG Moguls'!$A$17:$H$91,8,FALSE))=TRUE,"0",VLOOKUP($C24,'CWG Moguls'!$A$17:$H$91,8,FALSE))</f>
        <v>0</v>
      </c>
      <c r="X24" s="88" t="str">
        <f>IF(ISNA(VLOOKUP($C24,'Steamboat NorAM MO'!$A$17:$H$91,8,FALSE))=TRUE,"0",VLOOKUP($C24,'Steamboat NorAM MO'!$A$17:$H$91,8,FALSE))</f>
        <v>0</v>
      </c>
      <c r="Y24" s="88" t="str">
        <f>IF(ISNA(VLOOKUP($C24,'Steamboat NorAM DM'!$A$17:$H$91,8,FALSE))=TRUE,"0",VLOOKUP($C24,'Steamboat NorAM DM'!$A$17:$H$91,8,FALSE))</f>
        <v>0</v>
      </c>
      <c r="Z24" s="88" t="str">
        <f>IF(ISNA(VLOOKUP($C24,'Apex NorAM MO'!$A$17:$H$91,8,FALSE))=TRUE,"0",VLOOKUP($C24,'Apex NorAM MO'!$A$17:$H$91,8,FALSE))</f>
        <v>0</v>
      </c>
      <c r="AA24" s="88" t="str">
        <f>IF(ISNA(VLOOKUP($C24,'Apex NorAM DM'!$A$17:$H$91,8,FALSE))=TRUE,"0",VLOOKUP($C24,'Apex NorAM DM'!$A$17:$H$91,8,FALSE))</f>
        <v>0</v>
      </c>
      <c r="AB24" s="88" t="str">
        <f>IF(ISNA(VLOOKUP($C24,'Fernie CC MO'!$A$17:$H$91,8,FALSE))=TRUE,"0",VLOOKUP($C24,'Fernie CC MO'!$A$17:$H$91,8,FALSE))</f>
        <v>0</v>
      </c>
      <c r="AC24" s="88" t="str">
        <f>IF(ISNA(VLOOKUP($C24,'Fernie CC DM'!$A$17:$H$100,8,FALSE))=TRUE,"0",VLOOKUP($C24,'Fernie CC DM'!$A$17:$H$100,8,FALSE))</f>
        <v>0</v>
      </c>
      <c r="AD24" s="88" t="str">
        <f>IF(ISNA(VLOOKUP($C24,'Jr Nats MO'!$A$17:$H$67,8,FALSE))=TRUE,"0",VLOOKUP($C24,'Jr Nats MO'!$A$17:$H$67,8,FALSE))</f>
        <v>0</v>
      </c>
      <c r="AE24" s="88" t="str">
        <f>IF(ISNA(VLOOKUP($C24,'CDN Champs MO'!$A$17:$H$66,8,FALSE))=TRUE,"0",VLOOKUP($C24,'CDN Champs MO'!$A$17:$H$66,8,FALSE))</f>
        <v>0</v>
      </c>
      <c r="AF24" s="88" t="str">
        <f>IF(ISNA(VLOOKUP($C24,'CDN Champs DM'!$A$17:$H$67,8,FALSE))=TRUE,"0",VLOOKUP($C24,'CDN Champs DM'!$A$17:$H$67,8,FALSE))</f>
        <v>0</v>
      </c>
    </row>
    <row r="25" spans="1:32" ht="20.100000000000001" customHeight="1">
      <c r="A25" s="81" t="s">
        <v>101</v>
      </c>
      <c r="B25" s="81" t="s">
        <v>100</v>
      </c>
      <c r="C25" s="86" t="s">
        <v>82</v>
      </c>
      <c r="D25" s="81"/>
      <c r="E25" s="81">
        <f t="shared" si="0"/>
        <v>20</v>
      </c>
      <c r="F25" s="19">
        <f t="shared" si="1"/>
        <v>20</v>
      </c>
      <c r="G25" s="20">
        <f t="shared" si="2"/>
        <v>435.96666666666675</v>
      </c>
      <c r="H25" s="20">
        <f t="shared" si="3"/>
        <v>326.22303251291407</v>
      </c>
      <c r="I25" s="20">
        <f t="shared" si="4"/>
        <v>297.60385651495812</v>
      </c>
      <c r="J25" s="19">
        <f t="shared" si="5"/>
        <v>1059.793555694539</v>
      </c>
      <c r="K25" s="21"/>
      <c r="L25" s="22" t="str">
        <f>IF(ISNA(VLOOKUP($C25,'Canadian Selections'!$A$17:$H$100,8,FALSE))=TRUE,"0",VLOOKUP($C25,'Canadian Selections'!$A$17:$H$100,8,FALSE))</f>
        <v>0</v>
      </c>
      <c r="M25" s="22" t="str">
        <f>IF(ISNA(VLOOKUP($C25,'Val St Come Canada Cup MO'!$A$17:$H$100,8,FALSE))=TRUE,"0",VLOOKUP($C25,'Val St Come Canada Cup MO'!$A$17:$H$100,8,FALSE))</f>
        <v>0</v>
      </c>
      <c r="N25" s="22" t="str">
        <f>IF(ISNA(VLOOKUP($C25,'Val St Come Canada Cup DM'!$A$17:$H$100,8,FALSE))=TRUE,"0",VLOOKUP($C25,'Val St Come Canada Cup DM'!$A$17:$H$100,8,FALSE))</f>
        <v>0</v>
      </c>
      <c r="O25" s="22">
        <f>IF(ISNA(VLOOKUP($C25,'Caledon TT Day 1'!$A$17:$H$100,8,FALSE))=TRUE,"0",VLOOKUP($C25,'Caledon TT Day 1'!$A$17:$H$100,8,FALSE))</f>
        <v>297.60385651495812</v>
      </c>
      <c r="P25" s="22">
        <f>IF(ISNA(VLOOKUP($C25,'Caledon TT Day 2'!$A$17:$H$100,8,FALSE))=TRUE,"0",VLOOKUP($C25,'Caledon TT Day 2'!$A$17:$H$100,8,FALSE))</f>
        <v>233.99410661666221</v>
      </c>
      <c r="Q25" s="88">
        <f>IF(ISNA(VLOOKUP($C25,'Beaver TT'!$A$17:$H$100,8,FALSE))=TRUE,"0",VLOOKUP($C25,'Beaver TT'!$A$17:$H$100,8,FALSE))</f>
        <v>278.57142857142856</v>
      </c>
      <c r="R25" s="88" t="str">
        <f>IF(ISNA(VLOOKUP($C25,'Fortune Fz'!$A$17:$H$100,8,FALSE))=TRUE,"0",VLOOKUP($C25,'Fortune Fz'!$A$17:$H$100,8,FALSE))</f>
        <v>0</v>
      </c>
      <c r="S25" s="88" t="str">
        <f>IF(ISNA(VLOOKUP($C25,'VSC NorAm MO'!$A$17:$H$91,8,FALSE))=TRUE,"0",VLOOKUP($C25,'VSC NorAm MO'!$A$17:$H$91,8,FALSE))</f>
        <v>0</v>
      </c>
      <c r="T25" s="88" t="str">
        <f>IF(ISNA(VLOOKUP($C25,'VSC NorAm DM'!$A$17:$H$91,8,FALSE))=TRUE,"0",VLOOKUP($C25,'VSC NorAm DM'!$A$17:$H$91,8,FALSE))</f>
        <v>0</v>
      </c>
      <c r="U25" s="88">
        <f>IF(ISNA(VLOOKUP($C25,'TT Provincials'!$A$17:$H$101,8,FALSE))=TRUE,"0",VLOOKUP($C25,'TT Provincials'!$A$17:$H$101,8,FALSE))</f>
        <v>326.22303251291407</v>
      </c>
      <c r="V25" s="88">
        <f>IF(ISNA(VLOOKUP($C25,'TT Provincials DM'!$A$17:$H$81,8,FALSE))=TRUE,"0",VLOOKUP($C25,'TT Provincials DM'!$A$17:$H$81,8,FALSE))</f>
        <v>435.96666666666675</v>
      </c>
      <c r="W25" s="88" t="str">
        <f>IF(ISNA(VLOOKUP($C25,'CWG Moguls'!$A$17:$H$91,8,FALSE))=TRUE,"0",VLOOKUP($C25,'CWG Moguls'!$A$17:$H$91,8,FALSE))</f>
        <v>0</v>
      </c>
      <c r="X25" s="88" t="str">
        <f>IF(ISNA(VLOOKUP($C25,'Steamboat NorAM MO'!$A$17:$H$91,8,FALSE))=TRUE,"0",VLOOKUP($C25,'Steamboat NorAM MO'!$A$17:$H$91,8,FALSE))</f>
        <v>0</v>
      </c>
      <c r="Y25" s="88" t="str">
        <f>IF(ISNA(VLOOKUP($C25,'Steamboat NorAM DM'!$A$17:$H$91,8,FALSE))=TRUE,"0",VLOOKUP($C25,'Steamboat NorAM DM'!$A$17:$H$91,8,FALSE))</f>
        <v>0</v>
      </c>
      <c r="Z25" s="88" t="str">
        <f>IF(ISNA(VLOOKUP($C25,'Apex NorAM MO'!$A$17:$H$91,8,FALSE))=TRUE,"0",VLOOKUP($C25,'Apex NorAM MO'!$A$17:$H$91,8,FALSE))</f>
        <v>0</v>
      </c>
      <c r="AA25" s="88" t="str">
        <f>IF(ISNA(VLOOKUP($C25,'Apex NorAM DM'!$A$17:$H$91,8,FALSE))=TRUE,"0",VLOOKUP($C25,'Apex NorAM DM'!$A$17:$H$91,8,FALSE))</f>
        <v>0</v>
      </c>
      <c r="AB25" s="88" t="str">
        <f>IF(ISNA(VLOOKUP($C25,'Fernie CC MO'!$A$17:$H$91,8,FALSE))=TRUE,"0",VLOOKUP($C25,'Fernie CC MO'!$A$17:$H$91,8,FALSE))</f>
        <v>0</v>
      </c>
      <c r="AC25" s="88" t="str">
        <f>IF(ISNA(VLOOKUP($C25,'Fernie CC DM'!$A$17:$H$100,8,FALSE))=TRUE,"0",VLOOKUP($C25,'Fernie CC DM'!$A$17:$H$100,8,FALSE))</f>
        <v>0</v>
      </c>
      <c r="AD25" s="88">
        <f>IF(ISNA(VLOOKUP($C25,'Jr Nats MO'!$A$17:$H$67,8,FALSE))=TRUE,"0",VLOOKUP($C25,'Jr Nats MO'!$A$17:$H$67,8,FALSE))</f>
        <v>218.96365599136379</v>
      </c>
      <c r="AE25" s="88" t="str">
        <f>IF(ISNA(VLOOKUP($C25,'CDN Champs MO'!$A$17:$H$66,8,FALSE))=TRUE,"0",VLOOKUP($C25,'CDN Champs MO'!$A$17:$H$66,8,FALSE))</f>
        <v>0</v>
      </c>
      <c r="AF25" s="88" t="str">
        <f>IF(ISNA(VLOOKUP($C25,'CDN Champs DM'!$A$17:$H$67,8,FALSE))=TRUE,"0",VLOOKUP($C25,'CDN Champs DM'!$A$17:$H$67,8,FALSE))</f>
        <v>0</v>
      </c>
    </row>
    <row r="26" spans="1:32" ht="20.100000000000001" customHeight="1">
      <c r="A26" s="81" t="s">
        <v>98</v>
      </c>
      <c r="B26" s="81" t="s">
        <v>49</v>
      </c>
      <c r="C26" s="86" t="s">
        <v>75</v>
      </c>
      <c r="D26" s="81"/>
      <c r="E26" s="81">
        <f t="shared" si="0"/>
        <v>21</v>
      </c>
      <c r="F26" s="19">
        <f t="shared" si="1"/>
        <v>21</v>
      </c>
      <c r="G26" s="20">
        <f t="shared" si="2"/>
        <v>371.8474627772714</v>
      </c>
      <c r="H26" s="20">
        <f t="shared" si="3"/>
        <v>348.78774989366229</v>
      </c>
      <c r="I26" s="20">
        <f t="shared" si="4"/>
        <v>303.24136083578895</v>
      </c>
      <c r="J26" s="19">
        <f t="shared" si="5"/>
        <v>1023.8765735067227</v>
      </c>
      <c r="K26" s="21"/>
      <c r="L26" s="22" t="str">
        <f>IF(ISNA(VLOOKUP($C26,'Canadian Selections'!$A$17:$H$100,8,FALSE))=TRUE,"0",VLOOKUP($C26,'Canadian Selections'!$A$17:$H$100,8,FALSE))</f>
        <v>0</v>
      </c>
      <c r="M26" s="22" t="str">
        <f>IF(ISNA(VLOOKUP($C26,'Val St Come Canada Cup MO'!$A$17:$H$100,8,FALSE))=TRUE,"0",VLOOKUP($C26,'Val St Come Canada Cup MO'!$A$17:$H$100,8,FALSE))</f>
        <v>0</v>
      </c>
      <c r="N26" s="22" t="str">
        <f>IF(ISNA(VLOOKUP($C26,'Val St Come Canada Cup DM'!$A$17:$H$100,8,FALSE))=TRUE,"0",VLOOKUP($C26,'Val St Come Canada Cup DM'!$A$17:$H$100,8,FALSE))</f>
        <v>0</v>
      </c>
      <c r="O26" s="22">
        <f>IF(ISNA(VLOOKUP($C26,'Caledon TT Day 1'!$A$17:$H$100,8,FALSE))=TRUE,"0",VLOOKUP($C26,'Caledon TT Day 1'!$A$17:$H$100,8,FALSE))</f>
        <v>348.78774989366229</v>
      </c>
      <c r="P26" s="22">
        <f>IF(ISNA(VLOOKUP($C26,'Caledon TT Day 2'!$A$17:$H$100,8,FALSE))=TRUE,"0",VLOOKUP($C26,'Caledon TT Day 2'!$A$17:$H$100,8,FALSE))</f>
        <v>303.24136083578895</v>
      </c>
      <c r="Q26" s="88" t="str">
        <f>IF(ISNA(VLOOKUP($C26,'Beaver TT'!$A$17:$H$100,8,FALSE))=TRUE,"0",VLOOKUP($C26,'Beaver TT'!$A$17:$H$100,8,FALSE))</f>
        <v>0</v>
      </c>
      <c r="R26" s="88" t="str">
        <f>IF(ISNA(VLOOKUP($C26,'Fortune Fz'!$A$17:$H$100,8,FALSE))=TRUE,"0",VLOOKUP($C26,'Fortune Fz'!$A$17:$H$100,8,FALSE))</f>
        <v>0</v>
      </c>
      <c r="S26" s="88" t="str">
        <f>IF(ISNA(VLOOKUP($C26,'VSC NorAm MO'!$A$17:$H$91,8,FALSE))=TRUE,"0",VLOOKUP($C26,'VSC NorAm MO'!$A$17:$H$91,8,FALSE))</f>
        <v>0</v>
      </c>
      <c r="T26" s="88" t="str">
        <f>IF(ISNA(VLOOKUP($C26,'VSC NorAm DM'!$A$17:$H$91,8,FALSE))=TRUE,"0",VLOOKUP($C26,'VSC NorAm DM'!$A$17:$H$91,8,FALSE))</f>
        <v>0</v>
      </c>
      <c r="U26" s="88">
        <f>IF(ISNA(VLOOKUP($C26,'TT Provincials'!$A$17:$H$101,8,FALSE))=TRUE,"0",VLOOKUP($C26,'TT Provincials'!$A$17:$H$101,8,FALSE))</f>
        <v>371.8474627772714</v>
      </c>
      <c r="V26" s="88" t="str">
        <f>IF(ISNA(VLOOKUP($C26,'TT Provincials DM'!$A$17:$H$81,8,FALSE))=TRUE,"0",VLOOKUP($C26,'TT Provincials DM'!$A$17:$H$81,8,FALSE))</f>
        <v>0</v>
      </c>
      <c r="W26" s="88" t="str">
        <f>IF(ISNA(VLOOKUP($C26,'CWG Moguls'!$A$17:$H$91,8,FALSE))=TRUE,"0",VLOOKUP($C26,'CWG Moguls'!$A$17:$H$91,8,FALSE))</f>
        <v>0</v>
      </c>
      <c r="X26" s="88" t="str">
        <f>IF(ISNA(VLOOKUP($C26,'Steamboat NorAM MO'!$A$17:$H$91,8,FALSE))=TRUE,"0",VLOOKUP($C26,'Steamboat NorAM MO'!$A$17:$H$91,8,FALSE))</f>
        <v>0</v>
      </c>
      <c r="Y26" s="88" t="str">
        <f>IF(ISNA(VLOOKUP($C26,'Steamboat NorAM DM'!$A$17:$H$91,8,FALSE))=TRUE,"0",VLOOKUP($C26,'Steamboat NorAM DM'!$A$17:$H$91,8,FALSE))</f>
        <v>0</v>
      </c>
      <c r="Z26" s="88" t="str">
        <f>IF(ISNA(VLOOKUP($C26,'Apex NorAM MO'!$A$17:$H$91,8,FALSE))=TRUE,"0",VLOOKUP($C26,'Apex NorAM MO'!$A$17:$H$91,8,FALSE))</f>
        <v>0</v>
      </c>
      <c r="AA26" s="88" t="str">
        <f>IF(ISNA(VLOOKUP($C26,'Apex NorAM DM'!$A$17:$H$91,8,FALSE))=TRUE,"0",VLOOKUP($C26,'Apex NorAM DM'!$A$17:$H$91,8,FALSE))</f>
        <v>0</v>
      </c>
      <c r="AB26" s="88" t="str">
        <f>IF(ISNA(VLOOKUP($C26,'Fernie CC MO'!$A$17:$H$91,8,FALSE))=TRUE,"0",VLOOKUP($C26,'Fernie CC MO'!$A$17:$H$91,8,FALSE))</f>
        <v>0</v>
      </c>
      <c r="AC26" s="88" t="str">
        <f>IF(ISNA(VLOOKUP($C26,'Fernie CC DM'!$A$17:$H$100,8,FALSE))=TRUE,"0",VLOOKUP($C26,'Fernie CC DM'!$A$17:$H$100,8,FALSE))</f>
        <v>0</v>
      </c>
      <c r="AD26" s="88" t="str">
        <f>IF(ISNA(VLOOKUP($C26,'Jr Nats MO'!$A$17:$H$67,8,FALSE))=TRUE,"0",VLOOKUP($C26,'Jr Nats MO'!$A$17:$H$67,8,FALSE))</f>
        <v>0</v>
      </c>
      <c r="AE26" s="88" t="str">
        <f>IF(ISNA(VLOOKUP($C26,'CDN Champs MO'!$A$17:$H$66,8,FALSE))=TRUE,"0",VLOOKUP($C26,'CDN Champs MO'!$A$17:$H$66,8,FALSE))</f>
        <v>0</v>
      </c>
      <c r="AF26" s="88" t="str">
        <f>IF(ISNA(VLOOKUP($C26,'CDN Champs DM'!$A$17:$H$67,8,FALSE))=TRUE,"0",VLOOKUP($C26,'CDN Champs DM'!$A$17:$H$67,8,FALSE))</f>
        <v>0</v>
      </c>
    </row>
    <row r="27" spans="1:32" ht="20.100000000000001" customHeight="1">
      <c r="A27" s="81" t="s">
        <v>102</v>
      </c>
      <c r="B27" s="81" t="s">
        <v>100</v>
      </c>
      <c r="C27" s="86" t="s">
        <v>74</v>
      </c>
      <c r="D27" s="81"/>
      <c r="E27" s="81">
        <f t="shared" si="0"/>
        <v>22</v>
      </c>
      <c r="F27" s="19">
        <f t="shared" si="1"/>
        <v>22</v>
      </c>
      <c r="G27" s="20">
        <f t="shared" si="2"/>
        <v>369.55905288529704</v>
      </c>
      <c r="H27" s="20">
        <f t="shared" si="3"/>
        <v>336.75324675324674</v>
      </c>
      <c r="I27" s="20">
        <f t="shared" si="4"/>
        <v>304.24591481382271</v>
      </c>
      <c r="J27" s="19">
        <f t="shared" si="5"/>
        <v>1010.5582144523664</v>
      </c>
      <c r="K27" s="21"/>
      <c r="L27" s="22" t="str">
        <f>IF(ISNA(VLOOKUP($C27,'Canadian Selections'!$A$17:$H$100,8,FALSE))=TRUE,"0",VLOOKUP($C27,'Canadian Selections'!$A$17:$H$100,8,FALSE))</f>
        <v>0</v>
      </c>
      <c r="M27" s="22" t="str">
        <f>IF(ISNA(VLOOKUP($C27,'Val St Come Canada Cup MO'!$A$17:$H$100,8,FALSE))=TRUE,"0",VLOOKUP($C27,'Val St Come Canada Cup MO'!$A$17:$H$100,8,FALSE))</f>
        <v>0</v>
      </c>
      <c r="N27" s="22" t="str">
        <f>IF(ISNA(VLOOKUP($C27,'Val St Come Canada Cup DM'!$A$17:$H$100,8,FALSE))=TRUE,"0",VLOOKUP($C27,'Val St Come Canada Cup DM'!$A$17:$H$100,8,FALSE))</f>
        <v>0</v>
      </c>
      <c r="O27" s="22">
        <f>IF(ISNA(VLOOKUP($C27,'Caledon TT Day 1'!$A$17:$H$100,8,FALSE))=TRUE,"0",VLOOKUP($C27,'Caledon TT Day 1'!$A$17:$H$100,8,FALSE))</f>
        <v>369.55905288529704</v>
      </c>
      <c r="P27" s="22">
        <f>IF(ISNA(VLOOKUP($C27,'Caledon TT Day 2'!$A$17:$H$100,8,FALSE))=TRUE,"0",VLOOKUP($C27,'Caledon TT Day 2'!$A$17:$H$100,8,FALSE))</f>
        <v>304.24591481382271</v>
      </c>
      <c r="Q27" s="88">
        <f>IF(ISNA(VLOOKUP($C27,'Beaver TT'!$A$17:$H$100,8,FALSE))=TRUE,"0",VLOOKUP($C27,'Beaver TT'!$A$17:$H$100,8,FALSE))</f>
        <v>336.75324675324674</v>
      </c>
      <c r="R27" s="88" t="str">
        <f>IF(ISNA(VLOOKUP($C27,'Fortune Fz'!$A$17:$H$100,8,FALSE))=TRUE,"0",VLOOKUP($C27,'Fortune Fz'!$A$17:$H$100,8,FALSE))</f>
        <v>0</v>
      </c>
      <c r="S27" s="88" t="str">
        <f>IF(ISNA(VLOOKUP($C27,'VSC NorAm MO'!$A$17:$H$91,8,FALSE))=TRUE,"0",VLOOKUP($C27,'VSC NorAm MO'!$A$17:$H$91,8,FALSE))</f>
        <v>0</v>
      </c>
      <c r="T27" s="88" t="str">
        <f>IF(ISNA(VLOOKUP($C27,'VSC NorAm DM'!$A$17:$H$91,8,FALSE))=TRUE,"0",VLOOKUP($C27,'VSC NorAm DM'!$A$17:$H$91,8,FALSE))</f>
        <v>0</v>
      </c>
      <c r="U27" s="88">
        <f>IF(ISNA(VLOOKUP($C27,'TT Provincials'!$A$17:$H$101,8,FALSE))=TRUE,"0",VLOOKUP($C27,'TT Provincials'!$A$17:$H$101,8,FALSE))</f>
        <v>0</v>
      </c>
      <c r="V27" s="88" t="str">
        <f>IF(ISNA(VLOOKUP($C27,'TT Provincials DM'!$A$17:$H$81,8,FALSE))=TRUE,"0",VLOOKUP($C27,'TT Provincials DM'!$A$17:$H$81,8,FALSE))</f>
        <v>0</v>
      </c>
      <c r="W27" s="88" t="str">
        <f>IF(ISNA(VLOOKUP($C27,'CWG Moguls'!$A$17:$H$91,8,FALSE))=TRUE,"0",VLOOKUP($C27,'CWG Moguls'!$A$17:$H$91,8,FALSE))</f>
        <v>0</v>
      </c>
      <c r="X27" s="88" t="str">
        <f>IF(ISNA(VLOOKUP($C27,'Steamboat NorAM MO'!$A$17:$H$91,8,FALSE))=TRUE,"0",VLOOKUP($C27,'Steamboat NorAM MO'!$A$17:$H$91,8,FALSE))</f>
        <v>0</v>
      </c>
      <c r="Y27" s="88" t="str">
        <f>IF(ISNA(VLOOKUP($C27,'Steamboat NorAM DM'!$A$17:$H$91,8,FALSE))=TRUE,"0",VLOOKUP($C27,'Steamboat NorAM DM'!$A$17:$H$91,8,FALSE))</f>
        <v>0</v>
      </c>
      <c r="Z27" s="88" t="str">
        <f>IF(ISNA(VLOOKUP($C27,'Apex NorAM MO'!$A$17:$H$91,8,FALSE))=TRUE,"0",VLOOKUP($C27,'Apex NorAM MO'!$A$17:$H$91,8,FALSE))</f>
        <v>0</v>
      </c>
      <c r="AA27" s="88" t="str">
        <f>IF(ISNA(VLOOKUP($C27,'Apex NorAM DM'!$A$17:$H$91,8,FALSE))=TRUE,"0",VLOOKUP($C27,'Apex NorAM DM'!$A$17:$H$91,8,FALSE))</f>
        <v>0</v>
      </c>
      <c r="AB27" s="88" t="str">
        <f>IF(ISNA(VLOOKUP($C27,'Fernie CC MO'!$A$17:$H$91,8,FALSE))=TRUE,"0",VLOOKUP($C27,'Fernie CC MO'!$A$17:$H$91,8,FALSE))</f>
        <v>0</v>
      </c>
      <c r="AC27" s="88" t="str">
        <f>IF(ISNA(VLOOKUP($C27,'Fernie CC DM'!$A$17:$H$100,8,FALSE))=TRUE,"0",VLOOKUP($C27,'Fernie CC DM'!$A$17:$H$100,8,FALSE))</f>
        <v>0</v>
      </c>
      <c r="AD27" s="88" t="str">
        <f>IF(ISNA(VLOOKUP($C27,'Jr Nats MO'!$A$17:$H$67,8,FALSE))=TRUE,"0",VLOOKUP($C27,'Jr Nats MO'!$A$17:$H$67,8,FALSE))</f>
        <v>0</v>
      </c>
      <c r="AE27" s="88" t="str">
        <f>IF(ISNA(VLOOKUP($C27,'CDN Champs MO'!$A$17:$H$66,8,FALSE))=TRUE,"0",VLOOKUP($C27,'CDN Champs MO'!$A$17:$H$66,8,FALSE))</f>
        <v>0</v>
      </c>
      <c r="AF27" s="88" t="str">
        <f>IF(ISNA(VLOOKUP($C27,'CDN Champs DM'!$A$17:$H$67,8,FALSE))=TRUE,"0",VLOOKUP($C27,'CDN Champs DM'!$A$17:$H$67,8,FALSE))</f>
        <v>0</v>
      </c>
    </row>
    <row r="28" spans="1:32" ht="20.100000000000001" customHeight="1">
      <c r="A28" s="81" t="s">
        <v>97</v>
      </c>
      <c r="B28" s="81" t="s">
        <v>103</v>
      </c>
      <c r="C28" s="86" t="s">
        <v>76</v>
      </c>
      <c r="D28" s="81"/>
      <c r="E28" s="81">
        <f t="shared" si="0"/>
        <v>23</v>
      </c>
      <c r="F28" s="19">
        <f t="shared" si="1"/>
        <v>23</v>
      </c>
      <c r="G28" s="20">
        <f t="shared" si="2"/>
        <v>366.91735034943792</v>
      </c>
      <c r="H28" s="20">
        <f t="shared" si="3"/>
        <v>340.56429887990924</v>
      </c>
      <c r="I28" s="20">
        <f t="shared" si="4"/>
        <v>285.29332976158588</v>
      </c>
      <c r="J28" s="19">
        <f t="shared" si="5"/>
        <v>992.77497899093305</v>
      </c>
      <c r="K28" s="21"/>
      <c r="L28" s="22" t="str">
        <f>IF(ISNA(VLOOKUP($C28,'Canadian Selections'!$A$17:$H$100,8,FALSE))=TRUE,"0",VLOOKUP($C28,'Canadian Selections'!$A$17:$H$100,8,FALSE))</f>
        <v>0</v>
      </c>
      <c r="M28" s="22" t="str">
        <f>IF(ISNA(VLOOKUP($C28,'Val St Come Canada Cup MO'!$A$17:$H$100,8,FALSE))=TRUE,"0",VLOOKUP($C28,'Val St Come Canada Cup MO'!$A$17:$H$100,8,FALSE))</f>
        <v>0</v>
      </c>
      <c r="N28" s="22" t="str">
        <f>IF(ISNA(VLOOKUP($C28,'Val St Come Canada Cup DM'!$A$17:$H$100,8,FALSE))=TRUE,"0",VLOOKUP($C28,'Val St Come Canada Cup DM'!$A$17:$H$100,8,FALSE))</f>
        <v>0</v>
      </c>
      <c r="O28" s="22">
        <f>IF(ISNA(VLOOKUP($C28,'Caledon TT Day 1'!$A$17:$H$100,8,FALSE))=TRUE,"0",VLOOKUP($C28,'Caledon TT Day 1'!$A$17:$H$100,8,FALSE))</f>
        <v>340.56429887990924</v>
      </c>
      <c r="P28" s="22">
        <f>IF(ISNA(VLOOKUP($C28,'Caledon TT Day 2'!$A$17:$H$100,8,FALSE))=TRUE,"0",VLOOKUP($C28,'Caledon TT Day 2'!$A$17:$H$100,8,FALSE))</f>
        <v>285.29332976158588</v>
      </c>
      <c r="Q28" s="88">
        <f>IF(ISNA(VLOOKUP($C28,'Beaver TT'!$A$17:$H$100,8,FALSE))=TRUE,"0",VLOOKUP($C28,'Beaver TT'!$A$17:$H$100,8,FALSE))</f>
        <v>119.28571428571429</v>
      </c>
      <c r="R28" s="88" t="str">
        <f>IF(ISNA(VLOOKUP($C28,'Fortune Fz'!$A$17:$H$100,8,FALSE))=TRUE,"0",VLOOKUP($C28,'Fortune Fz'!$A$17:$H$100,8,FALSE))</f>
        <v>0</v>
      </c>
      <c r="S28" s="88" t="str">
        <f>IF(ISNA(VLOOKUP($C28,'VSC NorAm MO'!$A$17:$H$91,8,FALSE))=TRUE,"0",VLOOKUP($C28,'VSC NorAm MO'!$A$17:$H$91,8,FALSE))</f>
        <v>0</v>
      </c>
      <c r="T28" s="88" t="str">
        <f>IF(ISNA(VLOOKUP($C28,'VSC NorAm DM'!$A$17:$H$91,8,FALSE))=TRUE,"0",VLOOKUP($C28,'VSC NorAm DM'!$A$17:$H$91,8,FALSE))</f>
        <v>0</v>
      </c>
      <c r="U28" s="88">
        <f>IF(ISNA(VLOOKUP($C28,'TT Provincials'!$A$17:$H$101,8,FALSE))=TRUE,"0",VLOOKUP($C28,'TT Provincials'!$A$17:$H$101,8,FALSE))</f>
        <v>366.91735034943792</v>
      </c>
      <c r="V28" s="88">
        <f>IF(ISNA(VLOOKUP($C28,'TT Provincials DM'!$A$17:$H$81,8,FALSE))=TRUE,"0",VLOOKUP($C28,'TT Provincials DM'!$A$17:$H$81,8,FALSE))</f>
        <v>228.80000000000004</v>
      </c>
      <c r="W28" s="88" t="str">
        <f>IF(ISNA(VLOOKUP($C28,'CWG Moguls'!$A$17:$H$91,8,FALSE))=TRUE,"0",VLOOKUP($C28,'CWG Moguls'!$A$17:$H$91,8,FALSE))</f>
        <v>0</v>
      </c>
      <c r="X28" s="88" t="str">
        <f>IF(ISNA(VLOOKUP($C28,'Steamboat NorAM MO'!$A$17:$H$91,8,FALSE))=TRUE,"0",VLOOKUP($C28,'Steamboat NorAM MO'!$A$17:$H$91,8,FALSE))</f>
        <v>0</v>
      </c>
      <c r="Y28" s="88" t="str">
        <f>IF(ISNA(VLOOKUP($C28,'Steamboat NorAM DM'!$A$17:$H$91,8,FALSE))=TRUE,"0",VLOOKUP($C28,'Steamboat NorAM DM'!$A$17:$H$91,8,FALSE))</f>
        <v>0</v>
      </c>
      <c r="Z28" s="88" t="str">
        <f>IF(ISNA(VLOOKUP($C28,'Apex NorAM MO'!$A$17:$H$91,8,FALSE))=TRUE,"0",VLOOKUP($C28,'Apex NorAM MO'!$A$17:$H$91,8,FALSE))</f>
        <v>0</v>
      </c>
      <c r="AA28" s="88" t="str">
        <f>IF(ISNA(VLOOKUP($C28,'Apex NorAM DM'!$A$17:$H$91,8,FALSE))=TRUE,"0",VLOOKUP($C28,'Apex NorAM DM'!$A$17:$H$91,8,FALSE))</f>
        <v>0</v>
      </c>
      <c r="AB28" s="88" t="str">
        <f>IF(ISNA(VLOOKUP($C28,'Fernie CC MO'!$A$17:$H$91,8,FALSE))=TRUE,"0",VLOOKUP($C28,'Fernie CC MO'!$A$17:$H$91,8,FALSE))</f>
        <v>0</v>
      </c>
      <c r="AC28" s="88" t="str">
        <f>IF(ISNA(VLOOKUP($C28,'Fernie CC DM'!$A$17:$H$100,8,FALSE))=TRUE,"0",VLOOKUP($C28,'Fernie CC DM'!$A$17:$H$100,8,FALSE))</f>
        <v>0</v>
      </c>
      <c r="AD28" s="88" t="str">
        <f>IF(ISNA(VLOOKUP($C28,'Jr Nats MO'!$A$17:$H$67,8,FALSE))=TRUE,"0",VLOOKUP($C28,'Jr Nats MO'!$A$17:$H$67,8,FALSE))</f>
        <v>0</v>
      </c>
      <c r="AE28" s="88" t="str">
        <f>IF(ISNA(VLOOKUP($C28,'CDN Champs MO'!$A$17:$H$66,8,FALSE))=TRUE,"0",VLOOKUP($C28,'CDN Champs MO'!$A$17:$H$66,8,FALSE))</f>
        <v>0</v>
      </c>
      <c r="AF28" s="88" t="str">
        <f>IF(ISNA(VLOOKUP($C28,'CDN Champs DM'!$A$17:$H$67,8,FALSE))=TRUE,"0",VLOOKUP($C28,'CDN Champs DM'!$A$17:$H$67,8,FALSE))</f>
        <v>0</v>
      </c>
    </row>
    <row r="29" spans="1:32" ht="20.100000000000001" customHeight="1">
      <c r="A29" s="81" t="s">
        <v>101</v>
      </c>
      <c r="B29" s="81" t="s">
        <v>100</v>
      </c>
      <c r="C29" s="86" t="s">
        <v>77</v>
      </c>
      <c r="D29" s="81"/>
      <c r="E29" s="81">
        <f t="shared" si="0"/>
        <v>24</v>
      </c>
      <c r="F29" s="19">
        <f t="shared" si="1"/>
        <v>24</v>
      </c>
      <c r="G29" s="20">
        <f t="shared" si="2"/>
        <v>346.27772713460956</v>
      </c>
      <c r="H29" s="20">
        <f t="shared" si="3"/>
        <v>322.13242591804902</v>
      </c>
      <c r="I29" s="20">
        <f t="shared" si="4"/>
        <v>287.40259740259739</v>
      </c>
      <c r="J29" s="19">
        <f t="shared" si="5"/>
        <v>955.81275045525604</v>
      </c>
      <c r="K29" s="21"/>
      <c r="L29" s="22" t="str">
        <f>IF(ISNA(VLOOKUP($C29,'Canadian Selections'!$A$17:$H$100,8,FALSE))=TRUE,"0",VLOOKUP($C29,'Canadian Selections'!$A$17:$H$100,8,FALSE))</f>
        <v>0</v>
      </c>
      <c r="M29" s="22" t="str">
        <f>IF(ISNA(VLOOKUP($C29,'Val St Come Canada Cup MO'!$A$17:$H$100,8,FALSE))=TRUE,"0",VLOOKUP($C29,'Val St Come Canada Cup MO'!$A$17:$H$100,8,FALSE))</f>
        <v>0</v>
      </c>
      <c r="N29" s="22" t="str">
        <f>IF(ISNA(VLOOKUP($C29,'Val St Come Canada Cup DM'!$A$17:$H$100,8,FALSE))=TRUE,"0",VLOOKUP($C29,'Val St Come Canada Cup DM'!$A$17:$H$100,8,FALSE))</f>
        <v>0</v>
      </c>
      <c r="O29" s="22">
        <f>IF(ISNA(VLOOKUP($C29,'Caledon TT Day 1'!$A$17:$H$100,8,FALSE))=TRUE,"0",VLOOKUP($C29,'Caledon TT Day 1'!$A$17:$H$100,8,FALSE))</f>
        <v>322.13242591804902</v>
      </c>
      <c r="P29" s="22">
        <f>IF(ISNA(VLOOKUP($C29,'Caledon TT Day 2'!$A$17:$H$100,8,FALSE))=TRUE,"0",VLOOKUP($C29,'Caledon TT Day 2'!$A$17:$H$100,8,FALSE))</f>
        <v>263.19314224484333</v>
      </c>
      <c r="Q29" s="88">
        <f>IF(ISNA(VLOOKUP($C29,'Beaver TT'!$A$17:$H$100,8,FALSE))=TRUE,"0",VLOOKUP($C29,'Beaver TT'!$A$17:$H$100,8,FALSE))</f>
        <v>287.40259740259739</v>
      </c>
      <c r="R29" s="88" t="str">
        <f>IF(ISNA(VLOOKUP($C29,'Fortune Fz'!$A$17:$H$100,8,FALSE))=TRUE,"0",VLOOKUP($C29,'Fortune Fz'!$A$17:$H$100,8,FALSE))</f>
        <v>0</v>
      </c>
      <c r="S29" s="88" t="str">
        <f>IF(ISNA(VLOOKUP($C29,'VSC NorAm MO'!$A$17:$H$91,8,FALSE))=TRUE,"0",VLOOKUP($C29,'VSC NorAm MO'!$A$17:$H$91,8,FALSE))</f>
        <v>0</v>
      </c>
      <c r="T29" s="88" t="str">
        <f>IF(ISNA(VLOOKUP($C29,'VSC NorAm DM'!$A$17:$H$91,8,FALSE))=TRUE,"0",VLOOKUP($C29,'VSC NorAm DM'!$A$17:$H$91,8,FALSE))</f>
        <v>0</v>
      </c>
      <c r="U29" s="88">
        <f>IF(ISNA(VLOOKUP($C29,'TT Provincials'!$A$17:$H$101,8,FALSE))=TRUE,"0",VLOOKUP($C29,'TT Provincials'!$A$17:$H$101,8,FALSE))</f>
        <v>346.27772713460956</v>
      </c>
      <c r="V29" s="88" t="str">
        <f>IF(ISNA(VLOOKUP($C29,'TT Provincials DM'!$A$17:$H$81,8,FALSE))=TRUE,"0",VLOOKUP($C29,'TT Provincials DM'!$A$17:$H$81,8,FALSE))</f>
        <v>0</v>
      </c>
      <c r="W29" s="88" t="str">
        <f>IF(ISNA(VLOOKUP($C29,'CWG Moguls'!$A$17:$H$91,8,FALSE))=TRUE,"0",VLOOKUP($C29,'CWG Moguls'!$A$17:$H$91,8,FALSE))</f>
        <v>0</v>
      </c>
      <c r="X29" s="88" t="str">
        <f>IF(ISNA(VLOOKUP($C29,'Steamboat NorAM MO'!$A$17:$H$91,8,FALSE))=TRUE,"0",VLOOKUP($C29,'Steamboat NorAM MO'!$A$17:$H$91,8,FALSE))</f>
        <v>0</v>
      </c>
      <c r="Y29" s="88" t="str">
        <f>IF(ISNA(VLOOKUP($C29,'Steamboat NorAM DM'!$A$17:$H$91,8,FALSE))=TRUE,"0",VLOOKUP($C29,'Steamboat NorAM DM'!$A$17:$H$91,8,FALSE))</f>
        <v>0</v>
      </c>
      <c r="Z29" s="88" t="str">
        <f>IF(ISNA(VLOOKUP($C29,'Apex NorAM MO'!$A$17:$H$91,8,FALSE))=TRUE,"0",VLOOKUP($C29,'Apex NorAM MO'!$A$17:$H$91,8,FALSE))</f>
        <v>0</v>
      </c>
      <c r="AA29" s="88" t="str">
        <f>IF(ISNA(VLOOKUP($C29,'Apex NorAM DM'!$A$17:$H$91,8,FALSE))=TRUE,"0",VLOOKUP($C29,'Apex NorAM DM'!$A$17:$H$91,8,FALSE))</f>
        <v>0</v>
      </c>
      <c r="AB29" s="88" t="str">
        <f>IF(ISNA(VLOOKUP($C29,'Fernie CC MO'!$A$17:$H$91,8,FALSE))=TRUE,"0",VLOOKUP($C29,'Fernie CC MO'!$A$17:$H$91,8,FALSE))</f>
        <v>0</v>
      </c>
      <c r="AC29" s="88" t="str">
        <f>IF(ISNA(VLOOKUP($C29,'Fernie CC DM'!$A$17:$H$100,8,FALSE))=TRUE,"0",VLOOKUP($C29,'Fernie CC DM'!$A$17:$H$100,8,FALSE))</f>
        <v>0</v>
      </c>
      <c r="AD29" s="88" t="str">
        <f>IF(ISNA(VLOOKUP($C29,'Jr Nats MO'!$A$17:$H$67,8,FALSE))=TRUE,"0",VLOOKUP($C29,'Jr Nats MO'!$A$17:$H$67,8,FALSE))</f>
        <v>0</v>
      </c>
      <c r="AE29" s="88" t="str">
        <f>IF(ISNA(VLOOKUP($C29,'CDN Champs MO'!$A$17:$H$66,8,FALSE))=TRUE,"0",VLOOKUP($C29,'CDN Champs MO'!$A$17:$H$66,8,FALSE))</f>
        <v>0</v>
      </c>
      <c r="AF29" s="88" t="str">
        <f>IF(ISNA(VLOOKUP($C29,'CDN Champs DM'!$A$17:$H$67,8,FALSE))=TRUE,"0",VLOOKUP($C29,'CDN Champs DM'!$A$17:$H$67,8,FALSE))</f>
        <v>0</v>
      </c>
    </row>
    <row r="30" spans="1:32" ht="20.100000000000001" customHeight="1">
      <c r="A30" s="81" t="s">
        <v>99</v>
      </c>
      <c r="B30" s="81" t="s">
        <v>103</v>
      </c>
      <c r="C30" s="86" t="s">
        <v>81</v>
      </c>
      <c r="D30" s="81"/>
      <c r="E30" s="81">
        <f t="shared" si="0"/>
        <v>25</v>
      </c>
      <c r="F30" s="19">
        <f t="shared" si="1"/>
        <v>25</v>
      </c>
      <c r="G30" s="20">
        <f t="shared" si="2"/>
        <v>348.11607414159829</v>
      </c>
      <c r="H30" s="20">
        <f t="shared" si="3"/>
        <v>297.81653197221038</v>
      </c>
      <c r="I30" s="20">
        <f t="shared" si="4"/>
        <v>266.42857142857144</v>
      </c>
      <c r="J30" s="19">
        <f t="shared" si="5"/>
        <v>912.36117754238012</v>
      </c>
      <c r="K30" s="21"/>
      <c r="L30" s="22" t="str">
        <f>IF(ISNA(VLOOKUP($C30,'Canadian Selections'!$A$17:$H$100,8,FALSE))=TRUE,"0",VLOOKUP($C30,'Canadian Selections'!$A$17:$H$100,8,FALSE))</f>
        <v>0</v>
      </c>
      <c r="M30" s="22" t="str">
        <f>IF(ISNA(VLOOKUP($C30,'Val St Come Canada Cup MO'!$A$17:$H$100,8,FALSE))=TRUE,"0",VLOOKUP($C30,'Val St Come Canada Cup MO'!$A$17:$H$100,8,FALSE))</f>
        <v>0</v>
      </c>
      <c r="N30" s="22" t="str">
        <f>IF(ISNA(VLOOKUP($C30,'Val St Come Canada Cup DM'!$A$17:$H$100,8,FALSE))=TRUE,"0",VLOOKUP($C30,'Val St Come Canada Cup DM'!$A$17:$H$100,8,FALSE))</f>
        <v>0</v>
      </c>
      <c r="O30" s="22">
        <f>IF(ISNA(VLOOKUP($C30,'Caledon TT Day 1'!$A$17:$H$100,8,FALSE))=TRUE,"0",VLOOKUP($C30,'Caledon TT Day 1'!$A$17:$H$100,8,FALSE))</f>
        <v>297.81653197221038</v>
      </c>
      <c r="P30" s="22">
        <f>IF(ISNA(VLOOKUP($C30,'Caledon TT Day 2'!$A$17:$H$100,8,FALSE))=TRUE,"0",VLOOKUP($C30,'Caledon TT Day 2'!$A$17:$H$100,8,FALSE))</f>
        <v>262.99223144923656</v>
      </c>
      <c r="Q30" s="88">
        <f>IF(ISNA(VLOOKUP($C30,'Beaver TT'!$A$17:$H$100,8,FALSE))=TRUE,"0",VLOOKUP($C30,'Beaver TT'!$A$17:$H$100,8,FALSE))</f>
        <v>266.42857142857144</v>
      </c>
      <c r="R30" s="88" t="str">
        <f>IF(ISNA(VLOOKUP($C30,'Fortune Fz'!$A$17:$H$100,8,FALSE))=TRUE,"0",VLOOKUP($C30,'Fortune Fz'!$A$17:$H$100,8,FALSE))</f>
        <v>0</v>
      </c>
      <c r="S30" s="88" t="str">
        <f>IF(ISNA(VLOOKUP($C30,'VSC NorAm MO'!$A$17:$H$91,8,FALSE))=TRUE,"0",VLOOKUP($C30,'VSC NorAm MO'!$A$17:$H$91,8,FALSE))</f>
        <v>0</v>
      </c>
      <c r="T30" s="88" t="str">
        <f>IF(ISNA(VLOOKUP($C30,'VSC NorAm DM'!$A$17:$H$91,8,FALSE))=TRUE,"0",VLOOKUP($C30,'VSC NorAm DM'!$A$17:$H$91,8,FALSE))</f>
        <v>0</v>
      </c>
      <c r="U30" s="88">
        <f>IF(ISNA(VLOOKUP($C30,'TT Provincials'!$A$17:$H$101,8,FALSE))=TRUE,"0",VLOOKUP($C30,'TT Provincials'!$A$17:$H$101,8,FALSE))</f>
        <v>348.11607414159829</v>
      </c>
      <c r="V30" s="88">
        <f>IF(ISNA(VLOOKUP($C30,'TT Provincials DM'!$A$17:$H$81,8,FALSE))=TRUE,"0",VLOOKUP($C30,'TT Provincials DM'!$A$17:$H$81,8,FALSE))</f>
        <v>228.80000000000004</v>
      </c>
      <c r="W30" s="88" t="str">
        <f>IF(ISNA(VLOOKUP($C30,'CWG Moguls'!$A$17:$H$91,8,FALSE))=TRUE,"0",VLOOKUP($C30,'CWG Moguls'!$A$17:$H$91,8,FALSE))</f>
        <v>0</v>
      </c>
      <c r="X30" s="88" t="str">
        <f>IF(ISNA(VLOOKUP($C30,'Steamboat NorAM MO'!$A$17:$H$91,8,FALSE))=TRUE,"0",VLOOKUP($C30,'Steamboat NorAM MO'!$A$17:$H$91,8,FALSE))</f>
        <v>0</v>
      </c>
      <c r="Y30" s="88" t="str">
        <f>IF(ISNA(VLOOKUP($C30,'Steamboat NorAM DM'!$A$17:$H$91,8,FALSE))=TRUE,"0",VLOOKUP($C30,'Steamboat NorAM DM'!$A$17:$H$91,8,FALSE))</f>
        <v>0</v>
      </c>
      <c r="Z30" s="88" t="str">
        <f>IF(ISNA(VLOOKUP($C30,'Apex NorAM MO'!$A$17:$H$91,8,FALSE))=TRUE,"0",VLOOKUP($C30,'Apex NorAM MO'!$A$17:$H$91,8,FALSE))</f>
        <v>0</v>
      </c>
      <c r="AA30" s="88" t="str">
        <f>IF(ISNA(VLOOKUP($C30,'Apex NorAM DM'!$A$17:$H$91,8,FALSE))=TRUE,"0",VLOOKUP($C30,'Apex NorAM DM'!$A$17:$H$91,8,FALSE))</f>
        <v>0</v>
      </c>
      <c r="AB30" s="88" t="str">
        <f>IF(ISNA(VLOOKUP($C30,'Fernie CC MO'!$A$17:$H$91,8,FALSE))=TRUE,"0",VLOOKUP($C30,'Fernie CC MO'!$A$17:$H$91,8,FALSE))</f>
        <v>0</v>
      </c>
      <c r="AC30" s="88" t="str">
        <f>IF(ISNA(VLOOKUP($C30,'Fernie CC DM'!$A$17:$H$100,8,FALSE))=TRUE,"0",VLOOKUP($C30,'Fernie CC DM'!$A$17:$H$100,8,FALSE))</f>
        <v>0</v>
      </c>
      <c r="AD30" s="88" t="str">
        <f>IF(ISNA(VLOOKUP($C30,'Jr Nats MO'!$A$17:$H$67,8,FALSE))=TRUE,"0",VLOOKUP($C30,'Jr Nats MO'!$A$17:$H$67,8,FALSE))</f>
        <v>0</v>
      </c>
      <c r="AE30" s="88" t="str">
        <f>IF(ISNA(VLOOKUP($C30,'CDN Champs MO'!$A$17:$H$66,8,FALSE))=TRUE,"0",VLOOKUP($C30,'CDN Champs MO'!$A$17:$H$66,8,FALSE))</f>
        <v>0</v>
      </c>
      <c r="AF30" s="88" t="str">
        <f>IF(ISNA(VLOOKUP($C30,'CDN Champs DM'!$A$17:$H$67,8,FALSE))=TRUE,"0",VLOOKUP($C30,'CDN Champs DM'!$A$17:$H$67,8,FALSE))</f>
        <v>0</v>
      </c>
    </row>
    <row r="31" spans="1:32" ht="20.100000000000001" customHeight="1">
      <c r="A31" s="81" t="s">
        <v>102</v>
      </c>
      <c r="B31" s="81" t="s">
        <v>100</v>
      </c>
      <c r="C31" s="86" t="s">
        <v>79</v>
      </c>
      <c r="D31" s="81"/>
      <c r="E31" s="81">
        <f t="shared" si="0"/>
        <v>26</v>
      </c>
      <c r="F31" s="19">
        <f t="shared" si="1"/>
        <v>26</v>
      </c>
      <c r="G31" s="20">
        <f t="shared" si="2"/>
        <v>310.43527576917626</v>
      </c>
      <c r="H31" s="20">
        <f t="shared" si="3"/>
        <v>298.56426618049227</v>
      </c>
      <c r="I31" s="20">
        <f t="shared" si="4"/>
        <v>279.61038961038963</v>
      </c>
      <c r="J31" s="19">
        <f t="shared" si="5"/>
        <v>888.60993156005816</v>
      </c>
      <c r="K31" s="21"/>
      <c r="L31" s="22" t="str">
        <f>IF(ISNA(VLOOKUP($C31,'Canadian Selections'!$A$17:$H$100,8,FALSE))=TRUE,"0",VLOOKUP($C31,'Canadian Selections'!$A$17:$H$100,8,FALSE))</f>
        <v>0</v>
      </c>
      <c r="M31" s="22" t="str">
        <f>IF(ISNA(VLOOKUP($C31,'Val St Come Canada Cup MO'!$A$17:$H$100,8,FALSE))=TRUE,"0",VLOOKUP($C31,'Val St Come Canada Cup MO'!$A$17:$H$100,8,FALSE))</f>
        <v>0</v>
      </c>
      <c r="N31" s="22" t="str">
        <f>IF(ISNA(VLOOKUP($C31,'Val St Come Canada Cup DM'!$A$17:$H$100,8,FALSE))=TRUE,"0",VLOOKUP($C31,'Val St Come Canada Cup DM'!$A$17:$H$100,8,FALSE))</f>
        <v>0</v>
      </c>
      <c r="O31" s="22">
        <f>IF(ISNA(VLOOKUP($C31,'Caledon TT Day 1'!$A$17:$H$100,8,FALSE))=TRUE,"0",VLOOKUP($C31,'Caledon TT Day 1'!$A$17:$H$100,8,FALSE))</f>
        <v>310.43527576917626</v>
      </c>
      <c r="P31" s="22" t="str">
        <f>IF(ISNA(VLOOKUP($C31,'Caledon TT Day 2'!$A$17:$H$100,8,FALSE))=TRUE,"0",VLOOKUP($C31,'Caledon TT Day 2'!$A$17:$H$100,8,FALSE))</f>
        <v>0</v>
      </c>
      <c r="Q31" s="88">
        <f>IF(ISNA(VLOOKUP($C31,'Beaver TT'!$A$17:$H$100,8,FALSE))=TRUE,"0",VLOOKUP($C31,'Beaver TT'!$A$17:$H$100,8,FALSE))</f>
        <v>279.61038961038963</v>
      </c>
      <c r="R31" s="88" t="str">
        <f>IF(ISNA(VLOOKUP($C31,'Fortune Fz'!$A$17:$H$100,8,FALSE))=TRUE,"0",VLOOKUP($C31,'Fortune Fz'!$A$17:$H$100,8,FALSE))</f>
        <v>0</v>
      </c>
      <c r="S31" s="88" t="str">
        <f>IF(ISNA(VLOOKUP($C31,'VSC NorAm MO'!$A$17:$H$91,8,FALSE))=TRUE,"0",VLOOKUP($C31,'VSC NorAm MO'!$A$17:$H$91,8,FALSE))</f>
        <v>0</v>
      </c>
      <c r="T31" s="88" t="str">
        <f>IF(ISNA(VLOOKUP($C31,'VSC NorAm DM'!$A$17:$H$91,8,FALSE))=TRUE,"0",VLOOKUP($C31,'VSC NorAm DM'!$A$17:$H$91,8,FALSE))</f>
        <v>0</v>
      </c>
      <c r="U31" s="88">
        <f>IF(ISNA(VLOOKUP($C31,'TT Provincials'!$A$17:$H$101,8,FALSE))=TRUE,"0",VLOOKUP($C31,'TT Provincials'!$A$17:$H$101,8,FALSE))</f>
        <v>298.56426618049227</v>
      </c>
      <c r="V31" s="88" t="str">
        <f>IF(ISNA(VLOOKUP($C31,'TT Provincials DM'!$A$17:$H$81,8,FALSE))=TRUE,"0",VLOOKUP($C31,'TT Provincials DM'!$A$17:$H$81,8,FALSE))</f>
        <v>0</v>
      </c>
      <c r="W31" s="88" t="str">
        <f>IF(ISNA(VLOOKUP($C31,'CWG Moguls'!$A$17:$H$91,8,FALSE))=TRUE,"0",VLOOKUP($C31,'CWG Moguls'!$A$17:$H$91,8,FALSE))</f>
        <v>0</v>
      </c>
      <c r="X31" s="88" t="str">
        <f>IF(ISNA(VLOOKUP($C31,'Steamboat NorAM MO'!$A$17:$H$91,8,FALSE))=TRUE,"0",VLOOKUP($C31,'Steamboat NorAM MO'!$A$17:$H$91,8,FALSE))</f>
        <v>0</v>
      </c>
      <c r="Y31" s="88" t="str">
        <f>IF(ISNA(VLOOKUP($C31,'Steamboat NorAM DM'!$A$17:$H$91,8,FALSE))=TRUE,"0",VLOOKUP($C31,'Steamboat NorAM DM'!$A$17:$H$91,8,FALSE))</f>
        <v>0</v>
      </c>
      <c r="Z31" s="88" t="str">
        <f>IF(ISNA(VLOOKUP($C31,'Apex NorAM MO'!$A$17:$H$91,8,FALSE))=TRUE,"0",VLOOKUP($C31,'Apex NorAM MO'!$A$17:$H$91,8,FALSE))</f>
        <v>0</v>
      </c>
      <c r="AA31" s="88" t="str">
        <f>IF(ISNA(VLOOKUP($C31,'Apex NorAM DM'!$A$17:$H$91,8,FALSE))=TRUE,"0",VLOOKUP($C31,'Apex NorAM DM'!$A$17:$H$91,8,FALSE))</f>
        <v>0</v>
      </c>
      <c r="AB31" s="88" t="str">
        <f>IF(ISNA(VLOOKUP($C31,'Fernie CC MO'!$A$17:$H$91,8,FALSE))=TRUE,"0",VLOOKUP($C31,'Fernie CC MO'!$A$17:$H$91,8,FALSE))</f>
        <v>0</v>
      </c>
      <c r="AC31" s="88" t="str">
        <f>IF(ISNA(VLOOKUP($C31,'Fernie CC DM'!$A$17:$H$100,8,FALSE))=TRUE,"0",VLOOKUP($C31,'Fernie CC DM'!$A$17:$H$100,8,FALSE))</f>
        <v>0</v>
      </c>
      <c r="AD31" s="88" t="str">
        <f>IF(ISNA(VLOOKUP($C31,'Jr Nats MO'!$A$17:$H$67,8,FALSE))=TRUE,"0",VLOOKUP($C31,'Jr Nats MO'!$A$17:$H$67,8,FALSE))</f>
        <v>0</v>
      </c>
      <c r="AE31" s="88" t="str">
        <f>IF(ISNA(VLOOKUP($C31,'CDN Champs MO'!$A$17:$H$66,8,FALSE))=TRUE,"0",VLOOKUP($C31,'CDN Champs MO'!$A$17:$H$66,8,FALSE))</f>
        <v>0</v>
      </c>
      <c r="AF31" s="88" t="str">
        <f>IF(ISNA(VLOOKUP($C31,'CDN Champs DM'!$A$17:$H$67,8,FALSE))=TRUE,"0",VLOOKUP($C31,'CDN Champs DM'!$A$17:$H$67,8,FALSE))</f>
        <v>0</v>
      </c>
    </row>
    <row r="32" spans="1:32" ht="20.100000000000001" customHeight="1">
      <c r="A32" s="81" t="s">
        <v>97</v>
      </c>
      <c r="B32" s="81" t="s">
        <v>49</v>
      </c>
      <c r="C32" s="86" t="s">
        <v>86</v>
      </c>
      <c r="D32" s="81"/>
      <c r="E32" s="81">
        <f t="shared" si="0"/>
        <v>27</v>
      </c>
      <c r="F32" s="19">
        <f t="shared" si="1"/>
        <v>27</v>
      </c>
      <c r="G32" s="20">
        <f t="shared" si="2"/>
        <v>351.29140079003344</v>
      </c>
      <c r="H32" s="20">
        <f t="shared" si="3"/>
        <v>268.34985266541656</v>
      </c>
      <c r="I32" s="20">
        <f t="shared" si="4"/>
        <v>267.33766233766238</v>
      </c>
      <c r="J32" s="19">
        <f t="shared" si="5"/>
        <v>886.97891579311226</v>
      </c>
      <c r="K32" s="21"/>
      <c r="L32" s="22" t="str">
        <f>IF(ISNA(VLOOKUP($C32,'Canadian Selections'!$A$17:$H$100,8,FALSE))=TRUE,"0",VLOOKUP($C32,'Canadian Selections'!$A$17:$H$100,8,FALSE))</f>
        <v>0</v>
      </c>
      <c r="M32" s="22" t="str">
        <f>IF(ISNA(VLOOKUP($C32,'Val St Come Canada Cup MO'!$A$17:$H$100,8,FALSE))=TRUE,"0",VLOOKUP($C32,'Val St Come Canada Cup MO'!$A$17:$H$100,8,FALSE))</f>
        <v>0</v>
      </c>
      <c r="N32" s="22" t="str">
        <f>IF(ISNA(VLOOKUP($C32,'Val St Come Canada Cup DM'!$A$17:$H$100,8,FALSE))=TRUE,"0",VLOOKUP($C32,'Val St Come Canada Cup DM'!$A$17:$H$100,8,FALSE))</f>
        <v>0</v>
      </c>
      <c r="O32" s="22">
        <f>IF(ISNA(VLOOKUP($C32,'Caledon TT Day 1'!$A$17:$H$100,8,FALSE))=TRUE,"0",VLOOKUP($C32,'Caledon TT Day 1'!$A$17:$H$100,8,FALSE))</f>
        <v>249.25563589961718</v>
      </c>
      <c r="P32" s="22">
        <f>IF(ISNA(VLOOKUP($C32,'Caledon TT Day 2'!$A$17:$H$100,8,FALSE))=TRUE,"0",VLOOKUP($C32,'Caledon TT Day 2'!$A$17:$H$100,8,FALSE))</f>
        <v>268.34985266541656</v>
      </c>
      <c r="Q32" s="88">
        <f>IF(ISNA(VLOOKUP($C32,'Beaver TT'!$A$17:$H$100,8,FALSE))=TRUE,"0",VLOOKUP($C32,'Beaver TT'!$A$17:$H$100,8,FALSE))</f>
        <v>267.33766233766238</v>
      </c>
      <c r="R32" s="88" t="str">
        <f>IF(ISNA(VLOOKUP($C32,'Fortune Fz'!$A$17:$H$100,8,FALSE))=TRUE,"0",VLOOKUP($C32,'Fortune Fz'!$A$17:$H$100,8,FALSE))</f>
        <v>0</v>
      </c>
      <c r="S32" s="88" t="str">
        <f>IF(ISNA(VLOOKUP($C32,'VSC NorAm MO'!$A$17:$H$91,8,FALSE))=TRUE,"0",VLOOKUP($C32,'VSC NorAm MO'!$A$17:$H$91,8,FALSE))</f>
        <v>0</v>
      </c>
      <c r="T32" s="88" t="str">
        <f>IF(ISNA(VLOOKUP($C32,'VSC NorAm DM'!$A$17:$H$91,8,FALSE))=TRUE,"0",VLOOKUP($C32,'VSC NorAm DM'!$A$17:$H$91,8,FALSE))</f>
        <v>0</v>
      </c>
      <c r="U32" s="88">
        <f>IF(ISNA(VLOOKUP($C32,'TT Provincials'!$A$17:$H$101,8,FALSE))=TRUE,"0",VLOOKUP($C32,'TT Provincials'!$A$17:$H$101,8,FALSE))</f>
        <v>351.29140079003344</v>
      </c>
      <c r="V32" s="88" t="str">
        <f>IF(ISNA(VLOOKUP($C32,'TT Provincials DM'!$A$17:$H$81,8,FALSE))=TRUE,"0",VLOOKUP($C32,'TT Provincials DM'!$A$17:$H$81,8,FALSE))</f>
        <v>0</v>
      </c>
      <c r="W32" s="88" t="str">
        <f>IF(ISNA(VLOOKUP($C32,'CWG Moguls'!$A$17:$H$91,8,FALSE))=TRUE,"0",VLOOKUP($C32,'CWG Moguls'!$A$17:$H$91,8,FALSE))</f>
        <v>0</v>
      </c>
      <c r="X32" s="88" t="str">
        <f>IF(ISNA(VLOOKUP($C32,'Steamboat NorAM MO'!$A$17:$H$91,8,FALSE))=TRUE,"0",VLOOKUP($C32,'Steamboat NorAM MO'!$A$17:$H$91,8,FALSE))</f>
        <v>0</v>
      </c>
      <c r="Y32" s="88" t="str">
        <f>IF(ISNA(VLOOKUP($C32,'Steamboat NorAM DM'!$A$17:$H$91,8,FALSE))=TRUE,"0",VLOOKUP($C32,'Steamboat NorAM DM'!$A$17:$H$91,8,FALSE))</f>
        <v>0</v>
      </c>
      <c r="Z32" s="88" t="str">
        <f>IF(ISNA(VLOOKUP($C32,'Apex NorAM MO'!$A$17:$H$91,8,FALSE))=TRUE,"0",VLOOKUP($C32,'Apex NorAM MO'!$A$17:$H$91,8,FALSE))</f>
        <v>0</v>
      </c>
      <c r="AA32" s="88" t="str">
        <f>IF(ISNA(VLOOKUP($C32,'Apex NorAM DM'!$A$17:$H$91,8,FALSE))=TRUE,"0",VLOOKUP($C32,'Apex NorAM DM'!$A$17:$H$91,8,FALSE))</f>
        <v>0</v>
      </c>
      <c r="AB32" s="88" t="str">
        <f>IF(ISNA(VLOOKUP($C32,'Fernie CC MO'!$A$17:$H$91,8,FALSE))=TRUE,"0",VLOOKUP($C32,'Fernie CC MO'!$A$17:$H$91,8,FALSE))</f>
        <v>0</v>
      </c>
      <c r="AC32" s="88" t="str">
        <f>IF(ISNA(VLOOKUP($C32,'Fernie CC DM'!$A$17:$H$100,8,FALSE))=TRUE,"0",VLOOKUP($C32,'Fernie CC DM'!$A$17:$H$100,8,FALSE))</f>
        <v>0</v>
      </c>
      <c r="AD32" s="88" t="str">
        <f>IF(ISNA(VLOOKUP($C32,'Jr Nats MO'!$A$17:$H$67,8,FALSE))=TRUE,"0",VLOOKUP($C32,'Jr Nats MO'!$A$17:$H$67,8,FALSE))</f>
        <v>0</v>
      </c>
      <c r="AE32" s="88" t="str">
        <f>IF(ISNA(VLOOKUP($C32,'CDN Champs MO'!$A$17:$H$66,8,FALSE))=TRUE,"0",VLOOKUP($C32,'CDN Champs MO'!$A$17:$H$66,8,FALSE))</f>
        <v>0</v>
      </c>
      <c r="AF32" s="88" t="str">
        <f>IF(ISNA(VLOOKUP($C32,'CDN Champs DM'!$A$17:$H$67,8,FALSE))=TRUE,"0",VLOOKUP($C32,'CDN Champs DM'!$A$17:$H$67,8,FALSE))</f>
        <v>0</v>
      </c>
    </row>
    <row r="33" spans="1:32" ht="20.100000000000001" customHeight="1">
      <c r="A33" s="81" t="s">
        <v>98</v>
      </c>
      <c r="B33" s="81" t="s">
        <v>49</v>
      </c>
      <c r="C33" s="86" t="s">
        <v>91</v>
      </c>
      <c r="D33" s="81"/>
      <c r="E33" s="81">
        <f t="shared" si="0"/>
        <v>28</v>
      </c>
      <c r="F33" s="19">
        <f t="shared" si="1"/>
        <v>28</v>
      </c>
      <c r="G33" s="20">
        <f t="shared" si="2"/>
        <v>382.96110604679438</v>
      </c>
      <c r="H33" s="20">
        <f t="shared" si="3"/>
        <v>228.80000000000004</v>
      </c>
      <c r="I33" s="20">
        <f t="shared" si="4"/>
        <v>222.74310206268416</v>
      </c>
      <c r="J33" s="19">
        <f t="shared" si="5"/>
        <v>834.50420810947867</v>
      </c>
      <c r="K33" s="21"/>
      <c r="L33" s="22" t="str">
        <f>IF(ISNA(VLOOKUP($C33,'Canadian Selections'!$A$17:$H$100,8,FALSE))=TRUE,"0",VLOOKUP($C33,'Canadian Selections'!$A$17:$H$100,8,FALSE))</f>
        <v>0</v>
      </c>
      <c r="M33" s="22" t="str">
        <f>IF(ISNA(VLOOKUP($C33,'Val St Come Canada Cup MO'!$A$17:$H$100,8,FALSE))=TRUE,"0",VLOOKUP($C33,'Val St Come Canada Cup MO'!$A$17:$H$100,8,FALSE))</f>
        <v>0</v>
      </c>
      <c r="N33" s="22" t="str">
        <f>IF(ISNA(VLOOKUP($C33,'Val St Come Canada Cup DM'!$A$17:$H$100,8,FALSE))=TRUE,"0",VLOOKUP($C33,'Val St Come Canada Cup DM'!$A$17:$H$100,8,FALSE))</f>
        <v>0</v>
      </c>
      <c r="O33" s="22">
        <f>IF(ISNA(VLOOKUP($C33,'Caledon TT Day 1'!$A$17:$H$100,8,FALSE))=TRUE,"0",VLOOKUP($C33,'Caledon TT Day 1'!$A$17:$H$100,8,FALSE))</f>
        <v>207.00411172550687</v>
      </c>
      <c r="P33" s="22">
        <f>IF(ISNA(VLOOKUP($C33,'Caledon TT Day 2'!$A$17:$H$100,8,FALSE))=TRUE,"0",VLOOKUP($C33,'Caledon TT Day 2'!$A$17:$H$100,8,FALSE))</f>
        <v>222.74310206268416</v>
      </c>
      <c r="Q33" s="88" t="str">
        <f>IF(ISNA(VLOOKUP($C33,'Beaver TT'!$A$17:$H$100,8,FALSE))=TRUE,"0",VLOOKUP($C33,'Beaver TT'!$A$17:$H$100,8,FALSE))</f>
        <v>0</v>
      </c>
      <c r="R33" s="88" t="str">
        <f>IF(ISNA(VLOOKUP($C33,'Fortune Fz'!$A$17:$H$100,8,FALSE))=TRUE,"0",VLOOKUP($C33,'Fortune Fz'!$A$17:$H$100,8,FALSE))</f>
        <v>0</v>
      </c>
      <c r="S33" s="88" t="str">
        <f>IF(ISNA(VLOOKUP($C33,'VSC NorAm MO'!$A$17:$H$91,8,FALSE))=TRUE,"0",VLOOKUP($C33,'VSC NorAm MO'!$A$17:$H$91,8,FALSE))</f>
        <v>0</v>
      </c>
      <c r="T33" s="88" t="str">
        <f>IF(ISNA(VLOOKUP($C33,'VSC NorAm DM'!$A$17:$H$91,8,FALSE))=TRUE,"0",VLOOKUP($C33,'VSC NorAm DM'!$A$17:$H$91,8,FALSE))</f>
        <v>0</v>
      </c>
      <c r="U33" s="88">
        <f>IF(ISNA(VLOOKUP($C33,'TT Provincials'!$A$17:$H$101,8,FALSE))=TRUE,"0",VLOOKUP($C33,'TT Provincials'!$A$17:$H$101,8,FALSE))</f>
        <v>382.96110604679438</v>
      </c>
      <c r="V33" s="88">
        <f>IF(ISNA(VLOOKUP($C33,'TT Provincials DM'!$A$17:$H$81,8,FALSE))=TRUE,"0",VLOOKUP($C33,'TT Provincials DM'!$A$17:$H$81,8,FALSE))</f>
        <v>228.80000000000004</v>
      </c>
      <c r="W33" s="88" t="str">
        <f>IF(ISNA(VLOOKUP($C33,'CWG Moguls'!$A$17:$H$91,8,FALSE))=TRUE,"0",VLOOKUP($C33,'CWG Moguls'!$A$17:$H$91,8,FALSE))</f>
        <v>0</v>
      </c>
      <c r="X33" s="88" t="str">
        <f>IF(ISNA(VLOOKUP($C33,'Steamboat NorAM MO'!$A$17:$H$91,8,FALSE))=TRUE,"0",VLOOKUP($C33,'Steamboat NorAM MO'!$A$17:$H$91,8,FALSE))</f>
        <v>0</v>
      </c>
      <c r="Y33" s="88" t="str">
        <f>IF(ISNA(VLOOKUP($C33,'Steamboat NorAM DM'!$A$17:$H$91,8,FALSE))=TRUE,"0",VLOOKUP($C33,'Steamboat NorAM DM'!$A$17:$H$91,8,FALSE))</f>
        <v>0</v>
      </c>
      <c r="Z33" s="88" t="str">
        <f>IF(ISNA(VLOOKUP($C33,'Apex NorAM MO'!$A$17:$H$91,8,FALSE))=TRUE,"0",VLOOKUP($C33,'Apex NorAM MO'!$A$17:$H$91,8,FALSE))</f>
        <v>0</v>
      </c>
      <c r="AA33" s="88" t="str">
        <f>IF(ISNA(VLOOKUP($C33,'Apex NorAM DM'!$A$17:$H$91,8,FALSE))=TRUE,"0",VLOOKUP($C33,'Apex NorAM DM'!$A$17:$H$91,8,FALSE))</f>
        <v>0</v>
      </c>
      <c r="AB33" s="88" t="str">
        <f>IF(ISNA(VLOOKUP($C33,'Fernie CC MO'!$A$17:$H$91,8,FALSE))=TRUE,"0",VLOOKUP($C33,'Fernie CC MO'!$A$17:$H$91,8,FALSE))</f>
        <v>0</v>
      </c>
      <c r="AC33" s="88" t="str">
        <f>IF(ISNA(VLOOKUP($C33,'Fernie CC DM'!$A$17:$H$100,8,FALSE))=TRUE,"0",VLOOKUP($C33,'Fernie CC DM'!$A$17:$H$100,8,FALSE))</f>
        <v>0</v>
      </c>
      <c r="AD33" s="88" t="str">
        <f>IF(ISNA(VLOOKUP($C33,'Jr Nats MO'!$A$17:$H$67,8,FALSE))=TRUE,"0",VLOOKUP($C33,'Jr Nats MO'!$A$17:$H$67,8,FALSE))</f>
        <v>0</v>
      </c>
      <c r="AE33" s="88" t="str">
        <f>IF(ISNA(VLOOKUP($C33,'CDN Champs MO'!$A$17:$H$66,8,FALSE))=TRUE,"0",VLOOKUP($C33,'CDN Champs MO'!$A$17:$H$66,8,FALSE))</f>
        <v>0</v>
      </c>
      <c r="AF33" s="88" t="str">
        <f>IF(ISNA(VLOOKUP($C33,'CDN Champs DM'!$A$17:$H$67,8,FALSE))=TRUE,"0",VLOOKUP($C33,'CDN Champs DM'!$A$17:$H$67,8,FALSE))</f>
        <v>0</v>
      </c>
    </row>
    <row r="34" spans="1:32" ht="20.100000000000001" customHeight="1">
      <c r="A34" s="81" t="s">
        <v>101</v>
      </c>
      <c r="B34" s="81" t="s">
        <v>100</v>
      </c>
      <c r="C34" s="86" t="s">
        <v>90</v>
      </c>
      <c r="D34" s="81"/>
      <c r="E34" s="81">
        <f t="shared" si="0"/>
        <v>29</v>
      </c>
      <c r="F34" s="19">
        <f t="shared" si="1"/>
        <v>29</v>
      </c>
      <c r="G34" s="20">
        <f t="shared" si="2"/>
        <v>341.26405347918575</v>
      </c>
      <c r="H34" s="20">
        <f t="shared" si="3"/>
        <v>231.3152960085722</v>
      </c>
      <c r="I34" s="20">
        <f t="shared" si="4"/>
        <v>228.80000000000004</v>
      </c>
      <c r="J34" s="19">
        <f t="shared" si="5"/>
        <v>801.37934948775808</v>
      </c>
      <c r="K34" s="21"/>
      <c r="L34" s="22" t="str">
        <f>IF(ISNA(VLOOKUP($C34,'Canadian Selections'!$A$17:$H$100,8,FALSE))=TRUE,"0",VLOOKUP($C34,'Canadian Selections'!$A$17:$H$100,8,FALSE))</f>
        <v>0</v>
      </c>
      <c r="M34" s="22" t="str">
        <f>IF(ISNA(VLOOKUP($C34,'Val St Come Canada Cup MO'!$A$17:$H$100,8,FALSE))=TRUE,"0",VLOOKUP($C34,'Val St Come Canada Cup MO'!$A$17:$H$100,8,FALSE))</f>
        <v>0</v>
      </c>
      <c r="N34" s="22" t="str">
        <f>IF(ISNA(VLOOKUP($C34,'Val St Come Canada Cup DM'!$A$17:$H$100,8,FALSE))=TRUE,"0",VLOOKUP($C34,'Val St Come Canada Cup DM'!$A$17:$H$100,8,FALSE))</f>
        <v>0</v>
      </c>
      <c r="O34" s="22">
        <f>IF(ISNA(VLOOKUP($C34,'Caledon TT Day 1'!$A$17:$H$100,8,FALSE))=TRUE,"0",VLOOKUP($C34,'Caledon TT Day 1'!$A$17:$H$100,8,FALSE))</f>
        <v>210.90316177513117</v>
      </c>
      <c r="P34" s="22">
        <f>IF(ISNA(VLOOKUP($C34,'Caledon TT Day 2'!$A$17:$H$100,8,FALSE))=TRUE,"0",VLOOKUP($C34,'Caledon TT Day 2'!$A$17:$H$100,8,FALSE))</f>
        <v>231.3152960085722</v>
      </c>
      <c r="Q34" s="88" t="str">
        <f>IF(ISNA(VLOOKUP($C34,'Beaver TT'!$A$17:$H$100,8,FALSE))=TRUE,"0",VLOOKUP($C34,'Beaver TT'!$A$17:$H$100,8,FALSE))</f>
        <v>0</v>
      </c>
      <c r="R34" s="88" t="str">
        <f>IF(ISNA(VLOOKUP($C34,'Fortune Fz'!$A$17:$H$100,8,FALSE))=TRUE,"0",VLOOKUP($C34,'Fortune Fz'!$A$17:$H$100,8,FALSE))</f>
        <v>0</v>
      </c>
      <c r="S34" s="88" t="str">
        <f>IF(ISNA(VLOOKUP($C34,'VSC NorAm MO'!$A$17:$H$91,8,FALSE))=TRUE,"0",VLOOKUP($C34,'VSC NorAm MO'!$A$17:$H$91,8,FALSE))</f>
        <v>0</v>
      </c>
      <c r="T34" s="88" t="str">
        <f>IF(ISNA(VLOOKUP($C34,'VSC NorAm DM'!$A$17:$H$91,8,FALSE))=TRUE,"0",VLOOKUP($C34,'VSC NorAm DM'!$A$17:$H$91,8,FALSE))</f>
        <v>0</v>
      </c>
      <c r="U34" s="88">
        <f>IF(ISNA(VLOOKUP($C34,'TT Provincials'!$A$17:$H$101,8,FALSE))=TRUE,"0",VLOOKUP($C34,'TT Provincials'!$A$17:$H$101,8,FALSE))</f>
        <v>341.26405347918575</v>
      </c>
      <c r="V34" s="88">
        <f>IF(ISNA(VLOOKUP($C34,'TT Provincials DM'!$A$17:$H$81,8,FALSE))=TRUE,"0",VLOOKUP($C34,'TT Provincials DM'!$A$17:$H$81,8,FALSE))</f>
        <v>228.80000000000004</v>
      </c>
      <c r="W34" s="88" t="str">
        <f>IF(ISNA(VLOOKUP($C34,'CWG Moguls'!$A$17:$H$91,8,FALSE))=TRUE,"0",VLOOKUP($C34,'CWG Moguls'!$A$17:$H$91,8,FALSE))</f>
        <v>0</v>
      </c>
      <c r="X34" s="88" t="str">
        <f>IF(ISNA(VLOOKUP($C34,'Steamboat NorAM MO'!$A$17:$H$91,8,FALSE))=TRUE,"0",VLOOKUP($C34,'Steamboat NorAM MO'!$A$17:$H$91,8,FALSE))</f>
        <v>0</v>
      </c>
      <c r="Y34" s="88" t="str">
        <f>IF(ISNA(VLOOKUP($C34,'Steamboat NorAM DM'!$A$17:$H$91,8,FALSE))=TRUE,"0",VLOOKUP($C34,'Steamboat NorAM DM'!$A$17:$H$91,8,FALSE))</f>
        <v>0</v>
      </c>
      <c r="Z34" s="88" t="str">
        <f>IF(ISNA(VLOOKUP($C34,'Apex NorAM MO'!$A$17:$H$91,8,FALSE))=TRUE,"0",VLOOKUP($C34,'Apex NorAM MO'!$A$17:$H$91,8,FALSE))</f>
        <v>0</v>
      </c>
      <c r="AA34" s="88" t="str">
        <f>IF(ISNA(VLOOKUP($C34,'Apex NorAM DM'!$A$17:$H$91,8,FALSE))=TRUE,"0",VLOOKUP($C34,'Apex NorAM DM'!$A$17:$H$91,8,FALSE))</f>
        <v>0</v>
      </c>
      <c r="AB34" s="88" t="str">
        <f>IF(ISNA(VLOOKUP($C34,'Fernie CC MO'!$A$17:$H$91,8,FALSE))=TRUE,"0",VLOOKUP($C34,'Fernie CC MO'!$A$17:$H$91,8,FALSE))</f>
        <v>0</v>
      </c>
      <c r="AC34" s="88" t="str">
        <f>IF(ISNA(VLOOKUP($C34,'Fernie CC DM'!$A$17:$H$100,8,FALSE))=TRUE,"0",VLOOKUP($C34,'Fernie CC DM'!$A$17:$H$100,8,FALSE))</f>
        <v>0</v>
      </c>
      <c r="AD34" s="88" t="str">
        <f>IF(ISNA(VLOOKUP($C34,'Jr Nats MO'!$A$17:$H$67,8,FALSE))=TRUE,"0",VLOOKUP($C34,'Jr Nats MO'!$A$17:$H$67,8,FALSE))</f>
        <v>0</v>
      </c>
      <c r="AE34" s="88" t="str">
        <f>IF(ISNA(VLOOKUP($C34,'CDN Champs MO'!$A$17:$H$66,8,FALSE))=TRUE,"0",VLOOKUP($C34,'CDN Champs MO'!$A$17:$H$66,8,FALSE))</f>
        <v>0</v>
      </c>
      <c r="AF34" s="88" t="str">
        <f>IF(ISNA(VLOOKUP($C34,'CDN Champs DM'!$A$17:$H$67,8,FALSE))=TRUE,"0",VLOOKUP($C34,'CDN Champs DM'!$A$17:$H$67,8,FALSE))</f>
        <v>0</v>
      </c>
    </row>
    <row r="35" spans="1:32" ht="20.100000000000001" customHeight="1">
      <c r="A35" s="81" t="s">
        <v>98</v>
      </c>
      <c r="B35" s="81" t="s">
        <v>49</v>
      </c>
      <c r="C35" s="86" t="s">
        <v>83</v>
      </c>
      <c r="D35" s="81"/>
      <c r="E35" s="81">
        <f t="shared" si="0"/>
        <v>30</v>
      </c>
      <c r="F35" s="19">
        <f t="shared" si="1"/>
        <v>30</v>
      </c>
      <c r="G35" s="20">
        <f t="shared" si="2"/>
        <v>303.82862351868738</v>
      </c>
      <c r="H35" s="20">
        <f t="shared" si="3"/>
        <v>266.7659152133844</v>
      </c>
      <c r="I35" s="20">
        <f t="shared" si="4"/>
        <v>228.80000000000004</v>
      </c>
      <c r="J35" s="19">
        <f t="shared" si="5"/>
        <v>799.39453873207185</v>
      </c>
      <c r="K35" s="21"/>
      <c r="L35" s="22" t="str">
        <f>IF(ISNA(VLOOKUP($C35,'Canadian Selections'!$A$17:$H$100,8,FALSE))=TRUE,"0",VLOOKUP($C35,'Canadian Selections'!$A$17:$H$100,8,FALSE))</f>
        <v>0</v>
      </c>
      <c r="M35" s="22" t="str">
        <f>IF(ISNA(VLOOKUP($C35,'Val St Come Canada Cup MO'!$A$17:$H$100,8,FALSE))=TRUE,"0",VLOOKUP($C35,'Val St Come Canada Cup MO'!$A$17:$H$100,8,FALSE))</f>
        <v>0</v>
      </c>
      <c r="N35" s="22" t="str">
        <f>IF(ISNA(VLOOKUP($C35,'Val St Come Canada Cup DM'!$A$17:$H$100,8,FALSE))=TRUE,"0",VLOOKUP($C35,'Val St Come Canada Cup DM'!$A$17:$H$100,8,FALSE))</f>
        <v>0</v>
      </c>
      <c r="O35" s="22">
        <f>IF(ISNA(VLOOKUP($C35,'Caledon TT Day 1'!$A$17:$H$100,8,FALSE))=TRUE,"0",VLOOKUP($C35,'Caledon TT Day 1'!$A$17:$H$100,8,FALSE))</f>
        <v>266.7659152133844</v>
      </c>
      <c r="P35" s="22">
        <f>IF(ISNA(VLOOKUP($C35,'Caledon TT Day 2'!$A$17:$H$100,8,FALSE))=TRUE,"0",VLOOKUP($C35,'Caledon TT Day 2'!$A$17:$H$100,8,FALSE))</f>
        <v>196.4907581034021</v>
      </c>
      <c r="Q35" s="88">
        <f>IF(ISNA(VLOOKUP($C35,'Beaver TT'!$A$17:$H$100,8,FALSE))=TRUE,"0",VLOOKUP($C35,'Beaver TT'!$A$17:$H$100,8,FALSE))</f>
        <v>226.55844155844156</v>
      </c>
      <c r="R35" s="88" t="str">
        <f>IF(ISNA(VLOOKUP($C35,'Fortune Fz'!$A$17:$H$100,8,FALSE))=TRUE,"0",VLOOKUP($C35,'Fortune Fz'!$A$17:$H$100,8,FALSE))</f>
        <v>0</v>
      </c>
      <c r="S35" s="88" t="str">
        <f>IF(ISNA(VLOOKUP($C35,'VSC NorAm MO'!$A$17:$H$91,8,FALSE))=TRUE,"0",VLOOKUP($C35,'VSC NorAm MO'!$A$17:$H$91,8,FALSE))</f>
        <v>0</v>
      </c>
      <c r="T35" s="88" t="str">
        <f>IF(ISNA(VLOOKUP($C35,'VSC NorAm DM'!$A$17:$H$91,8,FALSE))=TRUE,"0",VLOOKUP($C35,'VSC NorAm DM'!$A$17:$H$91,8,FALSE))</f>
        <v>0</v>
      </c>
      <c r="U35" s="88">
        <f>IF(ISNA(VLOOKUP($C35,'TT Provincials'!$A$17:$H$101,8,FALSE))=TRUE,"0",VLOOKUP($C35,'TT Provincials'!$A$17:$H$101,8,FALSE))</f>
        <v>303.82862351868738</v>
      </c>
      <c r="V35" s="88">
        <f>IF(ISNA(VLOOKUP($C35,'TT Provincials DM'!$A$17:$H$81,8,FALSE))=TRUE,"0",VLOOKUP($C35,'TT Provincials DM'!$A$17:$H$81,8,FALSE))</f>
        <v>228.80000000000004</v>
      </c>
      <c r="W35" s="88" t="str">
        <f>IF(ISNA(VLOOKUP($C35,'CWG Moguls'!$A$17:$H$91,8,FALSE))=TRUE,"0",VLOOKUP($C35,'CWG Moguls'!$A$17:$H$91,8,FALSE))</f>
        <v>0</v>
      </c>
      <c r="X35" s="88" t="str">
        <f>IF(ISNA(VLOOKUP($C35,'Steamboat NorAM MO'!$A$17:$H$91,8,FALSE))=TRUE,"0",VLOOKUP($C35,'Steamboat NorAM MO'!$A$17:$H$91,8,FALSE))</f>
        <v>0</v>
      </c>
      <c r="Y35" s="88" t="str">
        <f>IF(ISNA(VLOOKUP($C35,'Steamboat NorAM DM'!$A$17:$H$91,8,FALSE))=TRUE,"0",VLOOKUP($C35,'Steamboat NorAM DM'!$A$17:$H$91,8,FALSE))</f>
        <v>0</v>
      </c>
      <c r="Z35" s="88" t="str">
        <f>IF(ISNA(VLOOKUP($C35,'Apex NorAM MO'!$A$17:$H$91,8,FALSE))=TRUE,"0",VLOOKUP($C35,'Apex NorAM MO'!$A$17:$H$91,8,FALSE))</f>
        <v>0</v>
      </c>
      <c r="AA35" s="88" t="str">
        <f>IF(ISNA(VLOOKUP($C35,'Apex NorAM DM'!$A$17:$H$91,8,FALSE))=TRUE,"0",VLOOKUP($C35,'Apex NorAM DM'!$A$17:$H$91,8,FALSE))</f>
        <v>0</v>
      </c>
      <c r="AB35" s="88" t="str">
        <f>IF(ISNA(VLOOKUP($C35,'Fernie CC MO'!$A$17:$H$91,8,FALSE))=TRUE,"0",VLOOKUP($C35,'Fernie CC MO'!$A$17:$H$91,8,FALSE))</f>
        <v>0</v>
      </c>
      <c r="AC35" s="88" t="str">
        <f>IF(ISNA(VLOOKUP($C35,'Fernie CC DM'!$A$17:$H$100,8,FALSE))=TRUE,"0",VLOOKUP($C35,'Fernie CC DM'!$A$17:$H$100,8,FALSE))</f>
        <v>0</v>
      </c>
      <c r="AD35" s="88" t="str">
        <f>IF(ISNA(VLOOKUP($C35,'Jr Nats MO'!$A$17:$H$67,8,FALSE))=TRUE,"0",VLOOKUP($C35,'Jr Nats MO'!$A$17:$H$67,8,FALSE))</f>
        <v>0</v>
      </c>
      <c r="AE35" s="88" t="str">
        <f>IF(ISNA(VLOOKUP($C35,'CDN Champs MO'!$A$17:$H$66,8,FALSE))=TRUE,"0",VLOOKUP($C35,'CDN Champs MO'!$A$17:$H$66,8,FALSE))</f>
        <v>0</v>
      </c>
      <c r="AF35" s="88" t="str">
        <f>IF(ISNA(VLOOKUP($C35,'CDN Champs DM'!$A$17:$H$67,8,FALSE))=TRUE,"0",VLOOKUP($C35,'CDN Champs DM'!$A$17:$H$67,8,FALSE))</f>
        <v>0</v>
      </c>
    </row>
    <row r="36" spans="1:32" ht="20.100000000000001" customHeight="1">
      <c r="A36" s="81" t="s">
        <v>97</v>
      </c>
      <c r="B36" s="81" t="s">
        <v>103</v>
      </c>
      <c r="C36" s="86" t="s">
        <v>84</v>
      </c>
      <c r="D36" s="81"/>
      <c r="E36" s="81">
        <f t="shared" si="0"/>
        <v>31</v>
      </c>
      <c r="F36" s="19">
        <f t="shared" si="1"/>
        <v>31</v>
      </c>
      <c r="G36" s="20">
        <f t="shared" si="2"/>
        <v>284.54545454545456</v>
      </c>
      <c r="H36" s="20">
        <f t="shared" si="3"/>
        <v>257.83354600879056</v>
      </c>
      <c r="I36" s="20">
        <f t="shared" si="4"/>
        <v>246.65148673988747</v>
      </c>
      <c r="J36" s="19">
        <f t="shared" si="5"/>
        <v>789.03048729413251</v>
      </c>
      <c r="K36" s="21"/>
      <c r="L36" s="22" t="str">
        <f>IF(ISNA(VLOOKUP($C36,'Canadian Selections'!$A$17:$H$100,8,FALSE))=TRUE,"0",VLOOKUP($C36,'Canadian Selections'!$A$17:$H$100,8,FALSE))</f>
        <v>0</v>
      </c>
      <c r="M36" s="22" t="str">
        <f>IF(ISNA(VLOOKUP($C36,'Val St Come Canada Cup MO'!$A$17:$H$100,8,FALSE))=TRUE,"0",VLOOKUP($C36,'Val St Come Canada Cup MO'!$A$17:$H$100,8,FALSE))</f>
        <v>0</v>
      </c>
      <c r="N36" s="22" t="str">
        <f>IF(ISNA(VLOOKUP($C36,'Val St Come Canada Cup DM'!$A$17:$H$100,8,FALSE))=TRUE,"0",VLOOKUP($C36,'Val St Come Canada Cup DM'!$A$17:$H$100,8,FALSE))</f>
        <v>0</v>
      </c>
      <c r="O36" s="22">
        <f>IF(ISNA(VLOOKUP($C36,'Caledon TT Day 1'!$A$17:$H$100,8,FALSE))=TRUE,"0",VLOOKUP($C36,'Caledon TT Day 1'!$A$17:$H$100,8,FALSE))</f>
        <v>257.83354600879056</v>
      </c>
      <c r="P36" s="22">
        <f>IF(ISNA(VLOOKUP($C36,'Caledon TT Day 2'!$A$17:$H$100,8,FALSE))=TRUE,"0",VLOOKUP($C36,'Caledon TT Day 2'!$A$17:$H$100,8,FALSE))</f>
        <v>246.65148673988747</v>
      </c>
      <c r="Q36" s="88">
        <f>IF(ISNA(VLOOKUP($C36,'Beaver TT'!$A$17:$H$100,8,FALSE))=TRUE,"0",VLOOKUP($C36,'Beaver TT'!$A$17:$H$100,8,FALSE))</f>
        <v>284.54545454545456</v>
      </c>
      <c r="R36" s="88" t="str">
        <f>IF(ISNA(VLOOKUP($C36,'Fortune Fz'!$A$17:$H$100,8,FALSE))=TRUE,"0",VLOOKUP($C36,'Fortune Fz'!$A$17:$H$100,8,FALSE))</f>
        <v>0</v>
      </c>
      <c r="S36" s="88" t="str">
        <f>IF(ISNA(VLOOKUP($C36,'VSC NorAm MO'!$A$17:$H$91,8,FALSE))=TRUE,"0",VLOOKUP($C36,'VSC NorAm MO'!$A$17:$H$91,8,FALSE))</f>
        <v>0</v>
      </c>
      <c r="T36" s="88" t="str">
        <f>IF(ISNA(VLOOKUP($C36,'VSC NorAm DM'!$A$17:$H$91,8,FALSE))=TRUE,"0",VLOOKUP($C36,'VSC NorAm DM'!$A$17:$H$91,8,FALSE))</f>
        <v>0</v>
      </c>
      <c r="U36" s="88" t="str">
        <f>IF(ISNA(VLOOKUP($C36,'TT Provincials'!$A$17:$H$101,8,FALSE))=TRUE,"0",VLOOKUP($C36,'TT Provincials'!$A$17:$H$101,8,FALSE))</f>
        <v>0</v>
      </c>
      <c r="V36" s="88" t="str">
        <f>IF(ISNA(VLOOKUP($C36,'TT Provincials DM'!$A$17:$H$81,8,FALSE))=TRUE,"0",VLOOKUP($C36,'TT Provincials DM'!$A$17:$H$81,8,FALSE))</f>
        <v>0</v>
      </c>
      <c r="W36" s="88" t="str">
        <f>IF(ISNA(VLOOKUP($C36,'CWG Moguls'!$A$17:$H$91,8,FALSE))=TRUE,"0",VLOOKUP($C36,'CWG Moguls'!$A$17:$H$91,8,FALSE))</f>
        <v>0</v>
      </c>
      <c r="X36" s="88" t="str">
        <f>IF(ISNA(VLOOKUP($C36,'Steamboat NorAM MO'!$A$17:$H$91,8,FALSE))=TRUE,"0",VLOOKUP($C36,'Steamboat NorAM MO'!$A$17:$H$91,8,FALSE))</f>
        <v>0</v>
      </c>
      <c r="Y36" s="88" t="str">
        <f>IF(ISNA(VLOOKUP($C36,'Steamboat NorAM DM'!$A$17:$H$91,8,FALSE))=TRUE,"0",VLOOKUP($C36,'Steamboat NorAM DM'!$A$17:$H$91,8,FALSE))</f>
        <v>0</v>
      </c>
      <c r="Z36" s="88" t="str">
        <f>IF(ISNA(VLOOKUP($C36,'Apex NorAM MO'!$A$17:$H$91,8,FALSE))=TRUE,"0",VLOOKUP($C36,'Apex NorAM MO'!$A$17:$H$91,8,FALSE))</f>
        <v>0</v>
      </c>
      <c r="AA36" s="88" t="str">
        <f>IF(ISNA(VLOOKUP($C36,'Apex NorAM DM'!$A$17:$H$91,8,FALSE))=TRUE,"0",VLOOKUP($C36,'Apex NorAM DM'!$A$17:$H$91,8,FALSE))</f>
        <v>0</v>
      </c>
      <c r="AB36" s="88" t="str">
        <f>IF(ISNA(VLOOKUP($C36,'Fernie CC MO'!$A$17:$H$91,8,FALSE))=TRUE,"0",VLOOKUP($C36,'Fernie CC MO'!$A$17:$H$91,8,FALSE))</f>
        <v>0</v>
      </c>
      <c r="AC36" s="88" t="str">
        <f>IF(ISNA(VLOOKUP($C36,'Fernie CC DM'!$A$17:$H$100,8,FALSE))=TRUE,"0",VLOOKUP($C36,'Fernie CC DM'!$A$17:$H$100,8,FALSE))</f>
        <v>0</v>
      </c>
      <c r="AD36" s="88" t="str">
        <f>IF(ISNA(VLOOKUP($C36,'Jr Nats MO'!$A$17:$H$67,8,FALSE))=TRUE,"0",VLOOKUP($C36,'Jr Nats MO'!$A$17:$H$67,8,FALSE))</f>
        <v>0</v>
      </c>
      <c r="AE36" s="88" t="str">
        <f>IF(ISNA(VLOOKUP($C36,'CDN Champs MO'!$A$17:$H$66,8,FALSE))=TRUE,"0",VLOOKUP($C36,'CDN Champs MO'!$A$17:$H$66,8,FALSE))</f>
        <v>0</v>
      </c>
      <c r="AF36" s="88" t="str">
        <f>IF(ISNA(VLOOKUP($C36,'CDN Champs DM'!$A$17:$H$67,8,FALSE))=TRUE,"0",VLOOKUP($C36,'CDN Champs DM'!$A$17:$H$67,8,FALSE))</f>
        <v>0</v>
      </c>
    </row>
    <row r="37" spans="1:32" ht="20.100000000000001" customHeight="1">
      <c r="A37" s="81" t="s">
        <v>97</v>
      </c>
      <c r="B37" s="81" t="s">
        <v>103</v>
      </c>
      <c r="C37" s="86" t="s">
        <v>89</v>
      </c>
      <c r="D37" s="81"/>
      <c r="E37" s="81">
        <f t="shared" si="0"/>
        <v>32</v>
      </c>
      <c r="F37" s="19">
        <f t="shared" si="1"/>
        <v>32</v>
      </c>
      <c r="G37" s="20">
        <f t="shared" si="2"/>
        <v>278.34244910361599</v>
      </c>
      <c r="H37" s="20">
        <f t="shared" si="3"/>
        <v>255.4545454545455</v>
      </c>
      <c r="I37" s="20">
        <f t="shared" si="4"/>
        <v>221.67871827591097</v>
      </c>
      <c r="J37" s="19">
        <f t="shared" si="5"/>
        <v>755.47571283407251</v>
      </c>
      <c r="K37" s="21"/>
      <c r="L37" s="22" t="str">
        <f>IF(ISNA(VLOOKUP($C37,'Canadian Selections'!$A$17:$H$100,8,FALSE))=TRUE,"0",VLOOKUP($C37,'Canadian Selections'!$A$17:$H$100,8,FALSE))</f>
        <v>0</v>
      </c>
      <c r="M37" s="22" t="str">
        <f>IF(ISNA(VLOOKUP($C37,'Val St Come Canada Cup MO'!$A$17:$H$100,8,FALSE))=TRUE,"0",VLOOKUP($C37,'Val St Come Canada Cup MO'!$A$17:$H$100,8,FALSE))</f>
        <v>0</v>
      </c>
      <c r="N37" s="22" t="str">
        <f>IF(ISNA(VLOOKUP($C37,'Val St Come Canada Cup DM'!$A$17:$H$100,8,FALSE))=TRUE,"0",VLOOKUP($C37,'Val St Come Canada Cup DM'!$A$17:$H$100,8,FALSE))</f>
        <v>0</v>
      </c>
      <c r="O37" s="22">
        <f>IF(ISNA(VLOOKUP($C37,'Caledon TT Day 1'!$A$17:$H$100,8,FALSE))=TRUE,"0",VLOOKUP($C37,'Caledon TT Day 1'!$A$17:$H$100,8,FALSE))</f>
        <v>221.67871827591097</v>
      </c>
      <c r="P37" s="22">
        <f>IF(ISNA(VLOOKUP($C37,'Caledon TT Day 2'!$A$17:$H$100,8,FALSE))=TRUE,"0",VLOOKUP($C37,'Caledon TT Day 2'!$A$17:$H$100,8,FALSE))</f>
        <v>221.60460755424594</v>
      </c>
      <c r="Q37" s="88">
        <f>IF(ISNA(VLOOKUP($C37,'Beaver TT'!$A$17:$H$100,8,FALSE))=TRUE,"0",VLOOKUP($C37,'Beaver TT'!$A$17:$H$100,8,FALSE))</f>
        <v>255.4545454545455</v>
      </c>
      <c r="R37" s="88" t="str">
        <f>IF(ISNA(VLOOKUP($C37,'Fortune Fz'!$A$17:$H$100,8,FALSE))=TRUE,"0",VLOOKUP($C37,'Fortune Fz'!$A$17:$H$100,8,FALSE))</f>
        <v>0</v>
      </c>
      <c r="S37" s="88" t="str">
        <f>IF(ISNA(VLOOKUP($C37,'VSC NorAm MO'!$A$17:$H$91,8,FALSE))=TRUE,"0",VLOOKUP($C37,'VSC NorAm MO'!$A$17:$H$91,8,FALSE))</f>
        <v>0</v>
      </c>
      <c r="T37" s="88" t="str">
        <f>IF(ISNA(VLOOKUP($C37,'VSC NorAm DM'!$A$17:$H$91,8,FALSE))=TRUE,"0",VLOOKUP($C37,'VSC NorAm DM'!$A$17:$H$91,8,FALSE))</f>
        <v>0</v>
      </c>
      <c r="U37" s="88">
        <f>IF(ISNA(VLOOKUP($C37,'TT Provincials'!$A$17:$H$101,8,FALSE))=TRUE,"0",VLOOKUP($C37,'TT Provincials'!$A$17:$H$101,8,FALSE))</f>
        <v>278.34244910361599</v>
      </c>
      <c r="V37" s="88" t="str">
        <f>IF(ISNA(VLOOKUP($C37,'TT Provincials DM'!$A$17:$H$81,8,FALSE))=TRUE,"0",VLOOKUP($C37,'TT Provincials DM'!$A$17:$H$81,8,FALSE))</f>
        <v>0</v>
      </c>
      <c r="W37" s="88" t="str">
        <f>IF(ISNA(VLOOKUP($C37,'CWG Moguls'!$A$17:$H$91,8,FALSE))=TRUE,"0",VLOOKUP($C37,'CWG Moguls'!$A$17:$H$91,8,FALSE))</f>
        <v>0</v>
      </c>
      <c r="X37" s="88" t="str">
        <f>IF(ISNA(VLOOKUP($C37,'Steamboat NorAM MO'!$A$17:$H$91,8,FALSE))=TRUE,"0",VLOOKUP($C37,'Steamboat NorAM MO'!$A$17:$H$91,8,FALSE))</f>
        <v>0</v>
      </c>
      <c r="Y37" s="88" t="str">
        <f>IF(ISNA(VLOOKUP($C37,'Steamboat NorAM DM'!$A$17:$H$91,8,FALSE))=TRUE,"0",VLOOKUP($C37,'Steamboat NorAM DM'!$A$17:$H$91,8,FALSE))</f>
        <v>0</v>
      </c>
      <c r="Z37" s="88" t="str">
        <f>IF(ISNA(VLOOKUP($C37,'Apex NorAM MO'!$A$17:$H$91,8,FALSE))=TRUE,"0",VLOOKUP($C37,'Apex NorAM MO'!$A$17:$H$91,8,FALSE))</f>
        <v>0</v>
      </c>
      <c r="AA37" s="88" t="str">
        <f>IF(ISNA(VLOOKUP($C37,'Apex NorAM DM'!$A$17:$H$91,8,FALSE))=TRUE,"0",VLOOKUP($C37,'Apex NorAM DM'!$A$17:$H$91,8,FALSE))</f>
        <v>0</v>
      </c>
      <c r="AB37" s="88" t="str">
        <f>IF(ISNA(VLOOKUP($C37,'Fernie CC MO'!$A$17:$H$91,8,FALSE))=TRUE,"0",VLOOKUP($C37,'Fernie CC MO'!$A$17:$H$91,8,FALSE))</f>
        <v>0</v>
      </c>
      <c r="AC37" s="88" t="str">
        <f>IF(ISNA(VLOOKUP($C37,'Fernie CC DM'!$A$17:$H$100,8,FALSE))=TRUE,"0",VLOOKUP($C37,'Fernie CC DM'!$A$17:$H$100,8,FALSE))</f>
        <v>0</v>
      </c>
      <c r="AD37" s="88" t="str">
        <f>IF(ISNA(VLOOKUP($C37,'Jr Nats MO'!$A$17:$H$67,8,FALSE))=TRUE,"0",VLOOKUP($C37,'Jr Nats MO'!$A$17:$H$67,8,FALSE))</f>
        <v>0</v>
      </c>
      <c r="AE37" s="88" t="str">
        <f>IF(ISNA(VLOOKUP($C37,'CDN Champs MO'!$A$17:$H$66,8,FALSE))=TRUE,"0",VLOOKUP($C37,'CDN Champs MO'!$A$17:$H$66,8,FALSE))</f>
        <v>0</v>
      </c>
      <c r="AF37" s="88" t="str">
        <f>IF(ISNA(VLOOKUP($C37,'CDN Champs DM'!$A$17:$H$67,8,FALSE))=TRUE,"0",VLOOKUP($C37,'CDN Champs DM'!$A$17:$H$67,8,FALSE))</f>
        <v>0</v>
      </c>
    </row>
    <row r="38" spans="1:32" ht="20.100000000000001" customHeight="1">
      <c r="A38" s="81" t="s">
        <v>102</v>
      </c>
      <c r="B38" s="81" t="s">
        <v>103</v>
      </c>
      <c r="C38" s="86" t="s">
        <v>92</v>
      </c>
      <c r="D38" s="81"/>
      <c r="E38" s="81">
        <f t="shared" ref="E38:E69" si="6">F38</f>
        <v>33</v>
      </c>
      <c r="F38" s="19">
        <f t="shared" ref="F38:F69" si="7">RANK(J38,$J$6:$K$103,0)</f>
        <v>33</v>
      </c>
      <c r="G38" s="20">
        <f t="shared" si="2"/>
        <v>287.19993922819816</v>
      </c>
      <c r="H38" s="20">
        <f t="shared" si="3"/>
        <v>229.35064935064935</v>
      </c>
      <c r="I38" s="20">
        <f t="shared" si="4"/>
        <v>228.80000000000004</v>
      </c>
      <c r="J38" s="19">
        <f t="shared" ref="J38:J69" si="8">SUM(G38+H38+I38)</f>
        <v>745.35058857884758</v>
      </c>
      <c r="K38" s="21"/>
      <c r="L38" s="22" t="str">
        <f>IF(ISNA(VLOOKUP($C38,'Canadian Selections'!$A$17:$H$100,8,FALSE))=TRUE,"0",VLOOKUP($C38,'Canadian Selections'!$A$17:$H$100,8,FALSE))</f>
        <v>0</v>
      </c>
      <c r="M38" s="22" t="str">
        <f>IF(ISNA(VLOOKUP($C38,'Val St Come Canada Cup MO'!$A$17:$H$100,8,FALSE))=TRUE,"0",VLOOKUP($C38,'Val St Come Canada Cup MO'!$A$17:$H$100,8,FALSE))</f>
        <v>0</v>
      </c>
      <c r="N38" s="22" t="str">
        <f>IF(ISNA(VLOOKUP($C38,'Val St Come Canada Cup DM'!$A$17:$H$100,8,FALSE))=TRUE,"0",VLOOKUP($C38,'Val St Come Canada Cup DM'!$A$17:$H$100,8,FALSE))</f>
        <v>0</v>
      </c>
      <c r="O38" s="22">
        <f>IF(ISNA(VLOOKUP($C38,'Caledon TT Day 1'!$A$17:$H$100,8,FALSE))=TRUE,"0",VLOOKUP($C38,'Caledon TT Day 1'!$A$17:$H$100,8,FALSE))</f>
        <v>203.53041259038707</v>
      </c>
      <c r="P38" s="22">
        <f>IF(ISNA(VLOOKUP($C38,'Caledon TT Day 2'!$A$17:$H$100,8,FALSE))=TRUE,"0",VLOOKUP($C38,'Caledon TT Day 2'!$A$17:$H$100,8,FALSE))</f>
        <v>185.17278328422179</v>
      </c>
      <c r="Q38" s="88">
        <f>IF(ISNA(VLOOKUP($C38,'Beaver TT'!$A$17:$H$100,8,FALSE))=TRUE,"0",VLOOKUP($C38,'Beaver TT'!$A$17:$H$100,8,FALSE))</f>
        <v>229.35064935064935</v>
      </c>
      <c r="R38" s="88" t="str">
        <f>IF(ISNA(VLOOKUP($C38,'Fortune Fz'!$A$17:$H$100,8,FALSE))=TRUE,"0",VLOOKUP($C38,'Fortune Fz'!$A$17:$H$100,8,FALSE))</f>
        <v>0</v>
      </c>
      <c r="S38" s="88" t="str">
        <f>IF(ISNA(VLOOKUP($C38,'VSC NorAm MO'!$A$17:$H$91,8,FALSE))=TRUE,"0",VLOOKUP($C38,'VSC NorAm MO'!$A$17:$H$91,8,FALSE))</f>
        <v>0</v>
      </c>
      <c r="T38" s="88" t="str">
        <f>IF(ISNA(VLOOKUP($C38,'VSC NorAm DM'!$A$17:$H$91,8,FALSE))=TRUE,"0",VLOOKUP($C38,'VSC NorAm DM'!$A$17:$H$91,8,FALSE))</f>
        <v>0</v>
      </c>
      <c r="U38" s="88">
        <f>IF(ISNA(VLOOKUP($C38,'TT Provincials'!$A$17:$H$101,8,FALSE))=TRUE,"0",VLOOKUP($C38,'TT Provincials'!$A$17:$H$101,8,FALSE))</f>
        <v>287.19993922819816</v>
      </c>
      <c r="V38" s="88">
        <f>IF(ISNA(VLOOKUP($C38,'TT Provincials DM'!$A$17:$H$81,8,FALSE))=TRUE,"0",VLOOKUP($C38,'TT Provincials DM'!$A$17:$H$81,8,FALSE))</f>
        <v>228.80000000000004</v>
      </c>
      <c r="W38" s="88" t="str">
        <f>IF(ISNA(VLOOKUP($C38,'CWG Moguls'!$A$17:$H$91,8,FALSE))=TRUE,"0",VLOOKUP($C38,'CWG Moguls'!$A$17:$H$91,8,FALSE))</f>
        <v>0</v>
      </c>
      <c r="X38" s="88" t="str">
        <f>IF(ISNA(VLOOKUP($C38,'Steamboat NorAM MO'!$A$17:$H$91,8,FALSE))=TRUE,"0",VLOOKUP($C38,'Steamboat NorAM MO'!$A$17:$H$91,8,FALSE))</f>
        <v>0</v>
      </c>
      <c r="Y38" s="88" t="str">
        <f>IF(ISNA(VLOOKUP($C38,'Steamboat NorAM DM'!$A$17:$H$91,8,FALSE))=TRUE,"0",VLOOKUP($C38,'Steamboat NorAM DM'!$A$17:$H$91,8,FALSE))</f>
        <v>0</v>
      </c>
      <c r="Z38" s="88" t="str">
        <f>IF(ISNA(VLOOKUP($C38,'Apex NorAM MO'!$A$17:$H$91,8,FALSE))=TRUE,"0",VLOOKUP($C38,'Apex NorAM MO'!$A$17:$H$91,8,FALSE))</f>
        <v>0</v>
      </c>
      <c r="AA38" s="88" t="str">
        <f>IF(ISNA(VLOOKUP($C38,'Apex NorAM DM'!$A$17:$H$91,8,FALSE))=TRUE,"0",VLOOKUP($C38,'Apex NorAM DM'!$A$17:$H$91,8,FALSE))</f>
        <v>0</v>
      </c>
      <c r="AB38" s="88" t="str">
        <f>IF(ISNA(VLOOKUP($C38,'Fernie CC MO'!$A$17:$H$91,8,FALSE))=TRUE,"0",VLOOKUP($C38,'Fernie CC MO'!$A$17:$H$91,8,FALSE))</f>
        <v>0</v>
      </c>
      <c r="AC38" s="88" t="str">
        <f>IF(ISNA(VLOOKUP($C38,'Fernie CC DM'!$A$17:$H$100,8,FALSE))=TRUE,"0",VLOOKUP($C38,'Fernie CC DM'!$A$17:$H$100,8,FALSE))</f>
        <v>0</v>
      </c>
      <c r="AD38" s="88" t="str">
        <f>IF(ISNA(VLOOKUP($C38,'Jr Nats MO'!$A$17:$H$67,8,FALSE))=TRUE,"0",VLOOKUP($C38,'Jr Nats MO'!$A$17:$H$67,8,FALSE))</f>
        <v>0</v>
      </c>
      <c r="AE38" s="88" t="str">
        <f>IF(ISNA(VLOOKUP($C38,'CDN Champs MO'!$A$17:$H$66,8,FALSE))=TRUE,"0",VLOOKUP($C38,'CDN Champs MO'!$A$17:$H$66,8,FALSE))</f>
        <v>0</v>
      </c>
      <c r="AF38" s="88" t="str">
        <f>IF(ISNA(VLOOKUP($C38,'CDN Champs DM'!$A$17:$H$67,8,FALSE))=TRUE,"0",VLOOKUP($C38,'CDN Champs DM'!$A$17:$H$67,8,FALSE))</f>
        <v>0</v>
      </c>
    </row>
    <row r="39" spans="1:32" ht="20.100000000000001" customHeight="1">
      <c r="A39" s="81" t="s">
        <v>102</v>
      </c>
      <c r="B39" s="81" t="s">
        <v>103</v>
      </c>
      <c r="C39" s="86" t="s">
        <v>93</v>
      </c>
      <c r="D39" s="81"/>
      <c r="E39" s="81">
        <f t="shared" si="6"/>
        <v>34</v>
      </c>
      <c r="F39" s="19">
        <f t="shared" si="7"/>
        <v>34</v>
      </c>
      <c r="G39" s="20">
        <f t="shared" si="2"/>
        <v>288.03555150410216</v>
      </c>
      <c r="H39" s="20">
        <f t="shared" si="3"/>
        <v>228.80000000000004</v>
      </c>
      <c r="I39" s="20">
        <f t="shared" si="4"/>
        <v>228.24675324675323</v>
      </c>
      <c r="J39" s="19">
        <f t="shared" si="8"/>
        <v>745.08230475085543</v>
      </c>
      <c r="K39" s="21"/>
      <c r="L39" s="22" t="str">
        <f>IF(ISNA(VLOOKUP($C39,'Canadian Selections'!$A$17:$H$100,8,FALSE))=TRUE,"0",VLOOKUP($C39,'Canadian Selections'!$A$17:$H$100,8,FALSE))</f>
        <v>0</v>
      </c>
      <c r="M39" s="22" t="str">
        <f>IF(ISNA(VLOOKUP($C39,'Val St Come Canada Cup MO'!$A$17:$H$100,8,FALSE))=TRUE,"0",VLOOKUP($C39,'Val St Come Canada Cup MO'!$A$17:$H$100,8,FALSE))</f>
        <v>0</v>
      </c>
      <c r="N39" s="22" t="str">
        <f>IF(ISNA(VLOOKUP($C39,'Val St Come Canada Cup DM'!$A$17:$H$100,8,FALSE))=TRUE,"0",VLOOKUP($C39,'Val St Come Canada Cup DM'!$A$17:$H$100,8,FALSE))</f>
        <v>0</v>
      </c>
      <c r="O39" s="22">
        <f>IF(ISNA(VLOOKUP($C39,'Caledon TT Day 1'!$A$17:$H$100,8,FALSE))=TRUE,"0",VLOOKUP($C39,'Caledon TT Day 1'!$A$17:$H$100,8,FALSE))</f>
        <v>186.8708351056288</v>
      </c>
      <c r="P39" s="22">
        <f>IF(ISNA(VLOOKUP($C39,'Caledon TT Day 2'!$A$17:$H$100,8,FALSE))=TRUE,"0",VLOOKUP($C39,'Caledon TT Day 2'!$A$17:$H$100,8,FALSE))</f>
        <v>213.16635413876239</v>
      </c>
      <c r="Q39" s="88">
        <f>IF(ISNA(VLOOKUP($C39,'Beaver TT'!$A$17:$H$100,8,FALSE))=TRUE,"0",VLOOKUP($C39,'Beaver TT'!$A$17:$H$100,8,FALSE))</f>
        <v>228.24675324675323</v>
      </c>
      <c r="R39" s="88" t="str">
        <f>IF(ISNA(VLOOKUP($C39,'Fortune Fz'!$A$17:$H$100,8,FALSE))=TRUE,"0",VLOOKUP($C39,'Fortune Fz'!$A$17:$H$100,8,FALSE))</f>
        <v>0</v>
      </c>
      <c r="S39" s="88" t="str">
        <f>IF(ISNA(VLOOKUP($C39,'VSC NorAm MO'!$A$17:$H$91,8,FALSE))=TRUE,"0",VLOOKUP($C39,'VSC NorAm MO'!$A$17:$H$91,8,FALSE))</f>
        <v>0</v>
      </c>
      <c r="T39" s="88" t="str">
        <f>IF(ISNA(VLOOKUP($C39,'VSC NorAm DM'!$A$17:$H$91,8,FALSE))=TRUE,"0",VLOOKUP($C39,'VSC NorAm DM'!$A$17:$H$91,8,FALSE))</f>
        <v>0</v>
      </c>
      <c r="U39" s="88">
        <f>IF(ISNA(VLOOKUP($C39,'TT Provincials'!$A$17:$H$101,8,FALSE))=TRUE,"0",VLOOKUP($C39,'TT Provincials'!$A$17:$H$101,8,FALSE))</f>
        <v>288.03555150410216</v>
      </c>
      <c r="V39" s="88">
        <f>IF(ISNA(VLOOKUP($C39,'TT Provincials DM'!$A$17:$H$81,8,FALSE))=TRUE,"0",VLOOKUP($C39,'TT Provincials DM'!$A$17:$H$81,8,FALSE))</f>
        <v>228.80000000000004</v>
      </c>
      <c r="W39" s="88" t="str">
        <f>IF(ISNA(VLOOKUP($C39,'CWG Moguls'!$A$17:$H$91,8,FALSE))=TRUE,"0",VLOOKUP($C39,'CWG Moguls'!$A$17:$H$91,8,FALSE))</f>
        <v>0</v>
      </c>
      <c r="X39" s="88" t="str">
        <f>IF(ISNA(VLOOKUP($C39,'Steamboat NorAM MO'!$A$17:$H$91,8,FALSE))=TRUE,"0",VLOOKUP($C39,'Steamboat NorAM MO'!$A$17:$H$91,8,FALSE))</f>
        <v>0</v>
      </c>
      <c r="Y39" s="88" t="str">
        <f>IF(ISNA(VLOOKUP($C39,'Steamboat NorAM DM'!$A$17:$H$91,8,FALSE))=TRUE,"0",VLOOKUP($C39,'Steamboat NorAM DM'!$A$17:$H$91,8,FALSE))</f>
        <v>0</v>
      </c>
      <c r="Z39" s="88" t="str">
        <f>IF(ISNA(VLOOKUP($C39,'Apex NorAM MO'!$A$17:$H$91,8,FALSE))=TRUE,"0",VLOOKUP($C39,'Apex NorAM MO'!$A$17:$H$91,8,FALSE))</f>
        <v>0</v>
      </c>
      <c r="AA39" s="88" t="str">
        <f>IF(ISNA(VLOOKUP($C39,'Apex NorAM DM'!$A$17:$H$91,8,FALSE))=TRUE,"0",VLOOKUP($C39,'Apex NorAM DM'!$A$17:$H$91,8,FALSE))</f>
        <v>0</v>
      </c>
      <c r="AB39" s="88" t="str">
        <f>IF(ISNA(VLOOKUP($C39,'Fernie CC MO'!$A$17:$H$91,8,FALSE))=TRUE,"0",VLOOKUP($C39,'Fernie CC MO'!$A$17:$H$91,8,FALSE))</f>
        <v>0</v>
      </c>
      <c r="AC39" s="88" t="str">
        <f>IF(ISNA(VLOOKUP($C39,'Fernie CC DM'!$A$17:$H$100,8,FALSE))=TRUE,"0",VLOOKUP($C39,'Fernie CC DM'!$A$17:$H$100,8,FALSE))</f>
        <v>0</v>
      </c>
      <c r="AD39" s="88" t="str">
        <f>IF(ISNA(VLOOKUP($C39,'Jr Nats MO'!$A$17:$H$67,8,FALSE))=TRUE,"0",VLOOKUP($C39,'Jr Nats MO'!$A$17:$H$67,8,FALSE))</f>
        <v>0</v>
      </c>
      <c r="AE39" s="88" t="str">
        <f>IF(ISNA(VLOOKUP($C39,'CDN Champs MO'!$A$17:$H$66,8,FALSE))=TRUE,"0",VLOOKUP($C39,'CDN Champs MO'!$A$17:$H$66,8,FALSE))</f>
        <v>0</v>
      </c>
      <c r="AF39" s="88" t="str">
        <f>IF(ISNA(VLOOKUP($C39,'CDN Champs DM'!$A$17:$H$67,8,FALSE))=TRUE,"0",VLOOKUP($C39,'CDN Champs DM'!$A$17:$H$67,8,FALSE))</f>
        <v>0</v>
      </c>
    </row>
    <row r="40" spans="1:32" ht="20.100000000000001" customHeight="1">
      <c r="A40" s="81" t="s">
        <v>102</v>
      </c>
      <c r="B40" s="81" t="s">
        <v>103</v>
      </c>
      <c r="C40" s="86" t="s">
        <v>88</v>
      </c>
      <c r="D40" s="81"/>
      <c r="E40" s="81">
        <f t="shared" si="6"/>
        <v>35</v>
      </c>
      <c r="F40" s="19">
        <f t="shared" si="7"/>
        <v>35</v>
      </c>
      <c r="G40" s="20">
        <f t="shared" si="2"/>
        <v>269.06715284108179</v>
      </c>
      <c r="H40" s="20">
        <f t="shared" si="3"/>
        <v>228.80000000000004</v>
      </c>
      <c r="I40" s="20">
        <f t="shared" si="4"/>
        <v>225.1524174110308</v>
      </c>
      <c r="J40" s="19">
        <f t="shared" si="8"/>
        <v>723.01957025211266</v>
      </c>
      <c r="K40" s="21"/>
      <c r="L40" s="22" t="str">
        <f>IF(ISNA(VLOOKUP($C40,'Canadian Selections'!$A$17:$H$100,8,FALSE))=TRUE,"0",VLOOKUP($C40,'Canadian Selections'!$A$17:$H$100,8,FALSE))</f>
        <v>0</v>
      </c>
      <c r="M40" s="22" t="str">
        <f>IF(ISNA(VLOOKUP($C40,'Val St Come Canada Cup MO'!$A$17:$H$100,8,FALSE))=TRUE,"0",VLOOKUP($C40,'Val St Come Canada Cup MO'!$A$17:$H$100,8,FALSE))</f>
        <v>0</v>
      </c>
      <c r="N40" s="22" t="str">
        <f>IF(ISNA(VLOOKUP($C40,'Val St Come Canada Cup DM'!$A$17:$H$100,8,FALSE))=TRUE,"0",VLOOKUP($C40,'Val St Come Canada Cup DM'!$A$17:$H$100,8,FALSE))</f>
        <v>0</v>
      </c>
      <c r="O40" s="22">
        <f>IF(ISNA(VLOOKUP($C40,'Caledon TT Day 1'!$A$17:$H$100,8,FALSE))=TRUE,"0",VLOOKUP($C40,'Caledon TT Day 1'!$A$17:$H$100,8,FALSE))</f>
        <v>225.1524174110308</v>
      </c>
      <c r="P40" s="22">
        <f>IF(ISNA(VLOOKUP($C40,'Caledon TT Day 2'!$A$17:$H$100,8,FALSE))=TRUE,"0",VLOOKUP($C40,'Caledon TT Day 2'!$A$17:$H$100,8,FALSE))</f>
        <v>211.96088936512189</v>
      </c>
      <c r="Q40" s="88">
        <f>IF(ISNA(VLOOKUP($C40,'Beaver TT'!$A$17:$H$100,8,FALSE))=TRUE,"0",VLOOKUP($C40,'Beaver TT'!$A$17:$H$100,8,FALSE))</f>
        <v>153.57142857142856</v>
      </c>
      <c r="R40" s="88" t="str">
        <f>IF(ISNA(VLOOKUP($C40,'Fortune Fz'!$A$17:$H$100,8,FALSE))=TRUE,"0",VLOOKUP($C40,'Fortune Fz'!$A$17:$H$100,8,FALSE))</f>
        <v>0</v>
      </c>
      <c r="S40" s="88" t="str">
        <f>IF(ISNA(VLOOKUP($C40,'VSC NorAm MO'!$A$17:$H$91,8,FALSE))=TRUE,"0",VLOOKUP($C40,'VSC NorAm MO'!$A$17:$H$91,8,FALSE))</f>
        <v>0</v>
      </c>
      <c r="T40" s="88" t="str">
        <f>IF(ISNA(VLOOKUP($C40,'VSC NorAm DM'!$A$17:$H$91,8,FALSE))=TRUE,"0",VLOOKUP($C40,'VSC NorAm DM'!$A$17:$H$91,8,FALSE))</f>
        <v>0</v>
      </c>
      <c r="U40" s="88">
        <f>IF(ISNA(VLOOKUP($C40,'TT Provincials'!$A$17:$H$101,8,FALSE))=TRUE,"0",VLOOKUP($C40,'TT Provincials'!$A$17:$H$101,8,FALSE))</f>
        <v>269.06715284108179</v>
      </c>
      <c r="V40" s="88">
        <f>IF(ISNA(VLOOKUP($C40,'TT Provincials DM'!$A$17:$H$81,8,FALSE))=TRUE,"0",VLOOKUP($C40,'TT Provincials DM'!$A$17:$H$81,8,FALSE))</f>
        <v>228.80000000000004</v>
      </c>
      <c r="W40" s="88" t="str">
        <f>IF(ISNA(VLOOKUP($C40,'CWG Moguls'!$A$17:$H$91,8,FALSE))=TRUE,"0",VLOOKUP($C40,'CWG Moguls'!$A$17:$H$91,8,FALSE))</f>
        <v>0</v>
      </c>
      <c r="X40" s="88" t="str">
        <f>IF(ISNA(VLOOKUP($C40,'Steamboat NorAM MO'!$A$17:$H$91,8,FALSE))=TRUE,"0",VLOOKUP($C40,'Steamboat NorAM MO'!$A$17:$H$91,8,FALSE))</f>
        <v>0</v>
      </c>
      <c r="Y40" s="88" t="str">
        <f>IF(ISNA(VLOOKUP($C40,'Steamboat NorAM DM'!$A$17:$H$91,8,FALSE))=TRUE,"0",VLOOKUP($C40,'Steamboat NorAM DM'!$A$17:$H$91,8,FALSE))</f>
        <v>0</v>
      </c>
      <c r="Z40" s="88" t="str">
        <f>IF(ISNA(VLOOKUP($C40,'Apex NorAM MO'!$A$17:$H$91,8,FALSE))=TRUE,"0",VLOOKUP($C40,'Apex NorAM MO'!$A$17:$H$91,8,FALSE))</f>
        <v>0</v>
      </c>
      <c r="AA40" s="88" t="str">
        <f>IF(ISNA(VLOOKUP($C40,'Apex NorAM DM'!$A$17:$H$91,8,FALSE))=TRUE,"0",VLOOKUP($C40,'Apex NorAM DM'!$A$17:$H$91,8,FALSE))</f>
        <v>0</v>
      </c>
      <c r="AB40" s="88" t="str">
        <f>IF(ISNA(VLOOKUP($C40,'Fernie CC MO'!$A$17:$H$91,8,FALSE))=TRUE,"0",VLOOKUP($C40,'Fernie CC MO'!$A$17:$H$91,8,FALSE))</f>
        <v>0</v>
      </c>
      <c r="AC40" s="88" t="str">
        <f>IF(ISNA(VLOOKUP($C40,'Fernie CC DM'!$A$17:$H$100,8,FALSE))=TRUE,"0",VLOOKUP($C40,'Fernie CC DM'!$A$17:$H$100,8,FALSE))</f>
        <v>0</v>
      </c>
      <c r="AD40" s="88" t="str">
        <f>IF(ISNA(VLOOKUP($C40,'Jr Nats MO'!$A$17:$H$67,8,FALSE))=TRUE,"0",VLOOKUP($C40,'Jr Nats MO'!$A$17:$H$67,8,FALSE))</f>
        <v>0</v>
      </c>
      <c r="AE40" s="88" t="str">
        <f>IF(ISNA(VLOOKUP($C40,'CDN Champs MO'!$A$17:$H$66,8,FALSE))=TRUE,"0",VLOOKUP($C40,'CDN Champs MO'!$A$17:$H$66,8,FALSE))</f>
        <v>0</v>
      </c>
      <c r="AF40" s="88" t="str">
        <f>IF(ISNA(VLOOKUP($C40,'CDN Champs DM'!$A$17:$H$67,8,FALSE))=TRUE,"0",VLOOKUP($C40,'CDN Champs DM'!$A$17:$H$67,8,FALSE))</f>
        <v>0</v>
      </c>
    </row>
    <row r="41" spans="1:32" ht="20.100000000000001" customHeight="1">
      <c r="A41" s="81" t="s">
        <v>101</v>
      </c>
      <c r="B41" s="81" t="s">
        <v>103</v>
      </c>
      <c r="C41" s="86" t="s">
        <v>140</v>
      </c>
      <c r="D41" s="81"/>
      <c r="E41" s="81">
        <f t="shared" si="6"/>
        <v>36</v>
      </c>
      <c r="F41" s="19">
        <f t="shared" si="7"/>
        <v>36</v>
      </c>
      <c r="G41" s="20">
        <f t="shared" si="2"/>
        <v>300.4861744150715</v>
      </c>
      <c r="H41" s="20">
        <f t="shared" si="3"/>
        <v>228.80000000000004</v>
      </c>
      <c r="I41" s="20">
        <f t="shared" si="4"/>
        <v>100</v>
      </c>
      <c r="J41" s="19">
        <f t="shared" si="8"/>
        <v>629.28617441507151</v>
      </c>
      <c r="K41" s="21"/>
      <c r="L41" s="22" t="str">
        <f>IF(ISNA(VLOOKUP($C41,'Canadian Selections'!$A$17:$H$100,8,FALSE))=TRUE,"0",VLOOKUP($C41,'Canadian Selections'!$A$17:$H$100,8,FALSE))</f>
        <v>0</v>
      </c>
      <c r="M41" s="22" t="str">
        <f>IF(ISNA(VLOOKUP($C41,'Val St Come Canada Cup MO'!$A$17:$H$100,8,FALSE))=TRUE,"0",VLOOKUP($C41,'Val St Come Canada Cup MO'!$A$17:$H$100,8,FALSE))</f>
        <v>0</v>
      </c>
      <c r="N41" s="22" t="str">
        <f>IF(ISNA(VLOOKUP($C41,'Val St Come Canada Cup DM'!$A$17:$H$100,8,FALSE))=TRUE,"0",VLOOKUP($C41,'Val St Come Canada Cup DM'!$A$17:$H$100,8,FALSE))</f>
        <v>0</v>
      </c>
      <c r="O41" s="22" t="str">
        <f>IF(ISNA(VLOOKUP($C41,'Caledon TT Day 1'!$A$17:$H$100,8,FALSE))=TRUE,"0",VLOOKUP($C41,'Caledon TT Day 1'!$A$17:$H$100,8,FALSE))</f>
        <v>0</v>
      </c>
      <c r="P41" s="22" t="str">
        <f>IF(ISNA(VLOOKUP($C41,'Caledon TT Day 2'!$A$17:$H$100,8,FALSE))=TRUE,"0",VLOOKUP($C41,'Caledon TT Day 2'!$A$17:$H$100,8,FALSE))</f>
        <v>0</v>
      </c>
      <c r="Q41" s="88" t="str">
        <f>IF(ISNA(VLOOKUP($C41,'Beaver TT'!$A$17:$H$100,8,FALSE))=TRUE,"0",VLOOKUP($C41,'Beaver TT'!$A$17:$H$100,8,FALSE))</f>
        <v>0</v>
      </c>
      <c r="R41" s="88">
        <f>IF(ISNA(VLOOKUP($C41,'Fortune Fz'!$A$17:$H$100,8,FALSE))=TRUE,"0",VLOOKUP($C41,'Fortune Fz'!$A$17:$H$100,8,FALSE))</f>
        <v>100</v>
      </c>
      <c r="S41" s="88" t="str">
        <f>IF(ISNA(VLOOKUP($C41,'VSC NorAm MO'!$A$17:$H$91,8,FALSE))=TRUE,"0",VLOOKUP($C41,'VSC NorAm MO'!$A$17:$H$91,8,FALSE))</f>
        <v>0</v>
      </c>
      <c r="T41" s="88" t="str">
        <f>IF(ISNA(VLOOKUP($C41,'VSC NorAm DM'!$A$17:$H$91,8,FALSE))=TRUE,"0",VLOOKUP($C41,'VSC NorAm DM'!$A$17:$H$91,8,FALSE))</f>
        <v>0</v>
      </c>
      <c r="U41" s="88">
        <f>IF(ISNA(VLOOKUP($C41,'TT Provincials'!$A$17:$H$101,8,FALSE))=TRUE,"0",VLOOKUP($C41,'TT Provincials'!$A$17:$H$101,8,FALSE))</f>
        <v>300.4861744150715</v>
      </c>
      <c r="V41" s="88">
        <f>IF(ISNA(VLOOKUP($C41,'TT Provincials DM'!$A$17:$H$81,8,FALSE))=TRUE,"0",VLOOKUP($C41,'TT Provincials DM'!$A$17:$H$81,8,FALSE))</f>
        <v>228.80000000000004</v>
      </c>
      <c r="W41" s="88" t="str">
        <f>IF(ISNA(VLOOKUP($C41,'CWG Moguls'!$A$17:$H$91,8,FALSE))=TRUE,"0",VLOOKUP($C41,'CWG Moguls'!$A$17:$H$91,8,FALSE))</f>
        <v>0</v>
      </c>
      <c r="X41" s="88" t="str">
        <f>IF(ISNA(VLOOKUP($C41,'Steamboat NorAM MO'!$A$17:$H$91,8,FALSE))=TRUE,"0",VLOOKUP($C41,'Steamboat NorAM MO'!$A$17:$H$91,8,FALSE))</f>
        <v>0</v>
      </c>
      <c r="Y41" s="88" t="str">
        <f>IF(ISNA(VLOOKUP($C41,'Steamboat NorAM DM'!$A$17:$H$91,8,FALSE))=TRUE,"0",VLOOKUP($C41,'Steamboat NorAM DM'!$A$17:$H$91,8,FALSE))</f>
        <v>0</v>
      </c>
      <c r="Z41" s="88" t="str">
        <f>IF(ISNA(VLOOKUP($C41,'Apex NorAM MO'!$A$17:$H$91,8,FALSE))=TRUE,"0",VLOOKUP($C41,'Apex NorAM MO'!$A$17:$H$91,8,FALSE))</f>
        <v>0</v>
      </c>
      <c r="AA41" s="88" t="str">
        <f>IF(ISNA(VLOOKUP($C41,'Apex NorAM DM'!$A$17:$H$91,8,FALSE))=TRUE,"0",VLOOKUP($C41,'Apex NorAM DM'!$A$17:$H$91,8,FALSE))</f>
        <v>0</v>
      </c>
      <c r="AB41" s="88" t="str">
        <f>IF(ISNA(VLOOKUP($C41,'Fernie CC MO'!$A$17:$H$91,8,FALSE))=TRUE,"0",VLOOKUP($C41,'Fernie CC MO'!$A$17:$H$91,8,FALSE))</f>
        <v>0</v>
      </c>
      <c r="AC41" s="88" t="str">
        <f>IF(ISNA(VLOOKUP($C41,'Fernie CC DM'!$A$17:$H$100,8,FALSE))=TRUE,"0",VLOOKUP($C41,'Fernie CC DM'!$A$17:$H$100,8,FALSE))</f>
        <v>0</v>
      </c>
      <c r="AD41" s="88" t="str">
        <f>IF(ISNA(VLOOKUP($C41,'Jr Nats MO'!$A$17:$H$67,8,FALSE))=TRUE,"0",VLOOKUP($C41,'Jr Nats MO'!$A$17:$H$67,8,FALSE))</f>
        <v>0</v>
      </c>
      <c r="AE41" s="88" t="str">
        <f>IF(ISNA(VLOOKUP($C41,'CDN Champs MO'!$A$17:$H$66,8,FALSE))=TRUE,"0",VLOOKUP($C41,'CDN Champs MO'!$A$17:$H$66,8,FALSE))</f>
        <v>0</v>
      </c>
      <c r="AF41" s="88" t="str">
        <f>IF(ISNA(VLOOKUP($C41,'CDN Champs DM'!$A$17:$H$67,8,FALSE))=TRUE,"0",VLOOKUP($C41,'CDN Champs DM'!$A$17:$H$67,8,FALSE))</f>
        <v>0</v>
      </c>
    </row>
    <row r="42" spans="1:32" ht="20.100000000000001" customHeight="1">
      <c r="A42" s="81" t="s">
        <v>101</v>
      </c>
      <c r="B42" s="81" t="s">
        <v>49</v>
      </c>
      <c r="C42" s="86" t="s">
        <v>175</v>
      </c>
      <c r="D42" s="81"/>
      <c r="E42" s="81">
        <f t="shared" si="6"/>
        <v>37</v>
      </c>
      <c r="F42" s="19">
        <f t="shared" si="7"/>
        <v>37</v>
      </c>
      <c r="G42" s="20">
        <f t="shared" si="2"/>
        <v>242.82892737769677</v>
      </c>
      <c r="H42" s="20">
        <f t="shared" si="3"/>
        <v>228.80000000000004</v>
      </c>
      <c r="I42" s="20">
        <f t="shared" si="4"/>
        <v>100</v>
      </c>
      <c r="J42" s="19">
        <f t="shared" si="8"/>
        <v>571.62892737769675</v>
      </c>
      <c r="K42" s="21"/>
      <c r="L42" s="22" t="str">
        <f>IF(ISNA(VLOOKUP($C42,'Canadian Selections'!$A$17:$H$100,8,FALSE))=TRUE,"0",VLOOKUP($C42,'Canadian Selections'!$A$17:$H$100,8,FALSE))</f>
        <v>0</v>
      </c>
      <c r="M42" s="22" t="str">
        <f>IF(ISNA(VLOOKUP($C42,'Val St Come Canada Cup MO'!$A$17:$H$100,8,FALSE))=TRUE,"0",VLOOKUP($C42,'Val St Come Canada Cup MO'!$A$17:$H$100,8,FALSE))</f>
        <v>0</v>
      </c>
      <c r="N42" s="22" t="str">
        <f>IF(ISNA(VLOOKUP($C42,'Val St Come Canada Cup DM'!$A$17:$H$100,8,FALSE))=TRUE,"0",VLOOKUP($C42,'Val St Come Canada Cup DM'!$A$17:$H$100,8,FALSE))</f>
        <v>0</v>
      </c>
      <c r="O42" s="22" t="str">
        <f>IF(ISNA(VLOOKUP($C42,'Caledon TT Day 1'!$A$17:$H$100,8,FALSE))=TRUE,"0",VLOOKUP($C42,'Caledon TT Day 1'!$A$17:$H$100,8,FALSE))</f>
        <v>0</v>
      </c>
      <c r="P42" s="22" t="str">
        <f>IF(ISNA(VLOOKUP($C42,'Caledon TT Day 2'!$A$17:$H$100,8,FALSE))=TRUE,"0",VLOOKUP($C42,'Caledon TT Day 2'!$A$17:$H$100,8,FALSE))</f>
        <v>0</v>
      </c>
      <c r="Q42" s="88" t="str">
        <f>IF(ISNA(VLOOKUP($C42,'Beaver TT'!$A$17:$H$100,8,FALSE))=TRUE,"0",VLOOKUP($C42,'Beaver TT'!$A$17:$H$100,8,FALSE))</f>
        <v>0</v>
      </c>
      <c r="R42" s="88">
        <f>IF(ISNA(VLOOKUP($C42,'Fortune Fz'!$A$17:$H$100,8,FALSE))=TRUE,"0",VLOOKUP($C42,'Fortune Fz'!$A$17:$H$100,8,FALSE))</f>
        <v>100</v>
      </c>
      <c r="S42" s="88" t="str">
        <f>IF(ISNA(VLOOKUP($C42,'VSC NorAm MO'!$A$17:$H$91,8,FALSE))=TRUE,"0",VLOOKUP($C42,'VSC NorAm MO'!$A$17:$H$91,8,FALSE))</f>
        <v>0</v>
      </c>
      <c r="T42" s="88" t="str">
        <f>IF(ISNA(VLOOKUP($C42,'VSC NorAm DM'!$A$17:$H$91,8,FALSE))=TRUE,"0",VLOOKUP($C42,'VSC NorAm DM'!$A$17:$H$91,8,FALSE))</f>
        <v>0</v>
      </c>
      <c r="U42" s="88">
        <f>IF(ISNA(VLOOKUP($C42,'TT Provincials'!$A$17:$H$101,8,FALSE))=TRUE,"0",VLOOKUP($C42,'TT Provincials'!$A$17:$H$101,8,FALSE))</f>
        <v>242.82892737769677</v>
      </c>
      <c r="V42" s="88">
        <f>IF(ISNA(VLOOKUP($C42,'TT Provincials DM'!$A$17:$H$81,8,FALSE))=TRUE,"0",VLOOKUP($C42,'TT Provincials DM'!$A$17:$H$81,8,FALSE))</f>
        <v>228.80000000000004</v>
      </c>
      <c r="W42" s="88" t="str">
        <f>IF(ISNA(VLOOKUP($C42,'CWG Moguls'!$A$17:$H$91,8,FALSE))=TRUE,"0",VLOOKUP($C42,'CWG Moguls'!$A$17:$H$91,8,FALSE))</f>
        <v>0</v>
      </c>
      <c r="X42" s="88" t="str">
        <f>IF(ISNA(VLOOKUP($C42,'Steamboat NorAM MO'!$A$17:$H$91,8,FALSE))=TRUE,"0",VLOOKUP($C42,'Steamboat NorAM MO'!$A$17:$H$91,8,FALSE))</f>
        <v>0</v>
      </c>
      <c r="Y42" s="88" t="str">
        <f>IF(ISNA(VLOOKUP($C42,'Steamboat NorAM DM'!$A$17:$H$91,8,FALSE))=TRUE,"0",VLOOKUP($C42,'Steamboat NorAM DM'!$A$17:$H$91,8,FALSE))</f>
        <v>0</v>
      </c>
      <c r="Z42" s="88" t="str">
        <f>IF(ISNA(VLOOKUP($C42,'Apex NorAM MO'!$A$17:$H$91,8,FALSE))=TRUE,"0",VLOOKUP($C42,'Apex NorAM MO'!$A$17:$H$91,8,FALSE))</f>
        <v>0</v>
      </c>
      <c r="AA42" s="88" t="str">
        <f>IF(ISNA(VLOOKUP($C42,'Apex NorAM DM'!$A$17:$H$91,8,FALSE))=TRUE,"0",VLOOKUP($C42,'Apex NorAM DM'!$A$17:$H$91,8,FALSE))</f>
        <v>0</v>
      </c>
      <c r="AB42" s="88" t="str">
        <f>IF(ISNA(VLOOKUP($C42,'Fernie CC MO'!$A$17:$H$91,8,FALSE))=TRUE,"0",VLOOKUP($C42,'Fernie CC MO'!$A$17:$H$91,8,FALSE))</f>
        <v>0</v>
      </c>
      <c r="AC42" s="88" t="str">
        <f>IF(ISNA(VLOOKUP($C42,'Fernie CC DM'!$A$17:$H$100,8,FALSE))=TRUE,"0",VLOOKUP($C42,'Fernie CC DM'!$A$17:$H$100,8,FALSE))</f>
        <v>0</v>
      </c>
      <c r="AD42" s="88" t="str">
        <f>IF(ISNA(VLOOKUP($C42,'Jr Nats MO'!$A$17:$H$67,8,FALSE))=TRUE,"0",VLOOKUP($C42,'Jr Nats MO'!$A$17:$H$67,8,FALSE))</f>
        <v>0</v>
      </c>
      <c r="AE42" s="88" t="str">
        <f>IF(ISNA(VLOOKUP($C42,'CDN Champs MO'!$A$17:$H$66,8,FALSE))=TRUE,"0",VLOOKUP($C42,'CDN Champs MO'!$A$17:$H$66,8,FALSE))</f>
        <v>0</v>
      </c>
      <c r="AF42" s="88" t="str">
        <f>IF(ISNA(VLOOKUP($C42,'CDN Champs DM'!$A$17:$H$67,8,FALSE))=TRUE,"0",VLOOKUP($C42,'CDN Champs DM'!$A$17:$H$67,8,FALSE))</f>
        <v>0</v>
      </c>
    </row>
    <row r="43" spans="1:32" ht="20.100000000000001" customHeight="1">
      <c r="A43" s="81" t="s">
        <v>102</v>
      </c>
      <c r="B43" s="81" t="s">
        <v>118</v>
      </c>
      <c r="C43" s="86" t="s">
        <v>121</v>
      </c>
      <c r="D43" s="81"/>
      <c r="E43" s="81">
        <f t="shared" si="6"/>
        <v>38</v>
      </c>
      <c r="F43" s="19">
        <f t="shared" si="7"/>
        <v>38</v>
      </c>
      <c r="G43" s="20">
        <f t="shared" si="2"/>
        <v>228.80000000000004</v>
      </c>
      <c r="H43" s="20">
        <f t="shared" si="3"/>
        <v>161.85809784260107</v>
      </c>
      <c r="I43" s="20">
        <f t="shared" si="4"/>
        <v>142.987012987013</v>
      </c>
      <c r="J43" s="19">
        <f t="shared" si="8"/>
        <v>533.64511082961417</v>
      </c>
      <c r="K43" s="21"/>
      <c r="L43" s="22" t="str">
        <f>IF(ISNA(VLOOKUP($C43,'Canadian Selections'!$A$17:$H$100,8,FALSE))=TRUE,"0",VLOOKUP($C43,'Canadian Selections'!$A$17:$H$100,8,FALSE))</f>
        <v>0</v>
      </c>
      <c r="M43" s="22" t="str">
        <f>IF(ISNA(VLOOKUP($C43,'Val St Come Canada Cup MO'!$A$17:$H$100,8,FALSE))=TRUE,"0",VLOOKUP($C43,'Val St Come Canada Cup MO'!$A$17:$H$100,8,FALSE))</f>
        <v>0</v>
      </c>
      <c r="N43" s="22" t="str">
        <f>IF(ISNA(VLOOKUP($C43,'Val St Come Canada Cup DM'!$A$17:$H$100,8,FALSE))=TRUE,"0",VLOOKUP($C43,'Val St Come Canada Cup DM'!$A$17:$H$100,8,FALSE))</f>
        <v>0</v>
      </c>
      <c r="O43" s="22" t="str">
        <f>IF(ISNA(VLOOKUP($C43,'Caledon TT Day 1'!$A$17:$H$100,8,FALSE))=TRUE,"0",VLOOKUP($C43,'Caledon TT Day 1'!$A$17:$H$100,8,FALSE))</f>
        <v>0</v>
      </c>
      <c r="P43" s="22" t="str">
        <f>IF(ISNA(VLOOKUP($C43,'Caledon TT Day 2'!$A$17:$H$100,8,FALSE))=TRUE,"0",VLOOKUP($C43,'Caledon TT Day 2'!$A$17:$H$100,8,FALSE))</f>
        <v>0</v>
      </c>
      <c r="Q43" s="88">
        <f>IF(ISNA(VLOOKUP($C43,'Beaver TT'!$A$17:$H$100,8,FALSE))=TRUE,"0",VLOOKUP($C43,'Beaver TT'!$A$17:$H$100,8,FALSE))</f>
        <v>142.987012987013</v>
      </c>
      <c r="R43" s="88" t="str">
        <f>IF(ISNA(VLOOKUP($C43,'Fortune Fz'!$A$17:$H$100,8,FALSE))=TRUE,"0",VLOOKUP($C43,'Fortune Fz'!$A$17:$H$100,8,FALSE))</f>
        <v>0</v>
      </c>
      <c r="S43" s="88" t="str">
        <f>IF(ISNA(VLOOKUP($C43,'VSC NorAm MO'!$A$17:$H$91,8,FALSE))=TRUE,"0",VLOOKUP($C43,'VSC NorAm MO'!$A$17:$H$91,8,FALSE))</f>
        <v>0</v>
      </c>
      <c r="T43" s="88" t="str">
        <f>IF(ISNA(VLOOKUP($C43,'VSC NorAm DM'!$A$17:$H$91,8,FALSE))=TRUE,"0",VLOOKUP($C43,'VSC NorAm DM'!$A$17:$H$91,8,FALSE))</f>
        <v>0</v>
      </c>
      <c r="U43" s="88">
        <f>IF(ISNA(VLOOKUP($C43,'TT Provincials'!$A$17:$H$101,8,FALSE))=TRUE,"0",VLOOKUP($C43,'TT Provincials'!$A$17:$H$101,8,FALSE))</f>
        <v>161.85809784260107</v>
      </c>
      <c r="V43" s="88">
        <f>IF(ISNA(VLOOKUP($C43,'TT Provincials DM'!$A$17:$H$81,8,FALSE))=TRUE,"0",VLOOKUP($C43,'TT Provincials DM'!$A$17:$H$81,8,FALSE))</f>
        <v>228.80000000000004</v>
      </c>
      <c r="W43" s="88" t="str">
        <f>IF(ISNA(VLOOKUP($C43,'CWG Moguls'!$A$17:$H$91,8,FALSE))=TRUE,"0",VLOOKUP($C43,'CWG Moguls'!$A$17:$H$91,8,FALSE))</f>
        <v>0</v>
      </c>
      <c r="X43" s="88" t="str">
        <f>IF(ISNA(VLOOKUP($C43,'Steamboat NorAM MO'!$A$17:$H$91,8,FALSE))=TRUE,"0",VLOOKUP($C43,'Steamboat NorAM MO'!$A$17:$H$91,8,FALSE))</f>
        <v>0</v>
      </c>
      <c r="Y43" s="88" t="str">
        <f>IF(ISNA(VLOOKUP($C43,'Steamboat NorAM DM'!$A$17:$H$91,8,FALSE))=TRUE,"0",VLOOKUP($C43,'Steamboat NorAM DM'!$A$17:$H$91,8,FALSE))</f>
        <v>0</v>
      </c>
      <c r="Z43" s="88" t="str">
        <f>IF(ISNA(VLOOKUP($C43,'Apex NorAM MO'!$A$17:$H$91,8,FALSE))=TRUE,"0",VLOOKUP($C43,'Apex NorAM MO'!$A$17:$H$91,8,FALSE))</f>
        <v>0</v>
      </c>
      <c r="AA43" s="88" t="str">
        <f>IF(ISNA(VLOOKUP($C43,'Apex NorAM DM'!$A$17:$H$91,8,FALSE))=TRUE,"0",VLOOKUP($C43,'Apex NorAM DM'!$A$17:$H$91,8,FALSE))</f>
        <v>0</v>
      </c>
      <c r="AB43" s="88" t="str">
        <f>IF(ISNA(VLOOKUP($C43,'Fernie CC MO'!$A$17:$H$91,8,FALSE))=TRUE,"0",VLOOKUP($C43,'Fernie CC MO'!$A$17:$H$91,8,FALSE))</f>
        <v>0</v>
      </c>
      <c r="AC43" s="88" t="str">
        <f>IF(ISNA(VLOOKUP($C43,'Fernie CC DM'!$A$17:$H$100,8,FALSE))=TRUE,"0",VLOOKUP($C43,'Fernie CC DM'!$A$17:$H$100,8,FALSE))</f>
        <v>0</v>
      </c>
      <c r="AD43" s="88" t="str">
        <f>IF(ISNA(VLOOKUP($C43,'Jr Nats MO'!$A$17:$H$67,8,FALSE))=TRUE,"0",VLOOKUP($C43,'Jr Nats MO'!$A$17:$H$67,8,FALSE))</f>
        <v>0</v>
      </c>
      <c r="AE43" s="88" t="str">
        <f>IF(ISNA(VLOOKUP($C43,'CDN Champs MO'!$A$17:$H$66,8,FALSE))=TRUE,"0",VLOOKUP($C43,'CDN Champs MO'!$A$17:$H$66,8,FALSE))</f>
        <v>0</v>
      </c>
      <c r="AF43" s="88" t="str">
        <f>IF(ISNA(VLOOKUP($C43,'CDN Champs DM'!$A$17:$H$67,8,FALSE))=TRUE,"0",VLOOKUP($C43,'CDN Champs DM'!$A$17:$H$67,8,FALSE))</f>
        <v>0</v>
      </c>
    </row>
    <row r="44" spans="1:32" ht="20.100000000000001" customHeight="1">
      <c r="A44" s="81" t="s">
        <v>102</v>
      </c>
      <c r="B44" s="81" t="s">
        <v>118</v>
      </c>
      <c r="C44" s="86" t="s">
        <v>123</v>
      </c>
      <c r="D44" s="81"/>
      <c r="E44" s="81">
        <f t="shared" si="6"/>
        <v>39</v>
      </c>
      <c r="F44" s="19">
        <f t="shared" si="7"/>
        <v>39</v>
      </c>
      <c r="G44" s="20">
        <f t="shared" si="2"/>
        <v>228.80000000000004</v>
      </c>
      <c r="H44" s="20">
        <f t="shared" si="3"/>
        <v>177.23336371923429</v>
      </c>
      <c r="I44" s="20">
        <f t="shared" si="4"/>
        <v>106.23376623376623</v>
      </c>
      <c r="J44" s="19">
        <f t="shared" si="8"/>
        <v>512.26712995300056</v>
      </c>
      <c r="K44" s="21"/>
      <c r="L44" s="22" t="str">
        <f>IF(ISNA(VLOOKUP($C44,'Canadian Selections'!$A$17:$H$100,8,FALSE))=TRUE,"0",VLOOKUP($C44,'Canadian Selections'!$A$17:$H$100,8,FALSE))</f>
        <v>0</v>
      </c>
      <c r="M44" s="22" t="str">
        <f>IF(ISNA(VLOOKUP($C44,'Val St Come Canada Cup MO'!$A$17:$H$100,8,FALSE))=TRUE,"0",VLOOKUP($C44,'Val St Come Canada Cup MO'!$A$17:$H$100,8,FALSE))</f>
        <v>0</v>
      </c>
      <c r="N44" s="22" t="str">
        <f>IF(ISNA(VLOOKUP($C44,'Val St Come Canada Cup DM'!$A$17:$H$100,8,FALSE))=TRUE,"0",VLOOKUP($C44,'Val St Come Canada Cup DM'!$A$17:$H$100,8,FALSE))</f>
        <v>0</v>
      </c>
      <c r="O44" s="22" t="str">
        <f>IF(ISNA(VLOOKUP($C44,'Caledon TT Day 1'!$A$17:$H$100,8,FALSE))=TRUE,"0",VLOOKUP($C44,'Caledon TT Day 1'!$A$17:$H$100,8,FALSE))</f>
        <v>0</v>
      </c>
      <c r="P44" s="22" t="str">
        <f>IF(ISNA(VLOOKUP($C44,'Caledon TT Day 2'!$A$17:$H$100,8,FALSE))=TRUE,"0",VLOOKUP($C44,'Caledon TT Day 2'!$A$17:$H$100,8,FALSE))</f>
        <v>0</v>
      </c>
      <c r="Q44" s="88">
        <f>IF(ISNA(VLOOKUP($C44,'Beaver TT'!$A$17:$H$100,8,FALSE))=TRUE,"0",VLOOKUP($C44,'Beaver TT'!$A$17:$H$100,8,FALSE))</f>
        <v>106.23376623376623</v>
      </c>
      <c r="R44" s="88" t="str">
        <f>IF(ISNA(VLOOKUP($C44,'Fortune Fz'!$A$17:$H$100,8,FALSE))=TRUE,"0",VLOOKUP($C44,'Fortune Fz'!$A$17:$H$100,8,FALSE))</f>
        <v>0</v>
      </c>
      <c r="S44" s="88" t="str">
        <f>IF(ISNA(VLOOKUP($C44,'VSC NorAm MO'!$A$17:$H$91,8,FALSE))=TRUE,"0",VLOOKUP($C44,'VSC NorAm MO'!$A$17:$H$91,8,FALSE))</f>
        <v>0</v>
      </c>
      <c r="T44" s="88" t="str">
        <f>IF(ISNA(VLOOKUP($C44,'VSC NorAm DM'!$A$17:$H$91,8,FALSE))=TRUE,"0",VLOOKUP($C44,'VSC NorAm DM'!$A$17:$H$91,8,FALSE))</f>
        <v>0</v>
      </c>
      <c r="U44" s="88">
        <f>IF(ISNA(VLOOKUP($C44,'TT Provincials'!$A$17:$H$101,8,FALSE))=TRUE,"0",VLOOKUP($C44,'TT Provincials'!$A$17:$H$101,8,FALSE))</f>
        <v>177.23336371923429</v>
      </c>
      <c r="V44" s="88">
        <f>IF(ISNA(VLOOKUP($C44,'TT Provincials DM'!$A$17:$H$81,8,FALSE))=TRUE,"0",VLOOKUP($C44,'TT Provincials DM'!$A$17:$H$81,8,FALSE))</f>
        <v>228.80000000000004</v>
      </c>
      <c r="W44" s="88" t="str">
        <f>IF(ISNA(VLOOKUP($C44,'CWG Moguls'!$A$17:$H$91,8,FALSE))=TRUE,"0",VLOOKUP($C44,'CWG Moguls'!$A$17:$H$91,8,FALSE))</f>
        <v>0</v>
      </c>
      <c r="X44" s="88" t="str">
        <f>IF(ISNA(VLOOKUP($C44,'Steamboat NorAM MO'!$A$17:$H$91,8,FALSE))=TRUE,"0",VLOOKUP($C44,'Steamboat NorAM MO'!$A$17:$H$91,8,FALSE))</f>
        <v>0</v>
      </c>
      <c r="Y44" s="88" t="str">
        <f>IF(ISNA(VLOOKUP($C44,'Steamboat NorAM DM'!$A$17:$H$91,8,FALSE))=TRUE,"0",VLOOKUP($C44,'Steamboat NorAM DM'!$A$17:$H$91,8,FALSE))</f>
        <v>0</v>
      </c>
      <c r="Z44" s="88" t="str">
        <f>IF(ISNA(VLOOKUP($C44,'Apex NorAM MO'!$A$17:$H$91,8,FALSE))=TRUE,"0",VLOOKUP($C44,'Apex NorAM MO'!$A$17:$H$91,8,FALSE))</f>
        <v>0</v>
      </c>
      <c r="AA44" s="88" t="str">
        <f>IF(ISNA(VLOOKUP($C44,'Apex NorAM DM'!$A$17:$H$91,8,FALSE))=TRUE,"0",VLOOKUP($C44,'Apex NorAM DM'!$A$17:$H$91,8,FALSE))</f>
        <v>0</v>
      </c>
      <c r="AB44" s="88" t="str">
        <f>IF(ISNA(VLOOKUP($C44,'Fernie CC MO'!$A$17:$H$91,8,FALSE))=TRUE,"0",VLOOKUP($C44,'Fernie CC MO'!$A$17:$H$91,8,FALSE))</f>
        <v>0</v>
      </c>
      <c r="AC44" s="88" t="str">
        <f>IF(ISNA(VLOOKUP($C44,'Fernie CC DM'!$A$17:$H$100,8,FALSE))=TRUE,"0",VLOOKUP($C44,'Fernie CC DM'!$A$17:$H$100,8,FALSE))</f>
        <v>0</v>
      </c>
      <c r="AD44" s="88" t="str">
        <f>IF(ISNA(VLOOKUP($C44,'Jr Nats MO'!$A$17:$H$67,8,FALSE))=TRUE,"0",VLOOKUP($C44,'Jr Nats MO'!$A$17:$H$67,8,FALSE))</f>
        <v>0</v>
      </c>
      <c r="AE44" s="88" t="str">
        <f>IF(ISNA(VLOOKUP($C44,'CDN Champs MO'!$A$17:$H$66,8,FALSE))=TRUE,"0",VLOOKUP($C44,'CDN Champs MO'!$A$17:$H$66,8,FALSE))</f>
        <v>0</v>
      </c>
      <c r="AF44" s="88" t="str">
        <f>IF(ISNA(VLOOKUP($C44,'CDN Champs DM'!$A$17:$H$67,8,FALSE))=TRUE,"0",VLOOKUP($C44,'CDN Champs DM'!$A$17:$H$67,8,FALSE))</f>
        <v>0</v>
      </c>
    </row>
    <row r="45" spans="1:32" ht="20.100000000000001" customHeight="1">
      <c r="A45" s="81" t="s">
        <v>101</v>
      </c>
      <c r="B45" s="81" t="s">
        <v>118</v>
      </c>
      <c r="C45" s="86" t="s">
        <v>147</v>
      </c>
      <c r="D45" s="81"/>
      <c r="E45" s="81">
        <f t="shared" si="6"/>
        <v>40</v>
      </c>
      <c r="F45" s="19">
        <f t="shared" si="7"/>
        <v>40</v>
      </c>
      <c r="G45" s="20">
        <f t="shared" si="2"/>
        <v>228.80000000000004</v>
      </c>
      <c r="H45" s="20">
        <f t="shared" si="3"/>
        <v>179.40595563658465</v>
      </c>
      <c r="I45" s="20">
        <f t="shared" si="4"/>
        <v>100</v>
      </c>
      <c r="J45" s="19">
        <f t="shared" si="8"/>
        <v>508.20595563658469</v>
      </c>
      <c r="K45" s="21"/>
      <c r="L45" s="22" t="str">
        <f>IF(ISNA(VLOOKUP($C45,'Canadian Selections'!$A$17:$H$100,8,FALSE))=TRUE,"0",VLOOKUP($C45,'Canadian Selections'!$A$17:$H$100,8,FALSE))</f>
        <v>0</v>
      </c>
      <c r="M45" s="22" t="str">
        <f>IF(ISNA(VLOOKUP($C45,'Val St Come Canada Cup MO'!$A$17:$H$100,8,FALSE))=TRUE,"0",VLOOKUP($C45,'Val St Come Canada Cup MO'!$A$17:$H$100,8,FALSE))</f>
        <v>0</v>
      </c>
      <c r="N45" s="22" t="str">
        <f>IF(ISNA(VLOOKUP($C45,'Val St Come Canada Cup DM'!$A$17:$H$100,8,FALSE))=TRUE,"0",VLOOKUP($C45,'Val St Come Canada Cup DM'!$A$17:$H$100,8,FALSE))</f>
        <v>0</v>
      </c>
      <c r="O45" s="22" t="str">
        <f>IF(ISNA(VLOOKUP($C45,'Caledon TT Day 1'!$A$17:$H$100,8,FALSE))=TRUE,"0",VLOOKUP($C45,'Caledon TT Day 1'!$A$17:$H$100,8,FALSE))</f>
        <v>0</v>
      </c>
      <c r="P45" s="22" t="str">
        <f>IF(ISNA(VLOOKUP($C45,'Caledon TT Day 2'!$A$17:$H$100,8,FALSE))=TRUE,"0",VLOOKUP($C45,'Caledon TT Day 2'!$A$17:$H$100,8,FALSE))</f>
        <v>0</v>
      </c>
      <c r="Q45" s="88" t="str">
        <f>IF(ISNA(VLOOKUP($C45,'Beaver TT'!$A$17:$H$100,8,FALSE))=TRUE,"0",VLOOKUP($C45,'Beaver TT'!$A$17:$H$100,8,FALSE))</f>
        <v>0</v>
      </c>
      <c r="R45" s="88">
        <f>IF(ISNA(VLOOKUP($C45,'Fortune Fz'!$A$17:$H$100,8,FALSE))=TRUE,"0",VLOOKUP($C45,'Fortune Fz'!$A$17:$H$100,8,FALSE))</f>
        <v>100</v>
      </c>
      <c r="S45" s="88" t="str">
        <f>IF(ISNA(VLOOKUP($C45,'VSC NorAm MO'!$A$17:$H$91,8,FALSE))=TRUE,"0",VLOOKUP($C45,'VSC NorAm MO'!$A$17:$H$91,8,FALSE))</f>
        <v>0</v>
      </c>
      <c r="T45" s="88" t="str">
        <f>IF(ISNA(VLOOKUP($C45,'VSC NorAm DM'!$A$17:$H$91,8,FALSE))=TRUE,"0",VLOOKUP($C45,'VSC NorAm DM'!$A$17:$H$91,8,FALSE))</f>
        <v>0</v>
      </c>
      <c r="U45" s="88">
        <f>IF(ISNA(VLOOKUP($C45,'TT Provincials'!$A$17:$H$101,8,FALSE))=TRUE,"0",VLOOKUP($C45,'TT Provincials'!$A$17:$H$101,8,FALSE))</f>
        <v>179.40595563658465</v>
      </c>
      <c r="V45" s="88">
        <f>IF(ISNA(VLOOKUP($C45,'TT Provincials DM'!$A$17:$H$81,8,FALSE))=TRUE,"0",VLOOKUP($C45,'TT Provincials DM'!$A$17:$H$81,8,FALSE))</f>
        <v>228.80000000000004</v>
      </c>
      <c r="W45" s="88" t="str">
        <f>IF(ISNA(VLOOKUP($C45,'CWG Moguls'!$A$17:$H$91,8,FALSE))=TRUE,"0",VLOOKUP($C45,'CWG Moguls'!$A$17:$H$91,8,FALSE))</f>
        <v>0</v>
      </c>
      <c r="X45" s="88" t="str">
        <f>IF(ISNA(VLOOKUP($C45,'Steamboat NorAM MO'!$A$17:$H$91,8,FALSE))=TRUE,"0",VLOOKUP($C45,'Steamboat NorAM MO'!$A$17:$H$91,8,FALSE))</f>
        <v>0</v>
      </c>
      <c r="Y45" s="88" t="str">
        <f>IF(ISNA(VLOOKUP($C45,'Steamboat NorAM DM'!$A$17:$H$91,8,FALSE))=TRUE,"0",VLOOKUP($C45,'Steamboat NorAM DM'!$A$17:$H$91,8,FALSE))</f>
        <v>0</v>
      </c>
      <c r="Z45" s="88" t="str">
        <f>IF(ISNA(VLOOKUP($C45,'Apex NorAM MO'!$A$17:$H$91,8,FALSE))=TRUE,"0",VLOOKUP($C45,'Apex NorAM MO'!$A$17:$H$91,8,FALSE))</f>
        <v>0</v>
      </c>
      <c r="AA45" s="88" t="str">
        <f>IF(ISNA(VLOOKUP($C45,'Apex NorAM DM'!$A$17:$H$91,8,FALSE))=TRUE,"0",VLOOKUP($C45,'Apex NorAM DM'!$A$17:$H$91,8,FALSE))</f>
        <v>0</v>
      </c>
      <c r="AB45" s="88" t="str">
        <f>IF(ISNA(VLOOKUP($C45,'Fernie CC MO'!$A$17:$H$91,8,FALSE))=TRUE,"0",VLOOKUP($C45,'Fernie CC MO'!$A$17:$H$91,8,FALSE))</f>
        <v>0</v>
      </c>
      <c r="AC45" s="88" t="str">
        <f>IF(ISNA(VLOOKUP($C45,'Fernie CC DM'!$A$17:$H$100,8,FALSE))=TRUE,"0",VLOOKUP($C45,'Fernie CC DM'!$A$17:$H$100,8,FALSE))</f>
        <v>0</v>
      </c>
      <c r="AD45" s="88" t="str">
        <f>IF(ISNA(VLOOKUP($C45,'Jr Nats MO'!$A$17:$H$67,8,FALSE))=TRUE,"0",VLOOKUP($C45,'Jr Nats MO'!$A$17:$H$67,8,FALSE))</f>
        <v>0</v>
      </c>
      <c r="AE45" s="88" t="str">
        <f>IF(ISNA(VLOOKUP($C45,'CDN Champs MO'!$A$17:$H$66,8,FALSE))=TRUE,"0",VLOOKUP($C45,'CDN Champs MO'!$A$17:$H$66,8,FALSE))</f>
        <v>0</v>
      </c>
      <c r="AF45" s="88" t="str">
        <f>IF(ISNA(VLOOKUP($C45,'CDN Champs DM'!$A$17:$H$67,8,FALSE))=TRUE,"0",VLOOKUP($C45,'CDN Champs DM'!$A$17:$H$67,8,FALSE))</f>
        <v>0</v>
      </c>
    </row>
    <row r="46" spans="1:32" ht="20.100000000000001" customHeight="1">
      <c r="A46" s="81" t="s">
        <v>99</v>
      </c>
      <c r="B46" s="81" t="s">
        <v>49</v>
      </c>
      <c r="C46" s="86" t="s">
        <v>85</v>
      </c>
      <c r="D46" s="81"/>
      <c r="E46" s="81">
        <f t="shared" si="6"/>
        <v>41</v>
      </c>
      <c r="F46" s="19">
        <f t="shared" si="7"/>
        <v>41</v>
      </c>
      <c r="G46" s="20">
        <f t="shared" si="2"/>
        <v>255.21054870267972</v>
      </c>
      <c r="H46" s="20">
        <f t="shared" si="3"/>
        <v>240.35628181087597</v>
      </c>
      <c r="I46" s="105">
        <v>0</v>
      </c>
      <c r="J46" s="19">
        <f t="shared" si="8"/>
        <v>495.56683051355571</v>
      </c>
      <c r="K46" s="21"/>
      <c r="L46" s="22" t="str">
        <f>IF(ISNA(VLOOKUP($C46,'Canadian Selections'!$A$17:$H$100,8,FALSE))=TRUE,"0",VLOOKUP($C46,'Canadian Selections'!$A$17:$H$100,8,FALSE))</f>
        <v>0</v>
      </c>
      <c r="M46" s="22" t="str">
        <f>IF(ISNA(VLOOKUP($C46,'Val St Come Canada Cup MO'!$A$17:$H$100,8,FALSE))=TRUE,"0",VLOOKUP($C46,'Val St Come Canada Cup MO'!$A$17:$H$100,8,FALSE))</f>
        <v>0</v>
      </c>
      <c r="N46" s="22" t="str">
        <f>IF(ISNA(VLOOKUP($C46,'Val St Come Canada Cup DM'!$A$17:$H$100,8,FALSE))=TRUE,"0",VLOOKUP($C46,'Val St Come Canada Cup DM'!$A$17:$H$100,8,FALSE))</f>
        <v>0</v>
      </c>
      <c r="O46" s="22">
        <f>IF(ISNA(VLOOKUP($C46,'Caledon TT Day 1'!$A$17:$H$100,8,FALSE))=TRUE,"0",VLOOKUP($C46,'Caledon TT Day 1'!$A$17:$H$100,8,FALSE))</f>
        <v>255.21054870267972</v>
      </c>
      <c r="P46" s="22">
        <f>IF(ISNA(VLOOKUP($C46,'Caledon TT Day 2'!$A$17:$H$100,8,FALSE))=TRUE,"0",VLOOKUP($C46,'Caledon TT Day 2'!$A$17:$H$100,8,FALSE))</f>
        <v>240.35628181087597</v>
      </c>
      <c r="Q46" s="88" t="str">
        <f>IF(ISNA(VLOOKUP($C46,'Beaver TT'!$A$17:$H$100,8,FALSE))=TRUE,"0",VLOOKUP($C46,'Beaver TT'!$A$17:$H$100,8,FALSE))</f>
        <v>0</v>
      </c>
      <c r="R46" s="88" t="str">
        <f>IF(ISNA(VLOOKUP($C46,'Fortune Fz'!$A$17:$H$100,8,FALSE))=TRUE,"0",VLOOKUP($C46,'Fortune Fz'!$A$17:$H$100,8,FALSE))</f>
        <v>0</v>
      </c>
      <c r="S46" s="88" t="str">
        <f>IF(ISNA(VLOOKUP($C46,'VSC NorAm MO'!$A$17:$H$91,8,FALSE))=TRUE,"0",VLOOKUP($C46,'VSC NorAm MO'!$A$17:$H$91,8,FALSE))</f>
        <v>0</v>
      </c>
      <c r="T46" s="88" t="str">
        <f>IF(ISNA(VLOOKUP($C46,'VSC NorAm DM'!$A$17:$H$91,8,FALSE))=TRUE,"0",VLOOKUP($C46,'VSC NorAm DM'!$A$17:$H$91,8,FALSE))</f>
        <v>0</v>
      </c>
      <c r="U46" s="88" t="str">
        <f>IF(ISNA(VLOOKUP($C46,'TT Provincials'!$A$17:$H$101,8,FALSE))=TRUE,"0",VLOOKUP($C46,'TT Provincials'!$A$17:$H$101,8,FALSE))</f>
        <v>0</v>
      </c>
      <c r="V46" s="88" t="str">
        <f>IF(ISNA(VLOOKUP($C46,'TT Provincials DM'!$A$17:$H$81,8,FALSE))=TRUE,"0",VLOOKUP($C46,'TT Provincials DM'!$A$17:$H$81,8,FALSE))</f>
        <v>0</v>
      </c>
      <c r="W46" s="88" t="str">
        <f>IF(ISNA(VLOOKUP($C46,'CWG Moguls'!$A$17:$H$91,8,FALSE))=TRUE,"0",VLOOKUP($C46,'CWG Moguls'!$A$17:$H$91,8,FALSE))</f>
        <v>0</v>
      </c>
      <c r="X46" s="88" t="str">
        <f>IF(ISNA(VLOOKUP($C46,'Steamboat NorAM MO'!$A$17:$H$91,8,FALSE))=TRUE,"0",VLOOKUP($C46,'Steamboat NorAM MO'!$A$17:$H$91,8,FALSE))</f>
        <v>0</v>
      </c>
      <c r="Y46" s="88" t="str">
        <f>IF(ISNA(VLOOKUP($C46,'Steamboat NorAM DM'!$A$17:$H$91,8,FALSE))=TRUE,"0",VLOOKUP($C46,'Steamboat NorAM DM'!$A$17:$H$91,8,FALSE))</f>
        <v>0</v>
      </c>
      <c r="Z46" s="88" t="str">
        <f>IF(ISNA(VLOOKUP($C46,'Apex NorAM MO'!$A$17:$H$91,8,FALSE))=TRUE,"0",VLOOKUP($C46,'Apex NorAM MO'!$A$17:$H$91,8,FALSE))</f>
        <v>0</v>
      </c>
      <c r="AA46" s="88" t="str">
        <f>IF(ISNA(VLOOKUP($C46,'Apex NorAM DM'!$A$17:$H$91,8,FALSE))=TRUE,"0",VLOOKUP($C46,'Apex NorAM DM'!$A$17:$H$91,8,FALSE))</f>
        <v>0</v>
      </c>
      <c r="AB46" s="88" t="str">
        <f>IF(ISNA(VLOOKUP($C46,'Fernie CC MO'!$A$17:$H$91,8,FALSE))=TRUE,"0",VLOOKUP($C46,'Fernie CC MO'!$A$17:$H$91,8,FALSE))</f>
        <v>0</v>
      </c>
      <c r="AC46" s="88" t="str">
        <f>IF(ISNA(VLOOKUP($C46,'Fernie CC DM'!$A$17:$H$100,8,FALSE))=TRUE,"0",VLOOKUP($C46,'Fernie CC DM'!$A$17:$H$100,8,FALSE))</f>
        <v>0</v>
      </c>
      <c r="AD46" s="88" t="str">
        <f>IF(ISNA(VLOOKUP($C46,'Jr Nats MO'!$A$17:$H$67,8,FALSE))=TRUE,"0",VLOOKUP($C46,'Jr Nats MO'!$A$17:$H$67,8,FALSE))</f>
        <v>0</v>
      </c>
      <c r="AE46" s="88" t="str">
        <f>IF(ISNA(VLOOKUP($C46,'CDN Champs MO'!$A$17:$H$66,8,FALSE))=TRUE,"0",VLOOKUP($C46,'CDN Champs MO'!$A$17:$H$66,8,FALSE))</f>
        <v>0</v>
      </c>
      <c r="AF46" s="88" t="str">
        <f>IF(ISNA(VLOOKUP($C46,'CDN Champs DM'!$A$17:$H$67,8,FALSE))=TRUE,"0",VLOOKUP($C46,'CDN Champs DM'!$A$17:$H$67,8,FALSE))</f>
        <v>0</v>
      </c>
    </row>
    <row r="47" spans="1:32" ht="20.100000000000001" customHeight="1">
      <c r="A47" s="81" t="s">
        <v>102</v>
      </c>
      <c r="B47" s="81" t="s">
        <v>103</v>
      </c>
      <c r="C47" s="86" t="s">
        <v>94</v>
      </c>
      <c r="D47" s="81"/>
      <c r="E47" s="81">
        <f t="shared" si="6"/>
        <v>42</v>
      </c>
      <c r="F47" s="19">
        <f t="shared" si="7"/>
        <v>42</v>
      </c>
      <c r="G47" s="20">
        <f t="shared" si="2"/>
        <v>200.45454545454547</v>
      </c>
      <c r="H47" s="20">
        <f t="shared" si="3"/>
        <v>121.35012054647738</v>
      </c>
      <c r="I47" s="20">
        <f>LARGE(($L47:$AD47),3)</f>
        <v>63.235502622997302</v>
      </c>
      <c r="J47" s="19">
        <f t="shared" si="8"/>
        <v>385.04016862402011</v>
      </c>
      <c r="K47" s="21"/>
      <c r="L47" s="22" t="str">
        <f>IF(ISNA(VLOOKUP($C47,'Canadian Selections'!$A$17:$H$100,8,FALSE))=TRUE,"0",VLOOKUP($C47,'Canadian Selections'!$A$17:$H$100,8,FALSE))</f>
        <v>0</v>
      </c>
      <c r="M47" s="22" t="str">
        <f>IF(ISNA(VLOOKUP($C47,'Val St Come Canada Cup MO'!$A$17:$H$100,8,FALSE))=TRUE,"0",VLOOKUP($C47,'Val St Come Canada Cup MO'!$A$17:$H$100,8,FALSE))</f>
        <v>0</v>
      </c>
      <c r="N47" s="22" t="str">
        <f>IF(ISNA(VLOOKUP($C47,'Val St Come Canada Cup DM'!$A$17:$H$100,8,FALSE))=TRUE,"0",VLOOKUP($C47,'Val St Come Canada Cup DM'!$A$17:$H$100,8,FALSE))</f>
        <v>0</v>
      </c>
      <c r="O47" s="22">
        <f>IF(ISNA(VLOOKUP($C47,'Caledon TT Day 1'!$A$17:$H$100,8,FALSE))=TRUE,"0",VLOOKUP($C47,'Caledon TT Day 1'!$A$17:$H$100,8,FALSE))</f>
        <v>63.235502622997302</v>
      </c>
      <c r="P47" s="22">
        <f>IF(ISNA(VLOOKUP($C47,'Caledon TT Day 2'!$A$17:$H$100,8,FALSE))=TRUE,"0",VLOOKUP($C47,'Caledon TT Day 2'!$A$17:$H$100,8,FALSE))</f>
        <v>121.35012054647738</v>
      </c>
      <c r="Q47" s="88">
        <f>IF(ISNA(VLOOKUP($C47,'Beaver TT'!$A$17:$H$100,8,FALSE))=TRUE,"0",VLOOKUP($C47,'Beaver TT'!$A$17:$H$100,8,FALSE))</f>
        <v>200.45454545454547</v>
      </c>
      <c r="R47" s="88" t="str">
        <f>IF(ISNA(VLOOKUP($C47,'Fortune Fz'!$A$17:$H$100,8,FALSE))=TRUE,"0",VLOOKUP($C47,'Fortune Fz'!$A$17:$H$100,8,FALSE))</f>
        <v>0</v>
      </c>
      <c r="S47" s="88" t="str">
        <f>IF(ISNA(VLOOKUP($C47,'VSC NorAm MO'!$A$17:$H$91,8,FALSE))=TRUE,"0",VLOOKUP($C47,'VSC NorAm MO'!$A$17:$H$91,8,FALSE))</f>
        <v>0</v>
      </c>
      <c r="T47" s="88" t="str">
        <f>IF(ISNA(VLOOKUP($C47,'VSC NorAm DM'!$A$17:$H$91,8,FALSE))=TRUE,"0",VLOOKUP($C47,'VSC NorAm DM'!$A$17:$H$91,8,FALSE))</f>
        <v>0</v>
      </c>
      <c r="U47" s="88" t="str">
        <f>IF(ISNA(VLOOKUP($C47,'TT Provincials'!$A$17:$H$101,8,FALSE))=TRUE,"0",VLOOKUP($C47,'TT Provincials'!$A$17:$H$101,8,FALSE))</f>
        <v>0</v>
      </c>
      <c r="V47" s="88" t="str">
        <f>IF(ISNA(VLOOKUP($C47,'TT Provincials DM'!$A$17:$H$81,8,FALSE))=TRUE,"0",VLOOKUP($C47,'TT Provincials DM'!$A$17:$H$81,8,FALSE))</f>
        <v>0</v>
      </c>
      <c r="W47" s="88" t="str">
        <f>IF(ISNA(VLOOKUP($C47,'CWG Moguls'!$A$17:$H$91,8,FALSE))=TRUE,"0",VLOOKUP($C47,'CWG Moguls'!$A$17:$H$91,8,FALSE))</f>
        <v>0</v>
      </c>
      <c r="X47" s="88" t="str">
        <f>IF(ISNA(VLOOKUP($C47,'Steamboat NorAM MO'!$A$17:$H$91,8,FALSE))=TRUE,"0",VLOOKUP($C47,'Steamboat NorAM MO'!$A$17:$H$91,8,FALSE))</f>
        <v>0</v>
      </c>
      <c r="Y47" s="88" t="str">
        <f>IF(ISNA(VLOOKUP($C47,'Steamboat NorAM DM'!$A$17:$H$91,8,FALSE))=TRUE,"0",VLOOKUP($C47,'Steamboat NorAM DM'!$A$17:$H$91,8,FALSE))</f>
        <v>0</v>
      </c>
      <c r="Z47" s="88" t="str">
        <f>IF(ISNA(VLOOKUP($C47,'Apex NorAM MO'!$A$17:$H$91,8,FALSE))=TRUE,"0",VLOOKUP($C47,'Apex NorAM MO'!$A$17:$H$91,8,FALSE))</f>
        <v>0</v>
      </c>
      <c r="AA47" s="88" t="str">
        <f>IF(ISNA(VLOOKUP($C47,'Apex NorAM DM'!$A$17:$H$91,8,FALSE))=TRUE,"0",VLOOKUP($C47,'Apex NorAM DM'!$A$17:$H$91,8,FALSE))</f>
        <v>0</v>
      </c>
      <c r="AB47" s="88" t="str">
        <f>IF(ISNA(VLOOKUP($C47,'Fernie CC MO'!$A$17:$H$91,8,FALSE))=TRUE,"0",VLOOKUP($C47,'Fernie CC MO'!$A$17:$H$91,8,FALSE))</f>
        <v>0</v>
      </c>
      <c r="AC47" s="88" t="str">
        <f>IF(ISNA(VLOOKUP($C47,'Fernie CC DM'!$A$17:$H$100,8,FALSE))=TRUE,"0",VLOOKUP($C47,'Fernie CC DM'!$A$17:$H$100,8,FALSE))</f>
        <v>0</v>
      </c>
      <c r="AD47" s="88" t="str">
        <f>IF(ISNA(VLOOKUP($C47,'Jr Nats MO'!$A$17:$H$67,8,FALSE))=TRUE,"0",VLOOKUP($C47,'Jr Nats MO'!$A$17:$H$67,8,FALSE))</f>
        <v>0</v>
      </c>
      <c r="AE47" s="88" t="str">
        <f>IF(ISNA(VLOOKUP($C47,'CDN Champs MO'!$A$17:$H$66,8,FALSE))=TRUE,"0",VLOOKUP($C47,'CDN Champs MO'!$A$17:$H$66,8,FALSE))</f>
        <v>0</v>
      </c>
      <c r="AF47" s="88" t="str">
        <f>IF(ISNA(VLOOKUP($C47,'CDN Champs DM'!$A$17:$H$67,8,FALSE))=TRUE,"0",VLOOKUP($C47,'CDN Champs DM'!$A$17:$H$67,8,FALSE))</f>
        <v>0</v>
      </c>
    </row>
    <row r="48" spans="1:32" ht="20.100000000000001" customHeight="1">
      <c r="A48" s="81" t="s">
        <v>101</v>
      </c>
      <c r="B48" s="81" t="s">
        <v>187</v>
      </c>
      <c r="C48" s="86" t="s">
        <v>182</v>
      </c>
      <c r="D48" s="81"/>
      <c r="E48" s="81">
        <f t="shared" si="6"/>
        <v>43</v>
      </c>
      <c r="F48" s="19">
        <f t="shared" si="7"/>
        <v>43</v>
      </c>
      <c r="G48" s="20">
        <f t="shared" si="2"/>
        <v>381.62412640534802</v>
      </c>
      <c r="H48" s="105">
        <v>0</v>
      </c>
      <c r="I48" s="105">
        <v>0</v>
      </c>
      <c r="J48" s="19">
        <f t="shared" si="8"/>
        <v>381.62412640534802</v>
      </c>
      <c r="K48" s="21"/>
      <c r="L48" s="22" t="str">
        <f>IF(ISNA(VLOOKUP($C48,'Canadian Selections'!$A$17:$H$100,8,FALSE))=TRUE,"0",VLOOKUP($C48,'Canadian Selections'!$A$17:$H$100,8,FALSE))</f>
        <v>0</v>
      </c>
      <c r="M48" s="22" t="str">
        <f>IF(ISNA(VLOOKUP($C48,'Val St Come Canada Cup MO'!$A$17:$H$100,8,FALSE))=TRUE,"0",VLOOKUP($C48,'Val St Come Canada Cup MO'!$A$17:$H$100,8,FALSE))</f>
        <v>0</v>
      </c>
      <c r="N48" s="22" t="str">
        <f>IF(ISNA(VLOOKUP($C48,'Val St Come Canada Cup DM'!$A$17:$H$100,8,FALSE))=TRUE,"0",VLOOKUP($C48,'Val St Come Canada Cup DM'!$A$17:$H$100,8,FALSE))</f>
        <v>0</v>
      </c>
      <c r="O48" s="22" t="str">
        <f>IF(ISNA(VLOOKUP($C48,'Caledon TT Day 1'!$A$17:$H$100,8,FALSE))=TRUE,"0",VLOOKUP($C48,'Caledon TT Day 1'!$A$17:$H$100,8,FALSE))</f>
        <v>0</v>
      </c>
      <c r="P48" s="22" t="str">
        <f>IF(ISNA(VLOOKUP($C48,'Caledon TT Day 2'!$A$17:$H$100,8,FALSE))=TRUE,"0",VLOOKUP($C48,'Caledon TT Day 2'!$A$17:$H$100,8,FALSE))</f>
        <v>0</v>
      </c>
      <c r="Q48" s="88" t="str">
        <f>IF(ISNA(VLOOKUP($C48,'Beaver TT'!$A$17:$H$100,8,FALSE))=TRUE,"0",VLOOKUP($C48,'Beaver TT'!$A$17:$H$100,8,FALSE))</f>
        <v>0</v>
      </c>
      <c r="R48" s="88" t="str">
        <f>IF(ISNA(VLOOKUP($C48,'Fortune Fz'!$A$17:$H$100,8,FALSE))=TRUE,"0",VLOOKUP($C48,'Fortune Fz'!$A$17:$H$100,8,FALSE))</f>
        <v>0</v>
      </c>
      <c r="S48" s="88" t="str">
        <f>IF(ISNA(VLOOKUP($C48,'VSC NorAm MO'!$A$17:$H$91,8,FALSE))=TRUE,"0",VLOOKUP($C48,'VSC NorAm MO'!$A$17:$H$91,8,FALSE))</f>
        <v>0</v>
      </c>
      <c r="T48" s="88" t="str">
        <f>IF(ISNA(VLOOKUP($C48,'VSC NorAm DM'!$A$17:$H$91,8,FALSE))=TRUE,"0",VLOOKUP($C48,'VSC NorAm DM'!$A$17:$H$91,8,FALSE))</f>
        <v>0</v>
      </c>
      <c r="U48" s="88">
        <f>IF(ISNA(VLOOKUP($C48,'TT Provincials'!$A$17:$H$101,8,FALSE))=TRUE,"0",VLOOKUP($C48,'TT Provincials'!$A$17:$H$101,8,FALSE))</f>
        <v>381.62412640534802</v>
      </c>
      <c r="V48" s="88" t="str">
        <f>IF(ISNA(VLOOKUP($C48,'TT Provincials DM'!$A$17:$H$81,8,FALSE))=TRUE,"0",VLOOKUP($C48,'TT Provincials DM'!$A$17:$H$81,8,FALSE))</f>
        <v>0</v>
      </c>
      <c r="W48" s="88" t="str">
        <f>IF(ISNA(VLOOKUP($C48,'CWG Moguls'!$A$17:$H$91,8,FALSE))=TRUE,"0",VLOOKUP($C48,'CWG Moguls'!$A$17:$H$91,8,FALSE))</f>
        <v>0</v>
      </c>
      <c r="X48" s="88" t="str">
        <f>IF(ISNA(VLOOKUP($C48,'Steamboat NorAM MO'!$A$17:$H$91,8,FALSE))=TRUE,"0",VLOOKUP($C48,'Steamboat NorAM MO'!$A$17:$H$91,8,FALSE))</f>
        <v>0</v>
      </c>
      <c r="Y48" s="88" t="str">
        <f>IF(ISNA(VLOOKUP($C48,'Steamboat NorAM DM'!$A$17:$H$91,8,FALSE))=TRUE,"0",VLOOKUP($C48,'Steamboat NorAM DM'!$A$17:$H$91,8,FALSE))</f>
        <v>0</v>
      </c>
      <c r="Z48" s="88" t="str">
        <f>IF(ISNA(VLOOKUP($C48,'Apex NorAM MO'!$A$17:$H$91,8,FALSE))=TRUE,"0",VLOOKUP($C48,'Apex NorAM MO'!$A$17:$H$91,8,FALSE))</f>
        <v>0</v>
      </c>
      <c r="AA48" s="88" t="str">
        <f>IF(ISNA(VLOOKUP($C48,'Apex NorAM DM'!$A$17:$H$91,8,FALSE))=TRUE,"0",VLOOKUP($C48,'Apex NorAM DM'!$A$17:$H$91,8,FALSE))</f>
        <v>0</v>
      </c>
      <c r="AB48" s="88" t="str">
        <f>IF(ISNA(VLOOKUP($C48,'Fernie CC MO'!$A$17:$H$91,8,FALSE))=TRUE,"0",VLOOKUP($C48,'Fernie CC MO'!$A$17:$H$91,8,FALSE))</f>
        <v>0</v>
      </c>
      <c r="AC48" s="88" t="str">
        <f>IF(ISNA(VLOOKUP($C48,'Fernie CC DM'!$A$17:$H$100,8,FALSE))=TRUE,"0",VLOOKUP($C48,'Fernie CC DM'!$A$17:$H$100,8,FALSE))</f>
        <v>0</v>
      </c>
      <c r="AD48" s="88" t="str">
        <f>IF(ISNA(VLOOKUP($C48,'Jr Nats MO'!$A$17:$H$67,8,FALSE))=TRUE,"0",VLOOKUP($C48,'Jr Nats MO'!$A$17:$H$67,8,FALSE))</f>
        <v>0</v>
      </c>
      <c r="AE48" s="88" t="str">
        <f>IF(ISNA(VLOOKUP($C48,'CDN Champs MO'!$A$17:$H$66,8,FALSE))=TRUE,"0",VLOOKUP($C48,'CDN Champs MO'!$A$17:$H$66,8,FALSE))</f>
        <v>0</v>
      </c>
      <c r="AF48" s="88" t="str">
        <f>IF(ISNA(VLOOKUP($C48,'CDN Champs DM'!$A$17:$H$67,8,FALSE))=TRUE,"0",VLOOKUP($C48,'CDN Champs DM'!$A$17:$H$67,8,FALSE))</f>
        <v>0</v>
      </c>
    </row>
    <row r="49" spans="1:32" ht="20.100000000000001" customHeight="1">
      <c r="A49" s="81" t="s">
        <v>113</v>
      </c>
      <c r="B49" s="81" t="s">
        <v>100</v>
      </c>
      <c r="C49" s="86" t="s">
        <v>112</v>
      </c>
      <c r="D49" s="81"/>
      <c r="E49" s="81">
        <f t="shared" si="6"/>
        <v>44</v>
      </c>
      <c r="F49" s="19">
        <f t="shared" si="7"/>
        <v>44</v>
      </c>
      <c r="G49" s="20">
        <f t="shared" si="2"/>
        <v>217.40259740259737</v>
      </c>
      <c r="H49" s="105">
        <v>0</v>
      </c>
      <c r="I49" s="105">
        <v>0</v>
      </c>
      <c r="J49" s="19">
        <f t="shared" si="8"/>
        <v>217.40259740259737</v>
      </c>
      <c r="K49" s="21"/>
      <c r="L49" s="22" t="str">
        <f>IF(ISNA(VLOOKUP($C49,'Canadian Selections'!$A$17:$H$100,8,FALSE))=TRUE,"0",VLOOKUP($C49,'Canadian Selections'!$A$17:$H$100,8,FALSE))</f>
        <v>0</v>
      </c>
      <c r="M49" s="22" t="str">
        <f>IF(ISNA(VLOOKUP($C49,'Val St Come Canada Cup MO'!$A$17:$H$100,8,FALSE))=TRUE,"0",VLOOKUP($C49,'Val St Come Canada Cup MO'!$A$17:$H$100,8,FALSE))</f>
        <v>0</v>
      </c>
      <c r="N49" s="22" t="str">
        <f>IF(ISNA(VLOOKUP($C49,'Val St Come Canada Cup DM'!$A$17:$H$100,8,FALSE))=TRUE,"0",VLOOKUP($C49,'Val St Come Canada Cup DM'!$A$17:$H$100,8,FALSE))</f>
        <v>0</v>
      </c>
      <c r="O49" s="22" t="str">
        <f>IF(ISNA(VLOOKUP($C49,'Caledon TT Day 1'!$A$17:$H$100,8,FALSE))=TRUE,"0",VLOOKUP($C49,'Caledon TT Day 1'!$A$17:$H$100,8,FALSE))</f>
        <v>0</v>
      </c>
      <c r="P49" s="22" t="str">
        <f>IF(ISNA(VLOOKUP($C49,'Caledon TT Day 2'!$A$17:$H$100,8,FALSE))=TRUE,"0",VLOOKUP($C49,'Caledon TT Day 2'!$A$17:$H$100,8,FALSE))</f>
        <v>0</v>
      </c>
      <c r="Q49" s="88">
        <f>IF(ISNA(VLOOKUP($C49,'Beaver TT'!$A$17:$H$100,8,FALSE))=TRUE,"0",VLOOKUP($C49,'Beaver TT'!$A$17:$H$100,8,FALSE))</f>
        <v>217.40259740259737</v>
      </c>
      <c r="R49" s="88" t="str">
        <f>IF(ISNA(VLOOKUP($C49,'Fortune Fz'!$A$17:$H$100,8,FALSE))=TRUE,"0",VLOOKUP($C49,'Fortune Fz'!$A$17:$H$100,8,FALSE))</f>
        <v>0</v>
      </c>
      <c r="S49" s="88" t="str">
        <f>IF(ISNA(VLOOKUP($C49,'VSC NorAm MO'!$A$17:$H$91,8,FALSE))=TRUE,"0",VLOOKUP($C49,'VSC NorAm MO'!$A$17:$H$91,8,FALSE))</f>
        <v>0</v>
      </c>
      <c r="T49" s="88" t="str">
        <f>IF(ISNA(VLOOKUP($C49,'VSC NorAm DM'!$A$17:$H$91,8,FALSE))=TRUE,"0",VLOOKUP($C49,'VSC NorAm DM'!$A$17:$H$91,8,FALSE))</f>
        <v>0</v>
      </c>
      <c r="U49" s="88" t="str">
        <f>IF(ISNA(VLOOKUP($C49,'TT Provincials'!$A$17:$H$101,8,FALSE))=TRUE,"0",VLOOKUP($C49,'TT Provincials'!$A$17:$H$101,8,FALSE))</f>
        <v>0</v>
      </c>
      <c r="V49" s="88" t="str">
        <f>IF(ISNA(VLOOKUP($C49,'TT Provincials DM'!$A$17:$H$81,8,FALSE))=TRUE,"0",VLOOKUP($C49,'TT Provincials DM'!$A$17:$H$81,8,FALSE))</f>
        <v>0</v>
      </c>
      <c r="W49" s="88" t="str">
        <f>IF(ISNA(VLOOKUP($C49,'CWG Moguls'!$A$17:$H$91,8,FALSE))=TRUE,"0",VLOOKUP($C49,'CWG Moguls'!$A$17:$H$91,8,FALSE))</f>
        <v>0</v>
      </c>
      <c r="X49" s="88" t="str">
        <f>IF(ISNA(VLOOKUP($C49,'Steamboat NorAM MO'!$A$17:$H$91,8,FALSE))=TRUE,"0",VLOOKUP($C49,'Steamboat NorAM MO'!$A$17:$H$91,8,FALSE))</f>
        <v>0</v>
      </c>
      <c r="Y49" s="88" t="str">
        <f>IF(ISNA(VLOOKUP($C49,'Steamboat NorAM DM'!$A$17:$H$91,8,FALSE))=TRUE,"0",VLOOKUP($C49,'Steamboat NorAM DM'!$A$17:$H$91,8,FALSE))</f>
        <v>0</v>
      </c>
      <c r="Z49" s="88" t="str">
        <f>IF(ISNA(VLOOKUP($C49,'Apex NorAM MO'!$A$17:$H$91,8,FALSE))=TRUE,"0",VLOOKUP($C49,'Apex NorAM MO'!$A$17:$H$91,8,FALSE))</f>
        <v>0</v>
      </c>
      <c r="AA49" s="88" t="str">
        <f>IF(ISNA(VLOOKUP($C49,'Apex NorAM DM'!$A$17:$H$91,8,FALSE))=TRUE,"0",VLOOKUP($C49,'Apex NorAM DM'!$A$17:$H$91,8,FALSE))</f>
        <v>0</v>
      </c>
      <c r="AB49" s="88" t="str">
        <f>IF(ISNA(VLOOKUP($C49,'Fernie CC MO'!$A$17:$H$91,8,FALSE))=TRUE,"0",VLOOKUP($C49,'Fernie CC MO'!$A$17:$H$91,8,FALSE))</f>
        <v>0</v>
      </c>
      <c r="AC49" s="88" t="str">
        <f>IF(ISNA(VLOOKUP($C49,'Fernie CC DM'!$A$17:$H$100,8,FALSE))=TRUE,"0",VLOOKUP($C49,'Fernie CC DM'!$A$17:$H$100,8,FALSE))</f>
        <v>0</v>
      </c>
      <c r="AD49" s="88" t="str">
        <f>IF(ISNA(VLOOKUP($C49,'Jr Nats MO'!$A$17:$H$67,8,FALSE))=TRUE,"0",VLOOKUP($C49,'Jr Nats MO'!$A$17:$H$67,8,FALSE))</f>
        <v>0</v>
      </c>
      <c r="AE49" s="88" t="str">
        <f>IF(ISNA(VLOOKUP($C49,'CDN Champs MO'!$A$17:$H$66,8,FALSE))=TRUE,"0",VLOOKUP($C49,'CDN Champs MO'!$A$17:$H$66,8,FALSE))</f>
        <v>0</v>
      </c>
      <c r="AF49" s="88" t="str">
        <f>IF(ISNA(VLOOKUP($C49,'CDN Champs DM'!$A$17:$H$67,8,FALSE))=TRUE,"0",VLOOKUP($C49,'CDN Champs DM'!$A$17:$H$67,8,FALSE))</f>
        <v>0</v>
      </c>
    </row>
    <row r="50" spans="1:32" ht="20.100000000000001" customHeight="1">
      <c r="A50" s="81" t="s">
        <v>98</v>
      </c>
      <c r="B50" s="81" t="s">
        <v>103</v>
      </c>
      <c r="C50" s="86" t="s">
        <v>95</v>
      </c>
      <c r="D50" s="81"/>
      <c r="E50" s="81">
        <f t="shared" si="6"/>
        <v>45</v>
      </c>
      <c r="F50" s="19">
        <f t="shared" si="7"/>
        <v>45</v>
      </c>
      <c r="G50" s="20">
        <f t="shared" ref="G50:G81" si="9">LARGE(($L50:$AD50),1)</f>
        <v>175.31145548465514</v>
      </c>
      <c r="H50" s="20">
        <f>LARGE(($L50:$AF50),2)</f>
        <v>29.065645824471854</v>
      </c>
      <c r="I50" s="20">
        <f>LARGE(($L50:$AF50),3)</f>
        <v>10.447361371551033</v>
      </c>
      <c r="J50" s="19">
        <f t="shared" si="8"/>
        <v>214.82446268067804</v>
      </c>
      <c r="K50" s="21"/>
      <c r="L50" s="22" t="str">
        <f>IF(ISNA(VLOOKUP($C50,'Canadian Selections'!$A$17:$H$100,8,FALSE))=TRUE,"0",VLOOKUP($C50,'Canadian Selections'!$A$17:$H$100,8,FALSE))</f>
        <v>0</v>
      </c>
      <c r="M50" s="22" t="str">
        <f>IF(ISNA(VLOOKUP($C50,'Val St Come Canada Cup MO'!$A$17:$H$100,8,FALSE))=TRUE,"0",VLOOKUP($C50,'Val St Come Canada Cup MO'!$A$17:$H$100,8,FALSE))</f>
        <v>0</v>
      </c>
      <c r="N50" s="22" t="str">
        <f>IF(ISNA(VLOOKUP($C50,'Val St Come Canada Cup DM'!$A$17:$H$100,8,FALSE))=TRUE,"0",VLOOKUP($C50,'Val St Come Canada Cup DM'!$A$17:$H$100,8,FALSE))</f>
        <v>0</v>
      </c>
      <c r="O50" s="22">
        <f>IF(ISNA(VLOOKUP($C50,'Caledon TT Day 1'!$A$17:$H$100,8,FALSE))=TRUE,"0",VLOOKUP($C50,'Caledon TT Day 1'!$A$17:$H$100,8,FALSE))</f>
        <v>29.065645824471854</v>
      </c>
      <c r="P50" s="22">
        <f>IF(ISNA(VLOOKUP($C50,'Caledon TT Day 2'!$A$17:$H$100,8,FALSE))=TRUE,"0",VLOOKUP($C50,'Caledon TT Day 2'!$A$17:$H$100,8,FALSE))</f>
        <v>10.447361371551033</v>
      </c>
      <c r="Q50" s="88" t="str">
        <f>IF(ISNA(VLOOKUP($C50,'Beaver TT'!$A$17:$H$100,8,FALSE))=TRUE,"0",VLOOKUP($C50,'Beaver TT'!$A$17:$H$100,8,FALSE))</f>
        <v>0</v>
      </c>
      <c r="R50" s="88" t="str">
        <f>IF(ISNA(VLOOKUP($C50,'Fortune Fz'!$A$17:$H$100,8,FALSE))=TRUE,"0",VLOOKUP($C50,'Fortune Fz'!$A$17:$H$100,8,FALSE))</f>
        <v>0</v>
      </c>
      <c r="S50" s="88" t="str">
        <f>IF(ISNA(VLOOKUP($C50,'VSC NorAm MO'!$A$17:$H$91,8,FALSE))=TRUE,"0",VLOOKUP($C50,'VSC NorAm MO'!$A$17:$H$91,8,FALSE))</f>
        <v>0</v>
      </c>
      <c r="T50" s="88" t="str">
        <f>IF(ISNA(VLOOKUP($C50,'VSC NorAm DM'!$A$17:$H$91,8,FALSE))=TRUE,"0",VLOOKUP($C50,'VSC NorAm DM'!$A$17:$H$91,8,FALSE))</f>
        <v>0</v>
      </c>
      <c r="U50" s="88">
        <f>IF(ISNA(VLOOKUP($C50,'TT Provincials'!$A$17:$H$101,8,FALSE))=TRUE,"0",VLOOKUP($C50,'TT Provincials'!$A$17:$H$101,8,FALSE))</f>
        <v>175.31145548465514</v>
      </c>
      <c r="V50" s="88" t="str">
        <f>IF(ISNA(VLOOKUP($C50,'TT Provincials DM'!$A$17:$H$81,8,FALSE))=TRUE,"0",VLOOKUP($C50,'TT Provincials DM'!$A$17:$H$81,8,FALSE))</f>
        <v>0</v>
      </c>
      <c r="W50" s="88" t="str">
        <f>IF(ISNA(VLOOKUP($C50,'CWG Moguls'!$A$17:$H$91,8,FALSE))=TRUE,"0",VLOOKUP($C50,'CWG Moguls'!$A$17:$H$91,8,FALSE))</f>
        <v>0</v>
      </c>
      <c r="X50" s="88" t="str">
        <f>IF(ISNA(VLOOKUP($C50,'Steamboat NorAM MO'!$A$17:$H$91,8,FALSE))=TRUE,"0",VLOOKUP($C50,'Steamboat NorAM MO'!$A$17:$H$91,8,FALSE))</f>
        <v>0</v>
      </c>
      <c r="Y50" s="88" t="str">
        <f>IF(ISNA(VLOOKUP($C50,'Steamboat NorAM DM'!$A$17:$H$91,8,FALSE))=TRUE,"0",VLOOKUP($C50,'Steamboat NorAM DM'!$A$17:$H$91,8,FALSE))</f>
        <v>0</v>
      </c>
      <c r="Z50" s="88" t="str">
        <f>IF(ISNA(VLOOKUP($C50,'Apex NorAM MO'!$A$17:$H$91,8,FALSE))=TRUE,"0",VLOOKUP($C50,'Apex NorAM MO'!$A$17:$H$91,8,FALSE))</f>
        <v>0</v>
      </c>
      <c r="AA50" s="88" t="str">
        <f>IF(ISNA(VLOOKUP($C50,'Apex NorAM DM'!$A$17:$H$91,8,FALSE))=TRUE,"0",VLOOKUP($C50,'Apex NorAM DM'!$A$17:$H$91,8,FALSE))</f>
        <v>0</v>
      </c>
      <c r="AB50" s="88" t="str">
        <f>IF(ISNA(VLOOKUP($C50,'Fernie CC MO'!$A$17:$H$91,8,FALSE))=TRUE,"0",VLOOKUP($C50,'Fernie CC MO'!$A$17:$H$91,8,FALSE))</f>
        <v>0</v>
      </c>
      <c r="AC50" s="88" t="str">
        <f>IF(ISNA(VLOOKUP($C50,'Fernie CC DM'!$A$17:$H$100,8,FALSE))=TRUE,"0",VLOOKUP($C50,'Fernie CC DM'!$A$17:$H$100,8,FALSE))</f>
        <v>0</v>
      </c>
      <c r="AD50" s="88" t="str">
        <f>IF(ISNA(VLOOKUP($C50,'Jr Nats MO'!$A$17:$H$67,8,FALSE))=TRUE,"0",VLOOKUP($C50,'Jr Nats MO'!$A$17:$H$67,8,FALSE))</f>
        <v>0</v>
      </c>
      <c r="AE50" s="88" t="str">
        <f>IF(ISNA(VLOOKUP($C50,'CDN Champs MO'!$A$17:$H$66,8,FALSE))=TRUE,"0",VLOOKUP($C50,'CDN Champs MO'!$A$17:$H$66,8,FALSE))</f>
        <v>0</v>
      </c>
      <c r="AF50" s="88" t="str">
        <f>IF(ISNA(VLOOKUP($C50,'CDN Champs DM'!$A$17:$H$67,8,FALSE))=TRUE,"0",VLOOKUP($C50,'CDN Champs DM'!$A$17:$H$67,8,FALSE))</f>
        <v>0</v>
      </c>
    </row>
    <row r="51" spans="1:32" ht="20.100000000000001" customHeight="1">
      <c r="A51" s="81" t="s">
        <v>113</v>
      </c>
      <c r="B51" s="81" t="s">
        <v>115</v>
      </c>
      <c r="C51" s="86" t="s">
        <v>114</v>
      </c>
      <c r="D51" s="81"/>
      <c r="E51" s="81">
        <f t="shared" si="6"/>
        <v>46</v>
      </c>
      <c r="F51" s="19">
        <f t="shared" si="7"/>
        <v>46</v>
      </c>
      <c r="G51" s="20">
        <f t="shared" si="9"/>
        <v>195.12987012987011</v>
      </c>
      <c r="H51" s="106">
        <v>0</v>
      </c>
      <c r="I51" s="106">
        <v>0</v>
      </c>
      <c r="J51" s="19">
        <f t="shared" si="8"/>
        <v>195.12987012987011</v>
      </c>
      <c r="K51" s="21"/>
      <c r="L51" s="22" t="str">
        <f>IF(ISNA(VLOOKUP($C51,'Canadian Selections'!$A$17:$H$100,8,FALSE))=TRUE,"0",VLOOKUP($C51,'Canadian Selections'!$A$17:$H$100,8,FALSE))</f>
        <v>0</v>
      </c>
      <c r="M51" s="22" t="str">
        <f>IF(ISNA(VLOOKUP($C51,'Val St Come Canada Cup MO'!$A$17:$H$100,8,FALSE))=TRUE,"0",VLOOKUP($C51,'Val St Come Canada Cup MO'!$A$17:$H$100,8,FALSE))</f>
        <v>0</v>
      </c>
      <c r="N51" s="22" t="str">
        <f>IF(ISNA(VLOOKUP($C51,'Val St Come Canada Cup DM'!$A$17:$H$100,8,FALSE))=TRUE,"0",VLOOKUP($C51,'Val St Come Canada Cup DM'!$A$17:$H$100,8,FALSE))</f>
        <v>0</v>
      </c>
      <c r="O51" s="22" t="str">
        <f>IF(ISNA(VLOOKUP($C51,'Caledon TT Day 1'!$A$17:$H$100,8,FALSE))=TRUE,"0",VLOOKUP($C51,'Caledon TT Day 1'!$A$17:$H$100,8,FALSE))</f>
        <v>0</v>
      </c>
      <c r="P51" s="22" t="str">
        <f>IF(ISNA(VLOOKUP($C51,'Caledon TT Day 2'!$A$17:$H$100,8,FALSE))=TRUE,"0",VLOOKUP($C51,'Caledon TT Day 2'!$A$17:$H$100,8,FALSE))</f>
        <v>0</v>
      </c>
      <c r="Q51" s="88">
        <f>IF(ISNA(VLOOKUP($C51,'Beaver TT'!$A$17:$H$100,8,FALSE))=TRUE,"0",VLOOKUP($C51,'Beaver TT'!$A$17:$H$100,8,FALSE))</f>
        <v>195.12987012987011</v>
      </c>
      <c r="R51" s="88" t="str">
        <f>IF(ISNA(VLOOKUP($C51,'Fortune Fz'!$A$17:$H$100,8,FALSE))=TRUE,"0",VLOOKUP($C51,'Fortune Fz'!$A$17:$H$100,8,FALSE))</f>
        <v>0</v>
      </c>
      <c r="S51" s="88" t="str">
        <f>IF(ISNA(VLOOKUP($C51,'VSC NorAm MO'!$A$17:$H$91,8,FALSE))=TRUE,"0",VLOOKUP($C51,'VSC NorAm MO'!$A$17:$H$91,8,FALSE))</f>
        <v>0</v>
      </c>
      <c r="T51" s="88" t="str">
        <f>IF(ISNA(VLOOKUP($C51,'VSC NorAm DM'!$A$17:$H$91,8,FALSE))=TRUE,"0",VLOOKUP($C51,'VSC NorAm DM'!$A$17:$H$91,8,FALSE))</f>
        <v>0</v>
      </c>
      <c r="U51" s="88" t="str">
        <f>IF(ISNA(VLOOKUP($C51,'TT Provincials'!$A$17:$H$101,8,FALSE))=TRUE,"0",VLOOKUP($C51,'TT Provincials'!$A$17:$H$101,8,FALSE))</f>
        <v>0</v>
      </c>
      <c r="V51" s="88" t="str">
        <f>IF(ISNA(VLOOKUP($C51,'TT Provincials DM'!$A$17:$H$81,8,FALSE))=TRUE,"0",VLOOKUP($C51,'TT Provincials DM'!$A$17:$H$81,8,FALSE))</f>
        <v>0</v>
      </c>
      <c r="W51" s="88" t="str">
        <f>IF(ISNA(VLOOKUP($C51,'CWG Moguls'!$A$17:$H$91,8,FALSE))=TRUE,"0",VLOOKUP($C51,'CWG Moguls'!$A$17:$H$91,8,FALSE))</f>
        <v>0</v>
      </c>
      <c r="X51" s="88" t="str">
        <f>IF(ISNA(VLOOKUP($C51,'Steamboat NorAM MO'!$A$17:$H$91,8,FALSE))=TRUE,"0",VLOOKUP($C51,'Steamboat NorAM MO'!$A$17:$H$91,8,FALSE))</f>
        <v>0</v>
      </c>
      <c r="Y51" s="88" t="str">
        <f>IF(ISNA(VLOOKUP($C51,'Steamboat NorAM DM'!$A$17:$H$91,8,FALSE))=TRUE,"0",VLOOKUP($C51,'Steamboat NorAM DM'!$A$17:$H$91,8,FALSE))</f>
        <v>0</v>
      </c>
      <c r="Z51" s="88" t="str">
        <f>IF(ISNA(VLOOKUP($C51,'Apex NorAM MO'!$A$17:$H$91,8,FALSE))=TRUE,"0",VLOOKUP($C51,'Apex NorAM MO'!$A$17:$H$91,8,FALSE))</f>
        <v>0</v>
      </c>
      <c r="AA51" s="88" t="str">
        <f>IF(ISNA(VLOOKUP($C51,'Apex NorAM DM'!$A$17:$H$91,8,FALSE))=TRUE,"0",VLOOKUP($C51,'Apex NorAM DM'!$A$17:$H$91,8,FALSE))</f>
        <v>0</v>
      </c>
      <c r="AB51" s="88" t="str">
        <f>IF(ISNA(VLOOKUP($C51,'Fernie CC MO'!$A$17:$H$91,8,FALSE))=TRUE,"0",VLOOKUP($C51,'Fernie CC MO'!$A$17:$H$91,8,FALSE))</f>
        <v>0</v>
      </c>
      <c r="AC51" s="88" t="str">
        <f>IF(ISNA(VLOOKUP($C51,'Fernie CC DM'!$A$17:$H$100,8,FALSE))=TRUE,"0",VLOOKUP($C51,'Fernie CC DM'!$A$17:$H$100,8,FALSE))</f>
        <v>0</v>
      </c>
      <c r="AD51" s="88" t="str">
        <f>IF(ISNA(VLOOKUP($C51,'Jr Nats MO'!$A$17:$H$67,8,FALSE))=TRUE,"0",VLOOKUP($C51,'Jr Nats MO'!$A$17:$H$67,8,FALSE))</f>
        <v>0</v>
      </c>
      <c r="AE51" s="88" t="str">
        <f>IF(ISNA(VLOOKUP($C51,'CDN Champs MO'!$A$17:$H$66,8,FALSE))=TRUE,"0",VLOOKUP($C51,'CDN Champs MO'!$A$17:$H$66,8,FALSE))</f>
        <v>0</v>
      </c>
      <c r="AF51" s="88" t="str">
        <f>IF(ISNA(VLOOKUP($C51,'CDN Champs DM'!$A$17:$H$67,8,FALSE))=TRUE,"0",VLOOKUP($C51,'CDN Champs DM'!$A$17:$H$67,8,FALSE))</f>
        <v>0</v>
      </c>
    </row>
    <row r="52" spans="1:32" ht="20.100000000000001" customHeight="1">
      <c r="A52" s="81" t="s">
        <v>97</v>
      </c>
      <c r="B52" s="81" t="s">
        <v>100</v>
      </c>
      <c r="C52" s="86" t="s">
        <v>116</v>
      </c>
      <c r="D52" s="81"/>
      <c r="E52" s="81">
        <f t="shared" si="6"/>
        <v>47</v>
      </c>
      <c r="F52" s="19">
        <f t="shared" si="7"/>
        <v>47</v>
      </c>
      <c r="G52" s="20">
        <f t="shared" si="9"/>
        <v>193.57142857142856</v>
      </c>
      <c r="H52" s="106">
        <v>0</v>
      </c>
      <c r="I52" s="106">
        <v>0</v>
      </c>
      <c r="J52" s="19">
        <f t="shared" si="8"/>
        <v>193.57142857142856</v>
      </c>
      <c r="K52" s="21"/>
      <c r="L52" s="22" t="str">
        <f>IF(ISNA(VLOOKUP($C52,'Canadian Selections'!$A$17:$H$100,8,FALSE))=TRUE,"0",VLOOKUP($C52,'Canadian Selections'!$A$17:$H$100,8,FALSE))</f>
        <v>0</v>
      </c>
      <c r="M52" s="22" t="str">
        <f>IF(ISNA(VLOOKUP($C52,'Val St Come Canada Cup MO'!$A$17:$H$100,8,FALSE))=TRUE,"0",VLOOKUP($C52,'Val St Come Canada Cup MO'!$A$17:$H$100,8,FALSE))</f>
        <v>0</v>
      </c>
      <c r="N52" s="22" t="str">
        <f>IF(ISNA(VLOOKUP($C52,'Val St Come Canada Cup DM'!$A$17:$H$100,8,FALSE))=TRUE,"0",VLOOKUP($C52,'Val St Come Canada Cup DM'!$A$17:$H$100,8,FALSE))</f>
        <v>0</v>
      </c>
      <c r="O52" s="22" t="str">
        <f>IF(ISNA(VLOOKUP($C52,'Caledon TT Day 1'!$A$17:$H$100,8,FALSE))=TRUE,"0",VLOOKUP($C52,'Caledon TT Day 1'!$A$17:$H$100,8,FALSE))</f>
        <v>0</v>
      </c>
      <c r="P52" s="22" t="str">
        <f>IF(ISNA(VLOOKUP($C52,'Caledon TT Day 2'!$A$17:$H$100,8,FALSE))=TRUE,"0",VLOOKUP($C52,'Caledon TT Day 2'!$A$17:$H$100,8,FALSE))</f>
        <v>0</v>
      </c>
      <c r="Q52" s="88">
        <f>IF(ISNA(VLOOKUP($C52,'Beaver TT'!$A$17:$H$100,8,FALSE))=TRUE,"0",VLOOKUP($C52,'Beaver TT'!$A$17:$H$100,8,FALSE))</f>
        <v>193.57142857142856</v>
      </c>
      <c r="R52" s="88" t="str">
        <f>IF(ISNA(VLOOKUP($C52,'Fortune Fz'!$A$17:$H$100,8,FALSE))=TRUE,"0",VLOOKUP($C52,'Fortune Fz'!$A$17:$H$100,8,FALSE))</f>
        <v>0</v>
      </c>
      <c r="S52" s="88" t="str">
        <f>IF(ISNA(VLOOKUP($C52,'VSC NorAm MO'!$A$17:$H$91,8,FALSE))=TRUE,"0",VLOOKUP($C52,'VSC NorAm MO'!$A$17:$H$91,8,FALSE))</f>
        <v>0</v>
      </c>
      <c r="T52" s="88" t="str">
        <f>IF(ISNA(VLOOKUP($C52,'VSC NorAm DM'!$A$17:$H$91,8,FALSE))=TRUE,"0",VLOOKUP($C52,'VSC NorAm DM'!$A$17:$H$91,8,FALSE))</f>
        <v>0</v>
      </c>
      <c r="U52" s="88" t="str">
        <f>IF(ISNA(VLOOKUP($C52,'TT Provincials'!$A$17:$H$101,8,FALSE))=TRUE,"0",VLOOKUP($C52,'TT Provincials'!$A$17:$H$101,8,FALSE))</f>
        <v>0</v>
      </c>
      <c r="V52" s="88" t="str">
        <f>IF(ISNA(VLOOKUP($C52,'TT Provincials DM'!$A$17:$H$81,8,FALSE))=TRUE,"0",VLOOKUP($C52,'TT Provincials DM'!$A$17:$H$81,8,FALSE))</f>
        <v>0</v>
      </c>
      <c r="W52" s="88" t="str">
        <f>IF(ISNA(VLOOKUP($C52,'CWG Moguls'!$A$17:$H$91,8,FALSE))=TRUE,"0",VLOOKUP($C52,'CWG Moguls'!$A$17:$H$91,8,FALSE))</f>
        <v>0</v>
      </c>
      <c r="X52" s="88" t="str">
        <f>IF(ISNA(VLOOKUP($C52,'Steamboat NorAM MO'!$A$17:$H$91,8,FALSE))=TRUE,"0",VLOOKUP($C52,'Steamboat NorAM MO'!$A$17:$H$91,8,FALSE))</f>
        <v>0</v>
      </c>
      <c r="Y52" s="88" t="str">
        <f>IF(ISNA(VLOOKUP($C52,'Steamboat NorAM DM'!$A$17:$H$91,8,FALSE))=TRUE,"0",VLOOKUP($C52,'Steamboat NorAM DM'!$A$17:$H$91,8,FALSE))</f>
        <v>0</v>
      </c>
      <c r="Z52" s="88" t="str">
        <f>IF(ISNA(VLOOKUP($C52,'Apex NorAM MO'!$A$17:$H$91,8,FALSE))=TRUE,"0",VLOOKUP($C52,'Apex NorAM MO'!$A$17:$H$91,8,FALSE))</f>
        <v>0</v>
      </c>
      <c r="AA52" s="88" t="str">
        <f>IF(ISNA(VLOOKUP($C52,'Apex NorAM DM'!$A$17:$H$91,8,FALSE))=TRUE,"0",VLOOKUP($C52,'Apex NorAM DM'!$A$17:$H$91,8,FALSE))</f>
        <v>0</v>
      </c>
      <c r="AB52" s="88" t="str">
        <f>IF(ISNA(VLOOKUP($C52,'Fernie CC MO'!$A$17:$H$91,8,FALSE))=TRUE,"0",VLOOKUP($C52,'Fernie CC MO'!$A$17:$H$91,8,FALSE))</f>
        <v>0</v>
      </c>
      <c r="AC52" s="88" t="str">
        <f>IF(ISNA(VLOOKUP($C52,'Fernie CC DM'!$A$17:$H$100,8,FALSE))=TRUE,"0",VLOOKUP($C52,'Fernie CC DM'!$A$17:$H$100,8,FALSE))</f>
        <v>0</v>
      </c>
      <c r="AD52" s="88" t="str">
        <f>IF(ISNA(VLOOKUP($C52,'Jr Nats MO'!$A$17:$H$67,8,FALSE))=TRUE,"0",VLOOKUP($C52,'Jr Nats MO'!$A$17:$H$67,8,FALSE))</f>
        <v>0</v>
      </c>
      <c r="AE52" s="88" t="str">
        <f>IF(ISNA(VLOOKUP($C52,'CDN Champs MO'!$A$17:$H$66,8,FALSE))=TRUE,"0",VLOOKUP($C52,'CDN Champs MO'!$A$17:$H$66,8,FALSE))</f>
        <v>0</v>
      </c>
      <c r="AF52" s="88" t="str">
        <f>IF(ISNA(VLOOKUP($C52,'CDN Champs DM'!$A$17:$H$67,8,FALSE))=TRUE,"0",VLOOKUP($C52,'CDN Champs DM'!$A$17:$H$67,8,FALSE))</f>
        <v>0</v>
      </c>
    </row>
    <row r="53" spans="1:32" ht="19.5" customHeight="1">
      <c r="A53" s="81" t="s">
        <v>102</v>
      </c>
      <c r="B53" s="81" t="s">
        <v>118</v>
      </c>
      <c r="C53" s="86" t="s">
        <v>117</v>
      </c>
      <c r="D53" s="81"/>
      <c r="E53" s="81">
        <f t="shared" si="6"/>
        <v>48</v>
      </c>
      <c r="F53" s="19">
        <f t="shared" si="7"/>
        <v>48</v>
      </c>
      <c r="G53" s="20">
        <f t="shared" si="9"/>
        <v>182.27272727272728</v>
      </c>
      <c r="H53" s="106">
        <v>0</v>
      </c>
      <c r="I53" s="106">
        <v>0</v>
      </c>
      <c r="J53" s="19">
        <f t="shared" si="8"/>
        <v>182.27272727272728</v>
      </c>
      <c r="K53" s="21"/>
      <c r="L53" s="22" t="str">
        <f>IF(ISNA(VLOOKUP($C53,'Canadian Selections'!$A$17:$H$100,8,FALSE))=TRUE,"0",VLOOKUP($C53,'Canadian Selections'!$A$17:$H$100,8,FALSE))</f>
        <v>0</v>
      </c>
      <c r="M53" s="22" t="str">
        <f>IF(ISNA(VLOOKUP($C53,'Val St Come Canada Cup MO'!$A$17:$H$100,8,FALSE))=TRUE,"0",VLOOKUP($C53,'Val St Come Canada Cup MO'!$A$17:$H$100,8,FALSE))</f>
        <v>0</v>
      </c>
      <c r="N53" s="22" t="str">
        <f>IF(ISNA(VLOOKUP($C53,'Val St Come Canada Cup DM'!$A$17:$H$100,8,FALSE))=TRUE,"0",VLOOKUP($C53,'Val St Come Canada Cup DM'!$A$17:$H$100,8,FALSE))</f>
        <v>0</v>
      </c>
      <c r="O53" s="22" t="str">
        <f>IF(ISNA(VLOOKUP($C53,'Caledon TT Day 1'!$A$17:$H$100,8,FALSE))=TRUE,"0",VLOOKUP($C53,'Caledon TT Day 1'!$A$17:$H$100,8,FALSE))</f>
        <v>0</v>
      </c>
      <c r="P53" s="22" t="str">
        <f>IF(ISNA(VLOOKUP($C53,'Caledon TT Day 2'!$A$17:$H$100,8,FALSE))=TRUE,"0",VLOOKUP($C53,'Caledon TT Day 2'!$A$17:$H$100,8,FALSE))</f>
        <v>0</v>
      </c>
      <c r="Q53" s="88">
        <f>IF(ISNA(VLOOKUP($C53,'Beaver TT'!$A$17:$H$100,8,FALSE))=TRUE,"0",VLOOKUP($C53,'Beaver TT'!$A$17:$H$100,8,FALSE))</f>
        <v>182.27272727272728</v>
      </c>
      <c r="R53" s="88" t="str">
        <f>IF(ISNA(VLOOKUP($C53,'Fortune Fz'!$A$17:$H$100,8,FALSE))=TRUE,"0",VLOOKUP($C53,'Fortune Fz'!$A$17:$H$100,8,FALSE))</f>
        <v>0</v>
      </c>
      <c r="S53" s="88" t="str">
        <f>IF(ISNA(VLOOKUP($C53,'VSC NorAm MO'!$A$17:$H$91,8,FALSE))=TRUE,"0",VLOOKUP($C53,'VSC NorAm MO'!$A$17:$H$91,8,FALSE))</f>
        <v>0</v>
      </c>
      <c r="T53" s="88" t="str">
        <f>IF(ISNA(VLOOKUP($C53,'VSC NorAm DM'!$A$17:$H$91,8,FALSE))=TRUE,"0",VLOOKUP($C53,'VSC NorAm DM'!$A$17:$H$91,8,FALSE))</f>
        <v>0</v>
      </c>
      <c r="U53" s="88" t="str">
        <f>IF(ISNA(VLOOKUP($C53,'TT Provincials'!$A$17:$H$101,8,FALSE))=TRUE,"0",VLOOKUP($C53,'TT Provincials'!$A$17:$H$101,8,FALSE))</f>
        <v>0</v>
      </c>
      <c r="V53" s="88" t="str">
        <f>IF(ISNA(VLOOKUP($C53,'TT Provincials DM'!$A$17:$H$81,8,FALSE))=TRUE,"0",VLOOKUP($C53,'TT Provincials DM'!$A$17:$H$81,8,FALSE))</f>
        <v>0</v>
      </c>
      <c r="W53" s="88" t="str">
        <f>IF(ISNA(VLOOKUP($C53,'CWG Moguls'!$A$17:$H$91,8,FALSE))=TRUE,"0",VLOOKUP($C53,'CWG Moguls'!$A$17:$H$91,8,FALSE))</f>
        <v>0</v>
      </c>
      <c r="X53" s="88" t="str">
        <f>IF(ISNA(VLOOKUP($C53,'Steamboat NorAM MO'!$A$17:$H$91,8,FALSE))=TRUE,"0",VLOOKUP($C53,'Steamboat NorAM MO'!$A$17:$H$91,8,FALSE))</f>
        <v>0</v>
      </c>
      <c r="Y53" s="88" t="str">
        <f>IF(ISNA(VLOOKUP($C53,'Steamboat NorAM DM'!$A$17:$H$91,8,FALSE))=TRUE,"0",VLOOKUP($C53,'Steamboat NorAM DM'!$A$17:$H$91,8,FALSE))</f>
        <v>0</v>
      </c>
      <c r="Z53" s="88" t="str">
        <f>IF(ISNA(VLOOKUP($C53,'Apex NorAM MO'!$A$17:$H$91,8,FALSE))=TRUE,"0",VLOOKUP($C53,'Apex NorAM MO'!$A$17:$H$91,8,FALSE))</f>
        <v>0</v>
      </c>
      <c r="AA53" s="88" t="str">
        <f>IF(ISNA(VLOOKUP($C53,'Apex NorAM DM'!$A$17:$H$91,8,FALSE))=TRUE,"0",VLOOKUP($C53,'Apex NorAM DM'!$A$17:$H$91,8,FALSE))</f>
        <v>0</v>
      </c>
      <c r="AB53" s="88" t="str">
        <f>IF(ISNA(VLOOKUP($C53,'Fernie CC MO'!$A$17:$H$91,8,FALSE))=TRUE,"0",VLOOKUP($C53,'Fernie CC MO'!$A$17:$H$91,8,FALSE))</f>
        <v>0</v>
      </c>
      <c r="AC53" s="88" t="str">
        <f>IF(ISNA(VLOOKUP($C53,'Fernie CC DM'!$A$17:$H$100,8,FALSE))=TRUE,"0",VLOOKUP($C53,'Fernie CC DM'!$A$17:$H$100,8,FALSE))</f>
        <v>0</v>
      </c>
      <c r="AD53" s="88" t="str">
        <f>IF(ISNA(VLOOKUP($C53,'Jr Nats MO'!$A$17:$H$67,8,FALSE))=TRUE,"0",VLOOKUP($C53,'Jr Nats MO'!$A$17:$H$67,8,FALSE))</f>
        <v>0</v>
      </c>
      <c r="AE53" s="88" t="str">
        <f>IF(ISNA(VLOOKUP($C53,'CDN Champs MO'!$A$17:$H$66,8,FALSE))=TRUE,"0",VLOOKUP($C53,'CDN Champs MO'!$A$17:$H$66,8,FALSE))</f>
        <v>0</v>
      </c>
      <c r="AF53" s="88" t="str">
        <f>IF(ISNA(VLOOKUP($C53,'CDN Champs DM'!$A$17:$H$67,8,FALSE))=TRUE,"0",VLOOKUP($C53,'CDN Champs DM'!$A$17:$H$67,8,FALSE))</f>
        <v>0</v>
      </c>
    </row>
    <row r="54" spans="1:32" ht="20.100000000000001" customHeight="1">
      <c r="A54" s="81" t="s">
        <v>102</v>
      </c>
      <c r="B54" s="81" t="s">
        <v>103</v>
      </c>
      <c r="C54" s="86" t="s">
        <v>119</v>
      </c>
      <c r="D54" s="81"/>
      <c r="E54" s="81">
        <f t="shared" si="6"/>
        <v>49</v>
      </c>
      <c r="F54" s="19">
        <f t="shared" si="7"/>
        <v>49</v>
      </c>
      <c r="G54" s="20">
        <f t="shared" si="9"/>
        <v>164.61038961038963</v>
      </c>
      <c r="H54" s="106">
        <v>0</v>
      </c>
      <c r="I54" s="106">
        <v>0</v>
      </c>
      <c r="J54" s="19">
        <f t="shared" si="8"/>
        <v>164.61038961038963</v>
      </c>
      <c r="K54" s="21"/>
      <c r="L54" s="22" t="str">
        <f>IF(ISNA(VLOOKUP($C54,'Canadian Selections'!$A$17:$H$100,8,FALSE))=TRUE,"0",VLOOKUP($C54,'Canadian Selections'!$A$17:$H$100,8,FALSE))</f>
        <v>0</v>
      </c>
      <c r="M54" s="22" t="str">
        <f>IF(ISNA(VLOOKUP($C54,'Val St Come Canada Cup MO'!$A$17:$H$100,8,FALSE))=TRUE,"0",VLOOKUP($C54,'Val St Come Canada Cup MO'!$A$17:$H$100,8,FALSE))</f>
        <v>0</v>
      </c>
      <c r="N54" s="22" t="str">
        <f>IF(ISNA(VLOOKUP($C54,'Val St Come Canada Cup DM'!$A$17:$H$100,8,FALSE))=TRUE,"0",VLOOKUP($C54,'Val St Come Canada Cup DM'!$A$17:$H$100,8,FALSE))</f>
        <v>0</v>
      </c>
      <c r="O54" s="22" t="str">
        <f>IF(ISNA(VLOOKUP($C54,'Caledon TT Day 1'!$A$17:$H$100,8,FALSE))=TRUE,"0",VLOOKUP($C54,'Caledon TT Day 1'!$A$17:$H$100,8,FALSE))</f>
        <v>0</v>
      </c>
      <c r="P54" s="22" t="str">
        <f>IF(ISNA(VLOOKUP($C54,'Caledon TT Day 2'!$A$17:$H$100,8,FALSE))=TRUE,"0",VLOOKUP($C54,'Caledon TT Day 2'!$A$17:$H$100,8,FALSE))</f>
        <v>0</v>
      </c>
      <c r="Q54" s="88">
        <f>IF(ISNA(VLOOKUP($C54,'Beaver TT'!$A$17:$H$100,8,FALSE))=TRUE,"0",VLOOKUP($C54,'Beaver TT'!$A$17:$H$100,8,FALSE))</f>
        <v>164.61038961038963</v>
      </c>
      <c r="R54" s="88" t="str">
        <f>IF(ISNA(VLOOKUP($C54,'Fortune Fz'!$A$17:$H$100,8,FALSE))=TRUE,"0",VLOOKUP($C54,'Fortune Fz'!$A$17:$H$100,8,FALSE))</f>
        <v>0</v>
      </c>
      <c r="S54" s="88" t="str">
        <f>IF(ISNA(VLOOKUP($C54,'VSC NorAm MO'!$A$17:$H$91,8,FALSE))=TRUE,"0",VLOOKUP($C54,'VSC NorAm MO'!$A$17:$H$91,8,FALSE))</f>
        <v>0</v>
      </c>
      <c r="T54" s="88" t="str">
        <f>IF(ISNA(VLOOKUP($C54,'VSC NorAm DM'!$A$17:$H$91,8,FALSE))=TRUE,"0",VLOOKUP($C54,'VSC NorAm DM'!$A$17:$H$91,8,FALSE))</f>
        <v>0</v>
      </c>
      <c r="U54" s="88" t="str">
        <f>IF(ISNA(VLOOKUP($C54,'TT Provincials'!$A$17:$H$101,8,FALSE))=TRUE,"0",VLOOKUP($C54,'TT Provincials'!$A$17:$H$101,8,FALSE))</f>
        <v>0</v>
      </c>
      <c r="V54" s="88" t="str">
        <f>IF(ISNA(VLOOKUP($C54,'TT Provincials DM'!$A$17:$H$81,8,FALSE))=TRUE,"0",VLOOKUP($C54,'TT Provincials DM'!$A$17:$H$81,8,FALSE))</f>
        <v>0</v>
      </c>
      <c r="W54" s="88" t="str">
        <f>IF(ISNA(VLOOKUP($C54,'CWG Moguls'!$A$17:$H$91,8,FALSE))=TRUE,"0",VLOOKUP($C54,'CWG Moguls'!$A$17:$H$91,8,FALSE))</f>
        <v>0</v>
      </c>
      <c r="X54" s="88" t="str">
        <f>IF(ISNA(VLOOKUP($C54,'Steamboat NorAM MO'!$A$17:$H$91,8,FALSE))=TRUE,"0",VLOOKUP($C54,'Steamboat NorAM MO'!$A$17:$H$91,8,FALSE))</f>
        <v>0</v>
      </c>
      <c r="Y54" s="88" t="str">
        <f>IF(ISNA(VLOOKUP($C54,'Steamboat NorAM DM'!$A$17:$H$91,8,FALSE))=TRUE,"0",VLOOKUP($C54,'Steamboat NorAM DM'!$A$17:$H$91,8,FALSE))</f>
        <v>0</v>
      </c>
      <c r="Z54" s="88" t="str">
        <f>IF(ISNA(VLOOKUP($C54,'Apex NorAM MO'!$A$17:$H$91,8,FALSE))=TRUE,"0",VLOOKUP($C54,'Apex NorAM MO'!$A$17:$H$91,8,FALSE))</f>
        <v>0</v>
      </c>
      <c r="AA54" s="88" t="str">
        <f>IF(ISNA(VLOOKUP($C54,'Apex NorAM DM'!$A$17:$H$91,8,FALSE))=TRUE,"0",VLOOKUP($C54,'Apex NorAM DM'!$A$17:$H$91,8,FALSE))</f>
        <v>0</v>
      </c>
      <c r="AB54" s="88" t="str">
        <f>IF(ISNA(VLOOKUP($C54,'Fernie CC MO'!$A$17:$H$91,8,FALSE))=TRUE,"0",VLOOKUP($C54,'Fernie CC MO'!$A$17:$H$91,8,FALSE))</f>
        <v>0</v>
      </c>
      <c r="AC54" s="88" t="str">
        <f>IF(ISNA(VLOOKUP($C54,'Fernie CC DM'!$A$17:$H$100,8,FALSE))=TRUE,"0",VLOOKUP($C54,'Fernie CC DM'!$A$17:$H$100,8,FALSE))</f>
        <v>0</v>
      </c>
      <c r="AD54" s="88" t="str">
        <f>IF(ISNA(VLOOKUP($C54,'Jr Nats MO'!$A$17:$H$67,8,FALSE))=TRUE,"0",VLOOKUP($C54,'Jr Nats MO'!$A$17:$H$67,8,FALSE))</f>
        <v>0</v>
      </c>
      <c r="AE54" s="88" t="str">
        <f>IF(ISNA(VLOOKUP($C54,'CDN Champs MO'!$A$17:$H$66,8,FALSE))=TRUE,"0",VLOOKUP($C54,'CDN Champs MO'!$A$17:$H$66,8,FALSE))</f>
        <v>0</v>
      </c>
      <c r="AF54" s="88" t="str">
        <f>IF(ISNA(VLOOKUP($C54,'CDN Champs DM'!$A$17:$H$67,8,FALSE))=TRUE,"0",VLOOKUP($C54,'CDN Champs DM'!$A$17:$H$67,8,FALSE))</f>
        <v>0</v>
      </c>
    </row>
    <row r="55" spans="1:32" ht="20.100000000000001" customHeight="1">
      <c r="A55" s="81" t="s">
        <v>102</v>
      </c>
      <c r="B55" s="81" t="s">
        <v>118</v>
      </c>
      <c r="C55" s="86" t="s">
        <v>120</v>
      </c>
      <c r="D55" s="81"/>
      <c r="E55" s="81">
        <f t="shared" si="6"/>
        <v>50</v>
      </c>
      <c r="F55" s="19">
        <f t="shared" si="7"/>
        <v>50</v>
      </c>
      <c r="G55" s="20">
        <f t="shared" si="9"/>
        <v>148.3116883116883</v>
      </c>
      <c r="H55" s="106">
        <v>0</v>
      </c>
      <c r="I55" s="106">
        <v>0</v>
      </c>
      <c r="J55" s="19">
        <f t="shared" si="8"/>
        <v>148.3116883116883</v>
      </c>
      <c r="K55" s="21"/>
      <c r="L55" s="22" t="str">
        <f>IF(ISNA(VLOOKUP($C55,'Canadian Selections'!$A$17:$H$100,8,FALSE))=TRUE,"0",VLOOKUP($C55,'Canadian Selections'!$A$17:$H$100,8,FALSE))</f>
        <v>0</v>
      </c>
      <c r="M55" s="22" t="str">
        <f>IF(ISNA(VLOOKUP($C55,'Val St Come Canada Cup MO'!$A$17:$H$100,8,FALSE))=TRUE,"0",VLOOKUP($C55,'Val St Come Canada Cup MO'!$A$17:$H$100,8,FALSE))</f>
        <v>0</v>
      </c>
      <c r="N55" s="22" t="str">
        <f>IF(ISNA(VLOOKUP($C55,'Val St Come Canada Cup DM'!$A$17:$H$100,8,FALSE))=TRUE,"0",VLOOKUP($C55,'Val St Come Canada Cup DM'!$A$17:$H$100,8,FALSE))</f>
        <v>0</v>
      </c>
      <c r="O55" s="22" t="str">
        <f>IF(ISNA(VLOOKUP($C55,'Caledon TT Day 1'!$A$17:$H$100,8,FALSE))=TRUE,"0",VLOOKUP($C55,'Caledon TT Day 1'!$A$17:$H$100,8,FALSE))</f>
        <v>0</v>
      </c>
      <c r="P55" s="22" t="str">
        <f>IF(ISNA(VLOOKUP($C55,'Caledon TT Day 2'!$A$17:$H$100,8,FALSE))=TRUE,"0",VLOOKUP($C55,'Caledon TT Day 2'!$A$17:$H$100,8,FALSE))</f>
        <v>0</v>
      </c>
      <c r="Q55" s="88">
        <f>IF(ISNA(VLOOKUP($C55,'Beaver TT'!$A$17:$H$100,8,FALSE))=TRUE,"0",VLOOKUP($C55,'Beaver TT'!$A$17:$H$100,8,FALSE))</f>
        <v>148.3116883116883</v>
      </c>
      <c r="R55" s="88" t="str">
        <f>IF(ISNA(VLOOKUP($C55,'Fortune Fz'!$A$17:$H$100,8,FALSE))=TRUE,"0",VLOOKUP($C55,'Fortune Fz'!$A$17:$H$100,8,FALSE))</f>
        <v>0</v>
      </c>
      <c r="S55" s="88" t="str">
        <f>IF(ISNA(VLOOKUP($C55,'VSC NorAm MO'!$A$17:$H$91,8,FALSE))=TRUE,"0",VLOOKUP($C55,'VSC NorAm MO'!$A$17:$H$91,8,FALSE))</f>
        <v>0</v>
      </c>
      <c r="T55" s="88" t="str">
        <f>IF(ISNA(VLOOKUP($C55,'VSC NorAm DM'!$A$17:$H$91,8,FALSE))=TRUE,"0",VLOOKUP($C55,'VSC NorAm DM'!$A$17:$H$91,8,FALSE))</f>
        <v>0</v>
      </c>
      <c r="U55" s="88" t="str">
        <f>IF(ISNA(VLOOKUP($C55,'TT Provincials'!$A$17:$H$101,8,FALSE))=TRUE,"0",VLOOKUP($C55,'TT Provincials'!$A$17:$H$101,8,FALSE))</f>
        <v>0</v>
      </c>
      <c r="V55" s="88" t="str">
        <f>IF(ISNA(VLOOKUP($C55,'TT Provincials DM'!$A$17:$H$81,8,FALSE))=TRUE,"0",VLOOKUP($C55,'TT Provincials DM'!$A$17:$H$81,8,FALSE))</f>
        <v>0</v>
      </c>
      <c r="W55" s="88" t="str">
        <f>IF(ISNA(VLOOKUP($C55,'CWG Moguls'!$A$17:$H$91,8,FALSE))=TRUE,"0",VLOOKUP($C55,'CWG Moguls'!$A$17:$H$91,8,FALSE))</f>
        <v>0</v>
      </c>
      <c r="X55" s="88" t="str">
        <f>IF(ISNA(VLOOKUP($C55,'Steamboat NorAM MO'!$A$17:$H$91,8,FALSE))=TRUE,"0",VLOOKUP($C55,'Steamboat NorAM MO'!$A$17:$H$91,8,FALSE))</f>
        <v>0</v>
      </c>
      <c r="Y55" s="88" t="str">
        <f>IF(ISNA(VLOOKUP($C55,'Steamboat NorAM DM'!$A$17:$H$91,8,FALSE))=TRUE,"0",VLOOKUP($C55,'Steamboat NorAM DM'!$A$17:$H$91,8,FALSE))</f>
        <v>0</v>
      </c>
      <c r="Z55" s="88" t="str">
        <f>IF(ISNA(VLOOKUP($C55,'Apex NorAM MO'!$A$17:$H$91,8,FALSE))=TRUE,"0",VLOOKUP($C55,'Apex NorAM MO'!$A$17:$H$91,8,FALSE))</f>
        <v>0</v>
      </c>
      <c r="AA55" s="88" t="str">
        <f>IF(ISNA(VLOOKUP($C55,'Apex NorAM DM'!$A$17:$H$91,8,FALSE))=TRUE,"0",VLOOKUP($C55,'Apex NorAM DM'!$A$17:$H$91,8,FALSE))</f>
        <v>0</v>
      </c>
      <c r="AB55" s="88" t="str">
        <f>IF(ISNA(VLOOKUP($C55,'Fernie CC MO'!$A$17:$H$91,8,FALSE))=TRUE,"0",VLOOKUP($C55,'Fernie CC MO'!$A$17:$H$91,8,FALSE))</f>
        <v>0</v>
      </c>
      <c r="AC55" s="88" t="str">
        <f>IF(ISNA(VLOOKUP($C55,'Fernie CC DM'!$A$17:$H$100,8,FALSE))=TRUE,"0",VLOOKUP($C55,'Fernie CC DM'!$A$17:$H$100,8,FALSE))</f>
        <v>0</v>
      </c>
      <c r="AD55" s="88" t="str">
        <f>IF(ISNA(VLOOKUP($C55,'Jr Nats MO'!$A$17:$H$67,8,FALSE))=TRUE,"0",VLOOKUP($C55,'Jr Nats MO'!$A$17:$H$67,8,FALSE))</f>
        <v>0</v>
      </c>
      <c r="AE55" s="88" t="str">
        <f>IF(ISNA(VLOOKUP($C55,'CDN Champs MO'!$A$17:$H$66,8,FALSE))=TRUE,"0",VLOOKUP($C55,'CDN Champs MO'!$A$17:$H$66,8,FALSE))</f>
        <v>0</v>
      </c>
      <c r="AF55" s="88" t="str">
        <f>IF(ISNA(VLOOKUP($C55,'CDN Champs DM'!$A$17:$H$67,8,FALSE))=TRUE,"0",VLOOKUP($C55,'CDN Champs DM'!$A$17:$H$67,8,FALSE))</f>
        <v>0</v>
      </c>
    </row>
    <row r="56" spans="1:32" ht="20.100000000000001" customHeight="1">
      <c r="A56" s="81" t="s">
        <v>102</v>
      </c>
      <c r="B56" s="81" t="s">
        <v>124</v>
      </c>
      <c r="C56" s="86" t="s">
        <v>122</v>
      </c>
      <c r="D56" s="81"/>
      <c r="E56" s="81">
        <f t="shared" si="6"/>
        <v>51</v>
      </c>
      <c r="F56" s="19">
        <f t="shared" si="7"/>
        <v>51</v>
      </c>
      <c r="G56" s="20">
        <f t="shared" si="9"/>
        <v>127.53246753246752</v>
      </c>
      <c r="H56" s="106">
        <v>0</v>
      </c>
      <c r="I56" s="106">
        <v>0</v>
      </c>
      <c r="J56" s="19">
        <f t="shared" si="8"/>
        <v>127.53246753246752</v>
      </c>
      <c r="K56" s="21"/>
      <c r="L56" s="22" t="str">
        <f>IF(ISNA(VLOOKUP($C56,'Canadian Selections'!$A$17:$H$100,8,FALSE))=TRUE,"0",VLOOKUP($C56,'Canadian Selections'!$A$17:$H$100,8,FALSE))</f>
        <v>0</v>
      </c>
      <c r="M56" s="22" t="str">
        <f>IF(ISNA(VLOOKUP($C56,'Val St Come Canada Cup MO'!$A$17:$H$100,8,FALSE))=TRUE,"0",VLOOKUP($C56,'Val St Come Canada Cup MO'!$A$17:$H$100,8,FALSE))</f>
        <v>0</v>
      </c>
      <c r="N56" s="22" t="str">
        <f>IF(ISNA(VLOOKUP($C56,'Val St Come Canada Cup DM'!$A$17:$H$100,8,FALSE))=TRUE,"0",VLOOKUP($C56,'Val St Come Canada Cup DM'!$A$17:$H$100,8,FALSE))</f>
        <v>0</v>
      </c>
      <c r="O56" s="22" t="str">
        <f>IF(ISNA(VLOOKUP($C56,'Caledon TT Day 1'!$A$17:$H$100,8,FALSE))=TRUE,"0",VLOOKUP($C56,'Caledon TT Day 1'!$A$17:$H$100,8,FALSE))</f>
        <v>0</v>
      </c>
      <c r="P56" s="22" t="str">
        <f>IF(ISNA(VLOOKUP($C56,'Caledon TT Day 2'!$A$17:$H$100,8,FALSE))=TRUE,"0",VLOOKUP($C56,'Caledon TT Day 2'!$A$17:$H$100,8,FALSE))</f>
        <v>0</v>
      </c>
      <c r="Q56" s="88">
        <f>IF(ISNA(VLOOKUP($C56,'Beaver TT'!$A$17:$H$100,8,FALSE))=TRUE,"0",VLOOKUP($C56,'Beaver TT'!$A$17:$H$100,8,FALSE))</f>
        <v>127.53246753246752</v>
      </c>
      <c r="R56" s="88" t="str">
        <f>IF(ISNA(VLOOKUP($C56,'Fortune Fz'!$A$17:$H$100,8,FALSE))=TRUE,"0",VLOOKUP($C56,'Fortune Fz'!$A$17:$H$100,8,FALSE))</f>
        <v>0</v>
      </c>
      <c r="S56" s="88" t="str">
        <f>IF(ISNA(VLOOKUP($C56,'VSC NorAm MO'!$A$17:$H$91,8,FALSE))=TRUE,"0",VLOOKUP($C56,'VSC NorAm MO'!$A$17:$H$91,8,FALSE))</f>
        <v>0</v>
      </c>
      <c r="T56" s="88" t="str">
        <f>IF(ISNA(VLOOKUP($C56,'VSC NorAm DM'!$A$17:$H$91,8,FALSE))=TRUE,"0",VLOOKUP($C56,'VSC NorAm DM'!$A$17:$H$91,8,FALSE))</f>
        <v>0</v>
      </c>
      <c r="U56" s="88" t="str">
        <f>IF(ISNA(VLOOKUP($C56,'TT Provincials'!$A$17:$H$101,8,FALSE))=TRUE,"0",VLOOKUP($C56,'TT Provincials'!$A$17:$H$101,8,FALSE))</f>
        <v>0</v>
      </c>
      <c r="V56" s="88" t="str">
        <f>IF(ISNA(VLOOKUP($C56,'TT Provincials DM'!$A$17:$H$81,8,FALSE))=TRUE,"0",VLOOKUP($C56,'TT Provincials DM'!$A$17:$H$81,8,FALSE))</f>
        <v>0</v>
      </c>
      <c r="W56" s="88" t="str">
        <f>IF(ISNA(VLOOKUP($C56,'CWG Moguls'!$A$17:$H$91,8,FALSE))=TRUE,"0",VLOOKUP($C56,'CWG Moguls'!$A$17:$H$91,8,FALSE))</f>
        <v>0</v>
      </c>
      <c r="X56" s="88" t="str">
        <f>IF(ISNA(VLOOKUP($C56,'Steamboat NorAM MO'!$A$17:$H$91,8,FALSE))=TRUE,"0",VLOOKUP($C56,'Steamboat NorAM MO'!$A$17:$H$91,8,FALSE))</f>
        <v>0</v>
      </c>
      <c r="Y56" s="88" t="str">
        <f>IF(ISNA(VLOOKUP($C56,'Steamboat NorAM DM'!$A$17:$H$91,8,FALSE))=TRUE,"0",VLOOKUP($C56,'Steamboat NorAM DM'!$A$17:$H$91,8,FALSE))</f>
        <v>0</v>
      </c>
      <c r="Z56" s="88" t="str">
        <f>IF(ISNA(VLOOKUP($C56,'Apex NorAM MO'!$A$17:$H$91,8,FALSE))=TRUE,"0",VLOOKUP($C56,'Apex NorAM MO'!$A$17:$H$91,8,FALSE))</f>
        <v>0</v>
      </c>
      <c r="AA56" s="88" t="str">
        <f>IF(ISNA(VLOOKUP($C56,'Apex NorAM DM'!$A$17:$H$91,8,FALSE))=TRUE,"0",VLOOKUP($C56,'Apex NorAM DM'!$A$17:$H$91,8,FALSE))</f>
        <v>0</v>
      </c>
      <c r="AB56" s="88" t="str">
        <f>IF(ISNA(VLOOKUP($C56,'Fernie CC MO'!$A$17:$H$91,8,FALSE))=TRUE,"0",VLOOKUP($C56,'Fernie CC MO'!$A$17:$H$91,8,FALSE))</f>
        <v>0</v>
      </c>
      <c r="AC56" s="88" t="str">
        <f>IF(ISNA(VLOOKUP($C56,'Fernie CC DM'!$A$17:$H$100,8,FALSE))=TRUE,"0",VLOOKUP($C56,'Fernie CC DM'!$A$17:$H$100,8,FALSE))</f>
        <v>0</v>
      </c>
      <c r="AD56" s="88" t="str">
        <f>IF(ISNA(VLOOKUP($C56,'Jr Nats MO'!$A$17:$H$67,8,FALSE))=TRUE,"0",VLOOKUP($C56,'Jr Nats MO'!$A$17:$H$67,8,FALSE))</f>
        <v>0</v>
      </c>
      <c r="AE56" s="88" t="str">
        <f>IF(ISNA(VLOOKUP($C56,'CDN Champs MO'!$A$17:$H$66,8,FALSE))=TRUE,"0",VLOOKUP($C56,'CDN Champs MO'!$A$17:$H$66,8,FALSE))</f>
        <v>0</v>
      </c>
      <c r="AF56" s="88" t="str">
        <f>IF(ISNA(VLOOKUP($C56,'CDN Champs DM'!$A$17:$H$67,8,FALSE))=TRUE,"0",VLOOKUP($C56,'CDN Champs DM'!$A$17:$H$67,8,FALSE))</f>
        <v>0</v>
      </c>
    </row>
    <row r="57" spans="1:32" ht="20.100000000000001" customHeight="1">
      <c r="A57" s="81" t="s">
        <v>101</v>
      </c>
      <c r="B57" s="81" t="s">
        <v>118</v>
      </c>
      <c r="C57" s="86" t="s">
        <v>148</v>
      </c>
      <c r="D57" s="81"/>
      <c r="E57" s="81">
        <f t="shared" si="6"/>
        <v>52</v>
      </c>
      <c r="F57" s="19">
        <f t="shared" si="7"/>
        <v>52</v>
      </c>
      <c r="G57" s="20">
        <f t="shared" si="9"/>
        <v>100</v>
      </c>
      <c r="H57" s="106">
        <v>0</v>
      </c>
      <c r="I57" s="106">
        <v>0</v>
      </c>
      <c r="J57" s="19">
        <f t="shared" si="8"/>
        <v>100</v>
      </c>
      <c r="K57" s="21"/>
      <c r="L57" s="22" t="str">
        <f>IF(ISNA(VLOOKUP($C57,'Canadian Selections'!$A$17:$H$100,8,FALSE))=TRUE,"0",VLOOKUP($C57,'Canadian Selections'!$A$17:$H$100,8,FALSE))</f>
        <v>0</v>
      </c>
      <c r="M57" s="22" t="str">
        <f>IF(ISNA(VLOOKUP($C57,'Val St Come Canada Cup MO'!$A$17:$H$100,8,FALSE))=TRUE,"0",VLOOKUP($C57,'Val St Come Canada Cup MO'!$A$17:$H$100,8,FALSE))</f>
        <v>0</v>
      </c>
      <c r="N57" s="22" t="str">
        <f>IF(ISNA(VLOOKUP($C57,'Val St Come Canada Cup DM'!$A$17:$H$100,8,FALSE))=TRUE,"0",VLOOKUP($C57,'Val St Come Canada Cup DM'!$A$17:$H$100,8,FALSE))</f>
        <v>0</v>
      </c>
      <c r="O57" s="22" t="str">
        <f>IF(ISNA(VLOOKUP($C57,'Caledon TT Day 1'!$A$17:$H$100,8,FALSE))=TRUE,"0",VLOOKUP($C57,'Caledon TT Day 1'!$A$17:$H$100,8,FALSE))</f>
        <v>0</v>
      </c>
      <c r="P57" s="22" t="str">
        <f>IF(ISNA(VLOOKUP($C57,'Caledon TT Day 2'!$A$17:$H$100,8,FALSE))=TRUE,"0",VLOOKUP($C57,'Caledon TT Day 2'!$A$17:$H$100,8,FALSE))</f>
        <v>0</v>
      </c>
      <c r="Q57" s="88" t="str">
        <f>IF(ISNA(VLOOKUP($C57,'Beaver TT'!$A$17:$H$100,8,FALSE))=TRUE,"0",VLOOKUP($C57,'Beaver TT'!$A$17:$H$100,8,FALSE))</f>
        <v>0</v>
      </c>
      <c r="R57" s="88">
        <f>IF(ISNA(VLOOKUP($C57,'Fortune Fz'!$A$17:$H$100,8,FALSE))=TRUE,"0",VLOOKUP($C57,'Fortune Fz'!$A$17:$H$100,8,FALSE))</f>
        <v>100</v>
      </c>
      <c r="S57" s="88" t="str">
        <f>IF(ISNA(VLOOKUP($C57,'VSC NorAm MO'!$A$17:$H$91,8,FALSE))=TRUE,"0",VLOOKUP($C57,'VSC NorAm MO'!$A$17:$H$91,8,FALSE))</f>
        <v>0</v>
      </c>
      <c r="T57" s="88" t="str">
        <f>IF(ISNA(VLOOKUP($C57,'VSC NorAm DM'!$A$17:$H$91,8,FALSE))=TRUE,"0",VLOOKUP($C57,'VSC NorAm DM'!$A$17:$H$91,8,FALSE))</f>
        <v>0</v>
      </c>
      <c r="U57" s="88" t="str">
        <f>IF(ISNA(VLOOKUP($C57,'TT Provincials'!$A$17:$H$101,8,FALSE))=TRUE,"0",VLOOKUP($C57,'TT Provincials'!$A$17:$H$101,8,FALSE))</f>
        <v>0</v>
      </c>
      <c r="V57" s="88" t="str">
        <f>IF(ISNA(VLOOKUP($C57,'TT Provincials DM'!$A$17:$H$81,8,FALSE))=TRUE,"0",VLOOKUP($C57,'TT Provincials DM'!$A$17:$H$81,8,FALSE))</f>
        <v>0</v>
      </c>
      <c r="W57" s="88" t="str">
        <f>IF(ISNA(VLOOKUP($C57,'CWG Moguls'!$A$17:$H$91,8,FALSE))=TRUE,"0",VLOOKUP($C57,'CWG Moguls'!$A$17:$H$91,8,FALSE))</f>
        <v>0</v>
      </c>
      <c r="X57" s="88" t="str">
        <f>IF(ISNA(VLOOKUP($C57,'Steamboat NorAM MO'!$A$17:$H$91,8,FALSE))=TRUE,"0",VLOOKUP($C57,'Steamboat NorAM MO'!$A$17:$H$91,8,FALSE))</f>
        <v>0</v>
      </c>
      <c r="Y57" s="88" t="str">
        <f>IF(ISNA(VLOOKUP($C57,'Steamboat NorAM DM'!$A$17:$H$91,8,FALSE))=TRUE,"0",VLOOKUP($C57,'Steamboat NorAM DM'!$A$17:$H$91,8,FALSE))</f>
        <v>0</v>
      </c>
      <c r="Z57" s="88" t="str">
        <f>IF(ISNA(VLOOKUP($C57,'Apex NorAM MO'!$A$17:$H$91,8,FALSE))=TRUE,"0",VLOOKUP($C57,'Apex NorAM MO'!$A$17:$H$91,8,FALSE))</f>
        <v>0</v>
      </c>
      <c r="AA57" s="88" t="str">
        <f>IF(ISNA(VLOOKUP($C57,'Apex NorAM DM'!$A$17:$H$91,8,FALSE))=TRUE,"0",VLOOKUP($C57,'Apex NorAM DM'!$A$17:$H$91,8,FALSE))</f>
        <v>0</v>
      </c>
      <c r="AB57" s="88" t="str">
        <f>IF(ISNA(VLOOKUP($C57,'Fernie CC MO'!$A$17:$H$91,8,FALSE))=TRUE,"0",VLOOKUP($C57,'Fernie CC MO'!$A$17:$H$91,8,FALSE))</f>
        <v>0</v>
      </c>
      <c r="AC57" s="88" t="str">
        <f>IF(ISNA(VLOOKUP($C57,'Fernie CC DM'!$A$17:$H$100,8,FALSE))=TRUE,"0",VLOOKUP($C57,'Fernie CC DM'!$A$17:$H$100,8,FALSE))</f>
        <v>0</v>
      </c>
      <c r="AD57" s="88" t="str">
        <f>IF(ISNA(VLOOKUP($C57,'Jr Nats MO'!$A$17:$H$67,8,FALSE))=TRUE,"0",VLOOKUP($C57,'Jr Nats MO'!$A$17:$H$67,8,FALSE))</f>
        <v>0</v>
      </c>
      <c r="AE57" s="88" t="str">
        <f>IF(ISNA(VLOOKUP($C57,'CDN Champs MO'!$A$17:$H$66,8,FALSE))=TRUE,"0",VLOOKUP($C57,'CDN Champs MO'!$A$17:$H$66,8,FALSE))</f>
        <v>0</v>
      </c>
      <c r="AF57" s="88" t="str">
        <f>IF(ISNA(VLOOKUP($C57,'CDN Champs DM'!$A$17:$H$67,8,FALSE))=TRUE,"0",VLOOKUP($C57,'CDN Champs DM'!$A$17:$H$67,8,FALSE))</f>
        <v>0</v>
      </c>
    </row>
    <row r="58" spans="1:32" ht="20.100000000000001" customHeight="1">
      <c r="A58" s="81" t="s">
        <v>101</v>
      </c>
      <c r="B58" s="81" t="s">
        <v>100</v>
      </c>
      <c r="C58" s="86" t="s">
        <v>129</v>
      </c>
      <c r="D58" s="81"/>
      <c r="E58" s="81">
        <f t="shared" si="6"/>
        <v>52</v>
      </c>
      <c r="F58" s="19">
        <f t="shared" si="7"/>
        <v>52</v>
      </c>
      <c r="G58" s="20">
        <f t="shared" si="9"/>
        <v>100</v>
      </c>
      <c r="H58" s="106">
        <v>0</v>
      </c>
      <c r="I58" s="106">
        <v>0</v>
      </c>
      <c r="J58" s="19">
        <f t="shared" si="8"/>
        <v>100</v>
      </c>
      <c r="K58" s="21"/>
      <c r="L58" s="22" t="str">
        <f>IF(ISNA(VLOOKUP($C58,'Canadian Selections'!$A$17:$H$100,8,FALSE))=TRUE,"0",VLOOKUP($C58,'Canadian Selections'!$A$17:$H$100,8,FALSE))</f>
        <v>0</v>
      </c>
      <c r="M58" s="22" t="str">
        <f>IF(ISNA(VLOOKUP($C58,'Val St Come Canada Cup MO'!$A$17:$H$100,8,FALSE))=TRUE,"0",VLOOKUP($C58,'Val St Come Canada Cup MO'!$A$17:$H$100,8,FALSE))</f>
        <v>0</v>
      </c>
      <c r="N58" s="22" t="str">
        <f>IF(ISNA(VLOOKUP($C58,'Val St Come Canada Cup DM'!$A$17:$H$100,8,FALSE))=TRUE,"0",VLOOKUP($C58,'Val St Come Canada Cup DM'!$A$17:$H$100,8,FALSE))</f>
        <v>0</v>
      </c>
      <c r="O58" s="22" t="str">
        <f>IF(ISNA(VLOOKUP($C58,'Caledon TT Day 1'!$A$17:$H$100,8,FALSE))=TRUE,"0",VLOOKUP($C58,'Caledon TT Day 1'!$A$17:$H$100,8,FALSE))</f>
        <v>0</v>
      </c>
      <c r="P58" s="22" t="str">
        <f>IF(ISNA(VLOOKUP($C58,'Caledon TT Day 2'!$A$17:$H$100,8,FALSE))=TRUE,"0",VLOOKUP($C58,'Caledon TT Day 2'!$A$17:$H$100,8,FALSE))</f>
        <v>0</v>
      </c>
      <c r="Q58" s="88" t="str">
        <f>IF(ISNA(VLOOKUP($C58,'Beaver TT'!$A$17:$H$100,8,FALSE))=TRUE,"0",VLOOKUP($C58,'Beaver TT'!$A$17:$H$100,8,FALSE))</f>
        <v>0</v>
      </c>
      <c r="R58" s="88">
        <f>IF(ISNA(VLOOKUP($C58,'Fortune Fz'!$A$17:$H$100,8,FALSE))=TRUE,"0",VLOOKUP($C58,'Fortune Fz'!$A$17:$H$100,8,FALSE))</f>
        <v>100</v>
      </c>
      <c r="S58" s="88" t="str">
        <f>IF(ISNA(VLOOKUP($C58,'VSC NorAm MO'!$A$17:$H$91,8,FALSE))=TRUE,"0",VLOOKUP($C58,'VSC NorAm MO'!$A$17:$H$91,8,FALSE))</f>
        <v>0</v>
      </c>
      <c r="T58" s="88" t="str">
        <f>IF(ISNA(VLOOKUP($C58,'VSC NorAm DM'!$A$17:$H$91,8,FALSE))=TRUE,"0",VLOOKUP($C58,'VSC NorAm DM'!$A$17:$H$91,8,FALSE))</f>
        <v>0</v>
      </c>
      <c r="U58" s="88" t="str">
        <f>IF(ISNA(VLOOKUP($C58,'TT Provincials'!$A$17:$H$101,8,FALSE))=TRUE,"0",VLOOKUP($C58,'TT Provincials'!$A$17:$H$101,8,FALSE))</f>
        <v>0</v>
      </c>
      <c r="V58" s="88" t="str">
        <f>IF(ISNA(VLOOKUP($C58,'TT Provincials DM'!$A$17:$H$81,8,FALSE))=TRUE,"0",VLOOKUP($C58,'TT Provincials DM'!$A$17:$H$81,8,FALSE))</f>
        <v>0</v>
      </c>
      <c r="W58" s="88" t="str">
        <f>IF(ISNA(VLOOKUP($C58,'CWG Moguls'!$A$17:$H$91,8,FALSE))=TRUE,"0",VLOOKUP($C58,'CWG Moguls'!$A$17:$H$91,8,FALSE))</f>
        <v>0</v>
      </c>
      <c r="X58" s="88" t="str">
        <f>IF(ISNA(VLOOKUP($C58,'Steamboat NorAM MO'!$A$17:$H$91,8,FALSE))=TRUE,"0",VLOOKUP($C58,'Steamboat NorAM MO'!$A$17:$H$91,8,FALSE))</f>
        <v>0</v>
      </c>
      <c r="Y58" s="88" t="str">
        <f>IF(ISNA(VLOOKUP($C58,'Steamboat NorAM DM'!$A$17:$H$91,8,FALSE))=TRUE,"0",VLOOKUP($C58,'Steamboat NorAM DM'!$A$17:$H$91,8,FALSE))</f>
        <v>0</v>
      </c>
      <c r="Z58" s="88" t="str">
        <f>IF(ISNA(VLOOKUP($C58,'Apex NorAM MO'!$A$17:$H$91,8,FALSE))=TRUE,"0",VLOOKUP($C58,'Apex NorAM MO'!$A$17:$H$91,8,FALSE))</f>
        <v>0</v>
      </c>
      <c r="AA58" s="88" t="str">
        <f>IF(ISNA(VLOOKUP($C58,'Apex NorAM DM'!$A$17:$H$91,8,FALSE))=TRUE,"0",VLOOKUP($C58,'Apex NorAM DM'!$A$17:$H$91,8,FALSE))</f>
        <v>0</v>
      </c>
      <c r="AB58" s="88" t="str">
        <f>IF(ISNA(VLOOKUP($C58,'Fernie CC MO'!$A$17:$H$91,8,FALSE))=TRUE,"0",VLOOKUP($C58,'Fernie CC MO'!$A$17:$H$91,8,FALSE))</f>
        <v>0</v>
      </c>
      <c r="AC58" s="88" t="str">
        <f>IF(ISNA(VLOOKUP($C58,'Fernie CC DM'!$A$17:$H$100,8,FALSE))=TRUE,"0",VLOOKUP($C58,'Fernie CC DM'!$A$17:$H$100,8,FALSE))</f>
        <v>0</v>
      </c>
      <c r="AD58" s="88" t="str">
        <f>IF(ISNA(VLOOKUP($C58,'Jr Nats MO'!$A$17:$H$67,8,FALSE))=TRUE,"0",VLOOKUP($C58,'Jr Nats MO'!$A$17:$H$67,8,FALSE))</f>
        <v>0</v>
      </c>
      <c r="AE58" s="88" t="str">
        <f>IF(ISNA(VLOOKUP($C58,'CDN Champs MO'!$A$17:$H$66,8,FALSE))=TRUE,"0",VLOOKUP($C58,'CDN Champs MO'!$A$17:$H$66,8,FALSE))</f>
        <v>0</v>
      </c>
      <c r="AF58" s="88" t="str">
        <f>IF(ISNA(VLOOKUP($C58,'CDN Champs DM'!$A$17:$H$67,8,FALSE))=TRUE,"0",VLOOKUP($C58,'CDN Champs DM'!$A$17:$H$67,8,FALSE))</f>
        <v>0</v>
      </c>
    </row>
    <row r="59" spans="1:32" ht="20.100000000000001" customHeight="1">
      <c r="A59" s="81" t="s">
        <v>101</v>
      </c>
      <c r="B59" s="81" t="s">
        <v>49</v>
      </c>
      <c r="C59" s="86" t="s">
        <v>136</v>
      </c>
      <c r="D59" s="81"/>
      <c r="E59" s="81">
        <f t="shared" si="6"/>
        <v>52</v>
      </c>
      <c r="F59" s="19">
        <f t="shared" si="7"/>
        <v>52</v>
      </c>
      <c r="G59" s="20">
        <f t="shared" si="9"/>
        <v>100</v>
      </c>
      <c r="H59" s="106">
        <v>0</v>
      </c>
      <c r="I59" s="106">
        <v>0</v>
      </c>
      <c r="J59" s="19">
        <f t="shared" si="8"/>
        <v>100</v>
      </c>
      <c r="K59" s="21"/>
      <c r="L59" s="22" t="str">
        <f>IF(ISNA(VLOOKUP($C59,'Canadian Selections'!$A$17:$H$100,8,FALSE))=TRUE,"0",VLOOKUP($C59,'Canadian Selections'!$A$17:$H$100,8,FALSE))</f>
        <v>0</v>
      </c>
      <c r="M59" s="22" t="str">
        <f>IF(ISNA(VLOOKUP($C59,'Val St Come Canada Cup MO'!$A$17:$H$100,8,FALSE))=TRUE,"0",VLOOKUP($C59,'Val St Come Canada Cup MO'!$A$17:$H$100,8,FALSE))</f>
        <v>0</v>
      </c>
      <c r="N59" s="22" t="str">
        <f>IF(ISNA(VLOOKUP($C59,'Val St Come Canada Cup DM'!$A$17:$H$100,8,FALSE))=TRUE,"0",VLOOKUP($C59,'Val St Come Canada Cup DM'!$A$17:$H$100,8,FALSE))</f>
        <v>0</v>
      </c>
      <c r="O59" s="22" t="str">
        <f>IF(ISNA(VLOOKUP($C59,'Caledon TT Day 1'!$A$17:$H$100,8,FALSE))=TRUE,"0",VLOOKUP($C59,'Caledon TT Day 1'!$A$17:$H$100,8,FALSE))</f>
        <v>0</v>
      </c>
      <c r="P59" s="22" t="str">
        <f>IF(ISNA(VLOOKUP($C59,'Caledon TT Day 2'!$A$17:$H$100,8,FALSE))=TRUE,"0",VLOOKUP($C59,'Caledon TT Day 2'!$A$17:$H$100,8,FALSE))</f>
        <v>0</v>
      </c>
      <c r="Q59" s="88" t="str">
        <f>IF(ISNA(VLOOKUP($C59,'Beaver TT'!$A$17:$H$100,8,FALSE))=TRUE,"0",VLOOKUP($C59,'Beaver TT'!$A$17:$H$100,8,FALSE))</f>
        <v>0</v>
      </c>
      <c r="R59" s="88">
        <f>IF(ISNA(VLOOKUP($C59,'Fortune Fz'!$A$17:$H$100,8,FALSE))=TRUE,"0",VLOOKUP($C59,'Fortune Fz'!$A$17:$H$100,8,FALSE))</f>
        <v>100</v>
      </c>
      <c r="S59" s="88" t="str">
        <f>IF(ISNA(VLOOKUP($C59,'VSC NorAm MO'!$A$17:$H$91,8,FALSE))=TRUE,"0",VLOOKUP($C59,'VSC NorAm MO'!$A$17:$H$91,8,FALSE))</f>
        <v>0</v>
      </c>
      <c r="T59" s="88" t="str">
        <f>IF(ISNA(VLOOKUP($C59,'VSC NorAm DM'!$A$17:$H$91,8,FALSE))=TRUE,"0",VLOOKUP($C59,'VSC NorAm DM'!$A$17:$H$91,8,FALSE))</f>
        <v>0</v>
      </c>
      <c r="U59" s="88" t="str">
        <f>IF(ISNA(VLOOKUP($C59,'TT Provincials'!$A$17:$H$101,8,FALSE))=TRUE,"0",VLOOKUP($C59,'TT Provincials'!$A$17:$H$101,8,FALSE))</f>
        <v>0</v>
      </c>
      <c r="V59" s="88" t="str">
        <f>IF(ISNA(VLOOKUP($C59,'TT Provincials DM'!$A$17:$H$81,8,FALSE))=TRUE,"0",VLOOKUP($C59,'TT Provincials DM'!$A$17:$H$81,8,FALSE))</f>
        <v>0</v>
      </c>
      <c r="W59" s="88" t="str">
        <f>IF(ISNA(VLOOKUP($C59,'CWG Moguls'!$A$17:$H$91,8,FALSE))=TRUE,"0",VLOOKUP($C59,'CWG Moguls'!$A$17:$H$91,8,FALSE))</f>
        <v>0</v>
      </c>
      <c r="X59" s="88" t="str">
        <f>IF(ISNA(VLOOKUP($C59,'Steamboat NorAM MO'!$A$17:$H$91,8,FALSE))=TRUE,"0",VLOOKUP($C59,'Steamboat NorAM MO'!$A$17:$H$91,8,FALSE))</f>
        <v>0</v>
      </c>
      <c r="Y59" s="88" t="str">
        <f>IF(ISNA(VLOOKUP($C59,'Steamboat NorAM DM'!$A$17:$H$91,8,FALSE))=TRUE,"0",VLOOKUP($C59,'Steamboat NorAM DM'!$A$17:$H$91,8,FALSE))</f>
        <v>0</v>
      </c>
      <c r="Z59" s="88" t="str">
        <f>IF(ISNA(VLOOKUP($C59,'Apex NorAM MO'!$A$17:$H$91,8,FALSE))=TRUE,"0",VLOOKUP($C59,'Apex NorAM MO'!$A$17:$H$91,8,FALSE))</f>
        <v>0</v>
      </c>
      <c r="AA59" s="88" t="str">
        <f>IF(ISNA(VLOOKUP($C59,'Apex NorAM DM'!$A$17:$H$91,8,FALSE))=TRUE,"0",VLOOKUP($C59,'Apex NorAM DM'!$A$17:$H$91,8,FALSE))</f>
        <v>0</v>
      </c>
      <c r="AB59" s="88" t="str">
        <f>IF(ISNA(VLOOKUP($C59,'Fernie CC MO'!$A$17:$H$91,8,FALSE))=TRUE,"0",VLOOKUP($C59,'Fernie CC MO'!$A$17:$H$91,8,FALSE))</f>
        <v>0</v>
      </c>
      <c r="AC59" s="88" t="str">
        <f>IF(ISNA(VLOOKUP($C59,'Fernie CC DM'!$A$17:$H$100,8,FALSE))=TRUE,"0",VLOOKUP($C59,'Fernie CC DM'!$A$17:$H$100,8,FALSE))</f>
        <v>0</v>
      </c>
      <c r="AD59" s="88" t="str">
        <f>IF(ISNA(VLOOKUP($C59,'Jr Nats MO'!$A$17:$H$67,8,FALSE))=TRUE,"0",VLOOKUP($C59,'Jr Nats MO'!$A$17:$H$67,8,FALSE))</f>
        <v>0</v>
      </c>
      <c r="AE59" s="88" t="str">
        <f>IF(ISNA(VLOOKUP($C59,'CDN Champs MO'!$A$17:$H$66,8,FALSE))=TRUE,"0",VLOOKUP($C59,'CDN Champs MO'!$A$17:$H$66,8,FALSE))</f>
        <v>0</v>
      </c>
      <c r="AF59" s="88" t="str">
        <f>IF(ISNA(VLOOKUP($C59,'CDN Champs DM'!$A$17:$H$67,8,FALSE))=TRUE,"0",VLOOKUP($C59,'CDN Champs DM'!$A$17:$H$67,8,FALSE))</f>
        <v>0</v>
      </c>
    </row>
    <row r="60" spans="1:32" ht="20.100000000000001" customHeight="1">
      <c r="A60" s="81" t="s">
        <v>101</v>
      </c>
      <c r="B60" s="81" t="s">
        <v>49</v>
      </c>
      <c r="C60" s="86" t="s">
        <v>172</v>
      </c>
      <c r="D60" s="81"/>
      <c r="E60" s="81">
        <f t="shared" si="6"/>
        <v>52</v>
      </c>
      <c r="F60" s="19">
        <f t="shared" si="7"/>
        <v>52</v>
      </c>
      <c r="G60" s="20">
        <f t="shared" si="9"/>
        <v>100</v>
      </c>
      <c r="H60" s="106">
        <v>0</v>
      </c>
      <c r="I60" s="106">
        <v>0</v>
      </c>
      <c r="J60" s="19">
        <f t="shared" si="8"/>
        <v>100</v>
      </c>
      <c r="K60" s="21"/>
      <c r="L60" s="22" t="str">
        <f>IF(ISNA(VLOOKUP($C60,'Canadian Selections'!$A$17:$H$100,8,FALSE))=TRUE,"0",VLOOKUP($C60,'Canadian Selections'!$A$17:$H$100,8,FALSE))</f>
        <v>0</v>
      </c>
      <c r="M60" s="22" t="str">
        <f>IF(ISNA(VLOOKUP($C60,'Val St Come Canada Cup MO'!$A$17:$H$100,8,FALSE))=TRUE,"0",VLOOKUP($C60,'Val St Come Canada Cup MO'!$A$17:$H$100,8,FALSE))</f>
        <v>0</v>
      </c>
      <c r="N60" s="22" t="str">
        <f>IF(ISNA(VLOOKUP($C60,'Val St Come Canada Cup DM'!$A$17:$H$100,8,FALSE))=TRUE,"0",VLOOKUP($C60,'Val St Come Canada Cup DM'!$A$17:$H$100,8,FALSE))</f>
        <v>0</v>
      </c>
      <c r="O60" s="22" t="str">
        <f>IF(ISNA(VLOOKUP($C60,'Caledon TT Day 1'!$A$17:$H$100,8,FALSE))=TRUE,"0",VLOOKUP($C60,'Caledon TT Day 1'!$A$17:$H$100,8,FALSE))</f>
        <v>0</v>
      </c>
      <c r="P60" s="22" t="str">
        <f>IF(ISNA(VLOOKUP($C60,'Caledon TT Day 2'!$A$17:$H$100,8,FALSE))=TRUE,"0",VLOOKUP($C60,'Caledon TT Day 2'!$A$17:$H$100,8,FALSE))</f>
        <v>0</v>
      </c>
      <c r="Q60" s="88" t="str">
        <f>IF(ISNA(VLOOKUP($C60,'Beaver TT'!$A$17:$H$100,8,FALSE))=TRUE,"0",VLOOKUP($C60,'Beaver TT'!$A$17:$H$100,8,FALSE))</f>
        <v>0</v>
      </c>
      <c r="R60" s="88">
        <f>IF(ISNA(VLOOKUP($C60,'Fortune Fz'!$A$17:$H$100,8,FALSE))=TRUE,"0",VLOOKUP($C60,'Fortune Fz'!$A$17:$H$100,8,FALSE))</f>
        <v>100</v>
      </c>
      <c r="S60" s="88" t="str">
        <f>IF(ISNA(VLOOKUP($C60,'VSC NorAm MO'!$A$17:$H$91,8,FALSE))=TRUE,"0",VLOOKUP($C60,'VSC NorAm MO'!$A$17:$H$91,8,FALSE))</f>
        <v>0</v>
      </c>
      <c r="T60" s="88" t="str">
        <f>IF(ISNA(VLOOKUP($C60,'VSC NorAm DM'!$A$17:$H$91,8,FALSE))=TRUE,"0",VLOOKUP($C60,'VSC NorAm DM'!$A$17:$H$91,8,FALSE))</f>
        <v>0</v>
      </c>
      <c r="U60" s="88" t="str">
        <f>IF(ISNA(VLOOKUP($C60,'TT Provincials'!$A$17:$H$101,8,FALSE))=TRUE,"0",VLOOKUP($C60,'TT Provincials'!$A$17:$H$101,8,FALSE))</f>
        <v>0</v>
      </c>
      <c r="V60" s="88" t="str">
        <f>IF(ISNA(VLOOKUP($C60,'TT Provincials DM'!$A$17:$H$81,8,FALSE))=TRUE,"0",VLOOKUP($C60,'TT Provincials DM'!$A$17:$H$81,8,FALSE))</f>
        <v>0</v>
      </c>
      <c r="W60" s="88" t="str">
        <f>IF(ISNA(VLOOKUP($C60,'CWG Moguls'!$A$17:$H$91,8,FALSE))=TRUE,"0",VLOOKUP($C60,'CWG Moguls'!$A$17:$H$91,8,FALSE))</f>
        <v>0</v>
      </c>
      <c r="X60" s="88" t="str">
        <f>IF(ISNA(VLOOKUP($C60,'Steamboat NorAM MO'!$A$17:$H$91,8,FALSE))=TRUE,"0",VLOOKUP($C60,'Steamboat NorAM MO'!$A$17:$H$91,8,FALSE))</f>
        <v>0</v>
      </c>
      <c r="Y60" s="88" t="str">
        <f>IF(ISNA(VLOOKUP($C60,'Steamboat NorAM DM'!$A$17:$H$91,8,FALSE))=TRUE,"0",VLOOKUP($C60,'Steamboat NorAM DM'!$A$17:$H$91,8,FALSE))</f>
        <v>0</v>
      </c>
      <c r="Z60" s="88" t="str">
        <f>IF(ISNA(VLOOKUP($C60,'Apex NorAM MO'!$A$17:$H$91,8,FALSE))=TRUE,"0",VLOOKUP($C60,'Apex NorAM MO'!$A$17:$H$91,8,FALSE))</f>
        <v>0</v>
      </c>
      <c r="AA60" s="88" t="str">
        <f>IF(ISNA(VLOOKUP($C60,'Apex NorAM DM'!$A$17:$H$91,8,FALSE))=TRUE,"0",VLOOKUP($C60,'Apex NorAM DM'!$A$17:$H$91,8,FALSE))</f>
        <v>0</v>
      </c>
      <c r="AB60" s="88" t="str">
        <f>IF(ISNA(VLOOKUP($C60,'Fernie CC MO'!$A$17:$H$91,8,FALSE))=TRUE,"0",VLOOKUP($C60,'Fernie CC MO'!$A$17:$H$91,8,FALSE))</f>
        <v>0</v>
      </c>
      <c r="AC60" s="88" t="str">
        <f>IF(ISNA(VLOOKUP($C60,'Fernie CC DM'!$A$17:$H$100,8,FALSE))=TRUE,"0",VLOOKUP($C60,'Fernie CC DM'!$A$17:$H$100,8,FALSE))</f>
        <v>0</v>
      </c>
      <c r="AD60" s="88" t="str">
        <f>IF(ISNA(VLOOKUP($C60,'Jr Nats MO'!$A$17:$H$67,8,FALSE))=TRUE,"0",VLOOKUP($C60,'Jr Nats MO'!$A$17:$H$67,8,FALSE))</f>
        <v>0</v>
      </c>
      <c r="AE60" s="88" t="str">
        <f>IF(ISNA(VLOOKUP($C60,'CDN Champs MO'!$A$17:$H$66,8,FALSE))=TRUE,"0",VLOOKUP($C60,'CDN Champs MO'!$A$17:$H$66,8,FALSE))</f>
        <v>0</v>
      </c>
      <c r="AF60" s="88" t="str">
        <f>IF(ISNA(VLOOKUP($C60,'CDN Champs DM'!$A$17:$H$67,8,FALSE))=TRUE,"0",VLOOKUP($C60,'CDN Champs DM'!$A$17:$H$67,8,FALSE))</f>
        <v>0</v>
      </c>
    </row>
    <row r="61" spans="1:32" ht="20.100000000000001" customHeight="1">
      <c r="A61" s="81" t="s">
        <v>101</v>
      </c>
      <c r="B61" s="81" t="s">
        <v>49</v>
      </c>
      <c r="C61" s="86" t="s">
        <v>173</v>
      </c>
      <c r="D61" s="81"/>
      <c r="E61" s="81">
        <f t="shared" si="6"/>
        <v>52</v>
      </c>
      <c r="F61" s="19">
        <f t="shared" si="7"/>
        <v>52</v>
      </c>
      <c r="G61" s="20">
        <f t="shared" si="9"/>
        <v>100</v>
      </c>
      <c r="H61" s="106">
        <v>0</v>
      </c>
      <c r="I61" s="106">
        <v>0</v>
      </c>
      <c r="J61" s="19">
        <f t="shared" si="8"/>
        <v>100</v>
      </c>
      <c r="K61" s="21"/>
      <c r="L61" s="22" t="str">
        <f>IF(ISNA(VLOOKUP($C61,'Canadian Selections'!$A$17:$H$100,8,FALSE))=TRUE,"0",VLOOKUP($C61,'Canadian Selections'!$A$17:$H$100,8,FALSE))</f>
        <v>0</v>
      </c>
      <c r="M61" s="22" t="str">
        <f>IF(ISNA(VLOOKUP($C61,'Val St Come Canada Cup MO'!$A$17:$H$100,8,FALSE))=TRUE,"0",VLOOKUP($C61,'Val St Come Canada Cup MO'!$A$17:$H$100,8,FALSE))</f>
        <v>0</v>
      </c>
      <c r="N61" s="22" t="str">
        <f>IF(ISNA(VLOOKUP($C61,'Val St Come Canada Cup DM'!$A$17:$H$100,8,FALSE))=TRUE,"0",VLOOKUP($C61,'Val St Come Canada Cup DM'!$A$17:$H$100,8,FALSE))</f>
        <v>0</v>
      </c>
      <c r="O61" s="22" t="str">
        <f>IF(ISNA(VLOOKUP($C61,'Caledon TT Day 1'!$A$17:$H$100,8,FALSE))=TRUE,"0",VLOOKUP($C61,'Caledon TT Day 1'!$A$17:$H$100,8,FALSE))</f>
        <v>0</v>
      </c>
      <c r="P61" s="22" t="str">
        <f>IF(ISNA(VLOOKUP($C61,'Caledon TT Day 2'!$A$17:$H$100,8,FALSE))=TRUE,"0",VLOOKUP($C61,'Caledon TT Day 2'!$A$17:$H$100,8,FALSE))</f>
        <v>0</v>
      </c>
      <c r="Q61" s="88" t="str">
        <f>IF(ISNA(VLOOKUP($C61,'Beaver TT'!$A$17:$H$100,8,FALSE))=TRUE,"0",VLOOKUP($C61,'Beaver TT'!$A$17:$H$100,8,FALSE))</f>
        <v>0</v>
      </c>
      <c r="R61" s="88">
        <f>IF(ISNA(VLOOKUP($C61,'Fortune Fz'!$A$17:$H$100,8,FALSE))=TRUE,"0",VLOOKUP($C61,'Fortune Fz'!$A$17:$H$100,8,FALSE))</f>
        <v>100</v>
      </c>
      <c r="S61" s="88" t="str">
        <f>IF(ISNA(VLOOKUP($C61,'VSC NorAm MO'!$A$17:$H$91,8,FALSE))=TRUE,"0",VLOOKUP($C61,'VSC NorAm MO'!$A$17:$H$91,8,FALSE))</f>
        <v>0</v>
      </c>
      <c r="T61" s="88" t="str">
        <f>IF(ISNA(VLOOKUP($C61,'VSC NorAm DM'!$A$17:$H$91,8,FALSE))=TRUE,"0",VLOOKUP($C61,'VSC NorAm DM'!$A$17:$H$91,8,FALSE))</f>
        <v>0</v>
      </c>
      <c r="U61" s="88" t="str">
        <f>IF(ISNA(VLOOKUP($C61,'TT Provincials'!$A$17:$H$101,8,FALSE))=TRUE,"0",VLOOKUP($C61,'TT Provincials'!$A$17:$H$101,8,FALSE))</f>
        <v>0</v>
      </c>
      <c r="V61" s="88" t="str">
        <f>IF(ISNA(VLOOKUP($C61,'TT Provincials DM'!$A$17:$H$81,8,FALSE))=TRUE,"0",VLOOKUP($C61,'TT Provincials DM'!$A$17:$H$81,8,FALSE))</f>
        <v>0</v>
      </c>
      <c r="W61" s="88" t="str">
        <f>IF(ISNA(VLOOKUP($C61,'CWG Moguls'!$A$17:$H$91,8,FALSE))=TRUE,"0",VLOOKUP($C61,'CWG Moguls'!$A$17:$H$91,8,FALSE))</f>
        <v>0</v>
      </c>
      <c r="X61" s="88" t="str">
        <f>IF(ISNA(VLOOKUP($C61,'Steamboat NorAM MO'!$A$17:$H$91,8,FALSE))=TRUE,"0",VLOOKUP($C61,'Steamboat NorAM MO'!$A$17:$H$91,8,FALSE))</f>
        <v>0</v>
      </c>
      <c r="Y61" s="88" t="str">
        <f>IF(ISNA(VLOOKUP($C61,'Steamboat NorAM DM'!$A$17:$H$91,8,FALSE))=TRUE,"0",VLOOKUP($C61,'Steamboat NorAM DM'!$A$17:$H$91,8,FALSE))</f>
        <v>0</v>
      </c>
      <c r="Z61" s="88" t="str">
        <f>IF(ISNA(VLOOKUP($C61,'Apex NorAM MO'!$A$17:$H$91,8,FALSE))=TRUE,"0",VLOOKUP($C61,'Apex NorAM MO'!$A$17:$H$91,8,FALSE))</f>
        <v>0</v>
      </c>
      <c r="AA61" s="88" t="str">
        <f>IF(ISNA(VLOOKUP($C61,'Apex NorAM DM'!$A$17:$H$91,8,FALSE))=TRUE,"0",VLOOKUP($C61,'Apex NorAM DM'!$A$17:$H$91,8,FALSE))</f>
        <v>0</v>
      </c>
      <c r="AB61" s="88" t="str">
        <f>IF(ISNA(VLOOKUP($C61,'Fernie CC MO'!$A$17:$H$91,8,FALSE))=TRUE,"0",VLOOKUP($C61,'Fernie CC MO'!$A$17:$H$91,8,FALSE))</f>
        <v>0</v>
      </c>
      <c r="AC61" s="88" t="str">
        <f>IF(ISNA(VLOOKUP($C61,'Fernie CC DM'!$A$17:$H$100,8,FALSE))=TRUE,"0",VLOOKUP($C61,'Fernie CC DM'!$A$17:$H$100,8,FALSE))</f>
        <v>0</v>
      </c>
      <c r="AD61" s="88" t="str">
        <f>IF(ISNA(VLOOKUP($C61,'Jr Nats MO'!$A$17:$H$67,8,FALSE))=TRUE,"0",VLOOKUP($C61,'Jr Nats MO'!$A$17:$H$67,8,FALSE))</f>
        <v>0</v>
      </c>
      <c r="AE61" s="88" t="str">
        <f>IF(ISNA(VLOOKUP($C61,'CDN Champs MO'!$A$17:$H$66,8,FALSE))=TRUE,"0",VLOOKUP($C61,'CDN Champs MO'!$A$17:$H$66,8,FALSE))</f>
        <v>0</v>
      </c>
      <c r="AF61" s="88" t="str">
        <f>IF(ISNA(VLOOKUP($C61,'CDN Champs DM'!$A$17:$H$67,8,FALSE))=TRUE,"0",VLOOKUP($C61,'CDN Champs DM'!$A$17:$H$67,8,FALSE))</f>
        <v>0</v>
      </c>
    </row>
    <row r="62" spans="1:32" ht="20.100000000000001" customHeight="1">
      <c r="A62" s="81" t="s">
        <v>101</v>
      </c>
      <c r="B62" s="81" t="s">
        <v>49</v>
      </c>
      <c r="C62" s="86" t="s">
        <v>131</v>
      </c>
      <c r="D62" s="81"/>
      <c r="E62" s="81">
        <f t="shared" si="6"/>
        <v>52</v>
      </c>
      <c r="F62" s="19">
        <f t="shared" si="7"/>
        <v>52</v>
      </c>
      <c r="G62" s="20">
        <f t="shared" si="9"/>
        <v>100</v>
      </c>
      <c r="H62" s="106">
        <v>0</v>
      </c>
      <c r="I62" s="106">
        <v>0</v>
      </c>
      <c r="J62" s="19">
        <f t="shared" si="8"/>
        <v>100</v>
      </c>
      <c r="K62" s="21"/>
      <c r="L62" s="22" t="str">
        <f>IF(ISNA(VLOOKUP($C62,'Canadian Selections'!$A$17:$H$100,8,FALSE))=TRUE,"0",VLOOKUP($C62,'Canadian Selections'!$A$17:$H$100,8,FALSE))</f>
        <v>0</v>
      </c>
      <c r="M62" s="22" t="str">
        <f>IF(ISNA(VLOOKUP($C62,'Val St Come Canada Cup MO'!$A$17:$H$100,8,FALSE))=TRUE,"0",VLOOKUP($C62,'Val St Come Canada Cup MO'!$A$17:$H$100,8,FALSE))</f>
        <v>0</v>
      </c>
      <c r="N62" s="22" t="str">
        <f>IF(ISNA(VLOOKUP($C62,'Val St Come Canada Cup DM'!$A$17:$H$100,8,FALSE))=TRUE,"0",VLOOKUP($C62,'Val St Come Canada Cup DM'!$A$17:$H$100,8,FALSE))</f>
        <v>0</v>
      </c>
      <c r="O62" s="22" t="str">
        <f>IF(ISNA(VLOOKUP($C62,'Caledon TT Day 1'!$A$17:$H$100,8,FALSE))=TRUE,"0",VLOOKUP($C62,'Caledon TT Day 1'!$A$17:$H$100,8,FALSE))</f>
        <v>0</v>
      </c>
      <c r="P62" s="22" t="str">
        <f>IF(ISNA(VLOOKUP($C62,'Caledon TT Day 2'!$A$17:$H$100,8,FALSE))=TRUE,"0",VLOOKUP($C62,'Caledon TT Day 2'!$A$17:$H$100,8,FALSE))</f>
        <v>0</v>
      </c>
      <c r="Q62" s="88" t="str">
        <f>IF(ISNA(VLOOKUP($C62,'Beaver TT'!$A$17:$H$100,8,FALSE))=TRUE,"0",VLOOKUP($C62,'Beaver TT'!$A$17:$H$100,8,FALSE))</f>
        <v>0</v>
      </c>
      <c r="R62" s="88">
        <f>IF(ISNA(VLOOKUP($C62,'Fortune Fz'!$A$17:$H$100,8,FALSE))=TRUE,"0",VLOOKUP($C62,'Fortune Fz'!$A$17:$H$100,8,FALSE))</f>
        <v>100</v>
      </c>
      <c r="S62" s="88" t="str">
        <f>IF(ISNA(VLOOKUP($C62,'VSC NorAm MO'!$A$17:$H$91,8,FALSE))=TRUE,"0",VLOOKUP($C62,'VSC NorAm MO'!$A$17:$H$91,8,FALSE))</f>
        <v>0</v>
      </c>
      <c r="T62" s="88" t="str">
        <f>IF(ISNA(VLOOKUP($C62,'VSC NorAm DM'!$A$17:$H$91,8,FALSE))=TRUE,"0",VLOOKUP($C62,'VSC NorAm DM'!$A$17:$H$91,8,FALSE))</f>
        <v>0</v>
      </c>
      <c r="U62" s="88" t="str">
        <f>IF(ISNA(VLOOKUP($C62,'TT Provincials'!$A$17:$H$101,8,FALSE))=TRUE,"0",VLOOKUP($C62,'TT Provincials'!$A$17:$H$101,8,FALSE))</f>
        <v>0</v>
      </c>
      <c r="V62" s="88" t="str">
        <f>IF(ISNA(VLOOKUP($C62,'TT Provincials DM'!$A$17:$H$81,8,FALSE))=TRUE,"0",VLOOKUP($C62,'TT Provincials DM'!$A$17:$H$81,8,FALSE))</f>
        <v>0</v>
      </c>
      <c r="W62" s="88" t="str">
        <f>IF(ISNA(VLOOKUP($C62,'CWG Moguls'!$A$17:$H$91,8,FALSE))=TRUE,"0",VLOOKUP($C62,'CWG Moguls'!$A$17:$H$91,8,FALSE))</f>
        <v>0</v>
      </c>
      <c r="X62" s="88" t="str">
        <f>IF(ISNA(VLOOKUP($C62,'Steamboat NorAM MO'!$A$17:$H$91,8,FALSE))=TRUE,"0",VLOOKUP($C62,'Steamboat NorAM MO'!$A$17:$H$91,8,FALSE))</f>
        <v>0</v>
      </c>
      <c r="Y62" s="88" t="str">
        <f>IF(ISNA(VLOOKUP($C62,'Steamboat NorAM DM'!$A$17:$H$91,8,FALSE))=TRUE,"0",VLOOKUP($C62,'Steamboat NorAM DM'!$A$17:$H$91,8,FALSE))</f>
        <v>0</v>
      </c>
      <c r="Z62" s="88" t="str">
        <f>IF(ISNA(VLOOKUP($C62,'Apex NorAM MO'!$A$17:$H$91,8,FALSE))=TRUE,"0",VLOOKUP($C62,'Apex NorAM MO'!$A$17:$H$91,8,FALSE))</f>
        <v>0</v>
      </c>
      <c r="AA62" s="88" t="str">
        <f>IF(ISNA(VLOOKUP($C62,'Apex NorAM DM'!$A$17:$H$91,8,FALSE))=TRUE,"0",VLOOKUP($C62,'Apex NorAM DM'!$A$17:$H$91,8,FALSE))</f>
        <v>0</v>
      </c>
      <c r="AB62" s="88" t="str">
        <f>IF(ISNA(VLOOKUP($C62,'Fernie CC MO'!$A$17:$H$91,8,FALSE))=TRUE,"0",VLOOKUP($C62,'Fernie CC MO'!$A$17:$H$91,8,FALSE))</f>
        <v>0</v>
      </c>
      <c r="AC62" s="88" t="str">
        <f>IF(ISNA(VLOOKUP($C62,'Fernie CC DM'!$A$17:$H$100,8,FALSE))=TRUE,"0",VLOOKUP($C62,'Fernie CC DM'!$A$17:$H$100,8,FALSE))</f>
        <v>0</v>
      </c>
      <c r="AD62" s="88" t="str">
        <f>IF(ISNA(VLOOKUP($C62,'Jr Nats MO'!$A$17:$H$67,8,FALSE))=TRUE,"0",VLOOKUP($C62,'Jr Nats MO'!$A$17:$H$67,8,FALSE))</f>
        <v>0</v>
      </c>
      <c r="AE62" s="88" t="str">
        <f>IF(ISNA(VLOOKUP($C62,'CDN Champs MO'!$A$17:$H$66,8,FALSE))=TRUE,"0",VLOOKUP($C62,'CDN Champs MO'!$A$17:$H$66,8,FALSE))</f>
        <v>0</v>
      </c>
      <c r="AF62" s="88" t="str">
        <f>IF(ISNA(VLOOKUP($C62,'CDN Champs DM'!$A$17:$H$67,8,FALSE))=TRUE,"0",VLOOKUP($C62,'CDN Champs DM'!$A$17:$H$67,8,FALSE))</f>
        <v>0</v>
      </c>
    </row>
    <row r="63" spans="1:32" ht="20.100000000000001" customHeight="1">
      <c r="A63" s="81" t="s">
        <v>101</v>
      </c>
      <c r="B63" s="81" t="s">
        <v>100</v>
      </c>
      <c r="C63" s="86" t="s">
        <v>168</v>
      </c>
      <c r="D63" s="81"/>
      <c r="E63" s="81">
        <f t="shared" si="6"/>
        <v>52</v>
      </c>
      <c r="F63" s="19">
        <f t="shared" si="7"/>
        <v>52</v>
      </c>
      <c r="G63" s="20">
        <f t="shared" si="9"/>
        <v>100</v>
      </c>
      <c r="H63" s="106">
        <v>0</v>
      </c>
      <c r="I63" s="106">
        <v>0</v>
      </c>
      <c r="J63" s="19">
        <f t="shared" si="8"/>
        <v>100</v>
      </c>
      <c r="K63" s="21"/>
      <c r="L63" s="22" t="str">
        <f>IF(ISNA(VLOOKUP($C63,'Canadian Selections'!$A$17:$H$100,8,FALSE))=TRUE,"0",VLOOKUP($C63,'Canadian Selections'!$A$17:$H$100,8,FALSE))</f>
        <v>0</v>
      </c>
      <c r="M63" s="22" t="str">
        <f>IF(ISNA(VLOOKUP($C63,'Val St Come Canada Cup MO'!$A$17:$H$100,8,FALSE))=TRUE,"0",VLOOKUP($C63,'Val St Come Canada Cup MO'!$A$17:$H$100,8,FALSE))</f>
        <v>0</v>
      </c>
      <c r="N63" s="22" t="str">
        <f>IF(ISNA(VLOOKUP($C63,'Val St Come Canada Cup DM'!$A$17:$H$100,8,FALSE))=TRUE,"0",VLOOKUP($C63,'Val St Come Canada Cup DM'!$A$17:$H$100,8,FALSE))</f>
        <v>0</v>
      </c>
      <c r="O63" s="22" t="str">
        <f>IF(ISNA(VLOOKUP($C63,'Caledon TT Day 1'!$A$17:$H$100,8,FALSE))=TRUE,"0",VLOOKUP($C63,'Caledon TT Day 1'!$A$17:$H$100,8,FALSE))</f>
        <v>0</v>
      </c>
      <c r="P63" s="22" t="str">
        <f>IF(ISNA(VLOOKUP($C63,'Caledon TT Day 2'!$A$17:$H$100,8,FALSE))=TRUE,"0",VLOOKUP($C63,'Caledon TT Day 2'!$A$17:$H$100,8,FALSE))</f>
        <v>0</v>
      </c>
      <c r="Q63" s="88" t="str">
        <f>IF(ISNA(VLOOKUP($C63,'Beaver TT'!$A$17:$H$100,8,FALSE))=TRUE,"0",VLOOKUP($C63,'Beaver TT'!$A$17:$H$100,8,FALSE))</f>
        <v>0</v>
      </c>
      <c r="R63" s="88">
        <f>IF(ISNA(VLOOKUP($C63,'Fortune Fz'!$A$17:$H$100,8,FALSE))=TRUE,"0",VLOOKUP($C63,'Fortune Fz'!$A$17:$H$100,8,FALSE))</f>
        <v>100</v>
      </c>
      <c r="S63" s="88" t="str">
        <f>IF(ISNA(VLOOKUP($C63,'VSC NorAm MO'!$A$17:$H$91,8,FALSE))=TRUE,"0",VLOOKUP($C63,'VSC NorAm MO'!$A$17:$H$91,8,FALSE))</f>
        <v>0</v>
      </c>
      <c r="T63" s="88" t="str">
        <f>IF(ISNA(VLOOKUP($C63,'VSC NorAm DM'!$A$17:$H$91,8,FALSE))=TRUE,"0",VLOOKUP($C63,'VSC NorAm DM'!$A$17:$H$91,8,FALSE))</f>
        <v>0</v>
      </c>
      <c r="U63" s="88" t="str">
        <f>IF(ISNA(VLOOKUP($C63,'TT Provincials'!$A$17:$H$101,8,FALSE))=TRUE,"0",VLOOKUP($C63,'TT Provincials'!$A$17:$H$101,8,FALSE))</f>
        <v>0</v>
      </c>
      <c r="V63" s="88" t="str">
        <f>IF(ISNA(VLOOKUP($C63,'TT Provincials DM'!$A$17:$H$81,8,FALSE))=TRUE,"0",VLOOKUP($C63,'TT Provincials DM'!$A$17:$H$81,8,FALSE))</f>
        <v>0</v>
      </c>
      <c r="W63" s="88" t="str">
        <f>IF(ISNA(VLOOKUP($C63,'CWG Moguls'!$A$17:$H$91,8,FALSE))=TRUE,"0",VLOOKUP($C63,'CWG Moguls'!$A$17:$H$91,8,FALSE))</f>
        <v>0</v>
      </c>
      <c r="X63" s="88" t="str">
        <f>IF(ISNA(VLOOKUP($C63,'Steamboat NorAM MO'!$A$17:$H$91,8,FALSE))=TRUE,"0",VLOOKUP($C63,'Steamboat NorAM MO'!$A$17:$H$91,8,FALSE))</f>
        <v>0</v>
      </c>
      <c r="Y63" s="88" t="str">
        <f>IF(ISNA(VLOOKUP($C63,'Steamboat NorAM DM'!$A$17:$H$91,8,FALSE))=TRUE,"0",VLOOKUP($C63,'Steamboat NorAM DM'!$A$17:$H$91,8,FALSE))</f>
        <v>0</v>
      </c>
      <c r="Z63" s="88" t="str">
        <f>IF(ISNA(VLOOKUP($C63,'Apex NorAM MO'!$A$17:$H$91,8,FALSE))=TRUE,"0",VLOOKUP($C63,'Apex NorAM MO'!$A$17:$H$91,8,FALSE))</f>
        <v>0</v>
      </c>
      <c r="AA63" s="88" t="str">
        <f>IF(ISNA(VLOOKUP($C63,'Apex NorAM DM'!$A$17:$H$91,8,FALSE))=TRUE,"0",VLOOKUP($C63,'Apex NorAM DM'!$A$17:$H$91,8,FALSE))</f>
        <v>0</v>
      </c>
      <c r="AB63" s="88" t="str">
        <f>IF(ISNA(VLOOKUP($C63,'Fernie CC MO'!$A$17:$H$91,8,FALSE))=TRUE,"0",VLOOKUP($C63,'Fernie CC MO'!$A$17:$H$91,8,FALSE))</f>
        <v>0</v>
      </c>
      <c r="AC63" s="88" t="str">
        <f>IF(ISNA(VLOOKUP($C63,'Fernie CC DM'!$A$17:$H$100,8,FALSE))=TRUE,"0",VLOOKUP($C63,'Fernie CC DM'!$A$17:$H$100,8,FALSE))</f>
        <v>0</v>
      </c>
      <c r="AD63" s="88" t="str">
        <f>IF(ISNA(VLOOKUP($C63,'Jr Nats MO'!$A$17:$H$67,8,FALSE))=TRUE,"0",VLOOKUP($C63,'Jr Nats MO'!$A$17:$H$67,8,FALSE))</f>
        <v>0</v>
      </c>
      <c r="AE63" s="88" t="str">
        <f>IF(ISNA(VLOOKUP($C63,'CDN Champs MO'!$A$17:$H$66,8,FALSE))=TRUE,"0",VLOOKUP($C63,'CDN Champs MO'!$A$17:$H$66,8,FALSE))</f>
        <v>0</v>
      </c>
      <c r="AF63" s="88" t="str">
        <f>IF(ISNA(VLOOKUP($C63,'CDN Champs DM'!$A$17:$H$67,8,FALSE))=TRUE,"0",VLOOKUP($C63,'CDN Champs DM'!$A$17:$H$67,8,FALSE))</f>
        <v>0</v>
      </c>
    </row>
    <row r="64" spans="1:32" ht="20.100000000000001" customHeight="1">
      <c r="A64" s="81" t="s">
        <v>101</v>
      </c>
      <c r="B64" s="81" t="s">
        <v>100</v>
      </c>
      <c r="C64" s="86" t="s">
        <v>130</v>
      </c>
      <c r="D64" s="81"/>
      <c r="E64" s="81">
        <f t="shared" si="6"/>
        <v>52</v>
      </c>
      <c r="F64" s="19">
        <f t="shared" si="7"/>
        <v>52</v>
      </c>
      <c r="G64" s="20">
        <f t="shared" si="9"/>
        <v>100</v>
      </c>
      <c r="H64" s="106">
        <v>0</v>
      </c>
      <c r="I64" s="106">
        <v>0</v>
      </c>
      <c r="J64" s="19">
        <f t="shared" si="8"/>
        <v>100</v>
      </c>
      <c r="K64" s="21"/>
      <c r="L64" s="22" t="str">
        <f>IF(ISNA(VLOOKUP($C64,'Canadian Selections'!$A$17:$H$100,8,FALSE))=TRUE,"0",VLOOKUP($C64,'Canadian Selections'!$A$17:$H$100,8,FALSE))</f>
        <v>0</v>
      </c>
      <c r="M64" s="22" t="str">
        <f>IF(ISNA(VLOOKUP($C64,'Val St Come Canada Cup MO'!$A$17:$H$100,8,FALSE))=TRUE,"0",VLOOKUP($C64,'Val St Come Canada Cup MO'!$A$17:$H$100,8,FALSE))</f>
        <v>0</v>
      </c>
      <c r="N64" s="22" t="str">
        <f>IF(ISNA(VLOOKUP($C64,'Val St Come Canada Cup DM'!$A$17:$H$100,8,FALSE))=TRUE,"0",VLOOKUP($C64,'Val St Come Canada Cup DM'!$A$17:$H$100,8,FALSE))</f>
        <v>0</v>
      </c>
      <c r="O64" s="22" t="str">
        <f>IF(ISNA(VLOOKUP($C64,'Caledon TT Day 1'!$A$17:$H$100,8,FALSE))=TRUE,"0",VLOOKUP($C64,'Caledon TT Day 1'!$A$17:$H$100,8,FALSE))</f>
        <v>0</v>
      </c>
      <c r="P64" s="22" t="str">
        <f>IF(ISNA(VLOOKUP($C64,'Caledon TT Day 2'!$A$17:$H$100,8,FALSE))=TRUE,"0",VLOOKUP($C64,'Caledon TT Day 2'!$A$17:$H$100,8,FALSE))</f>
        <v>0</v>
      </c>
      <c r="Q64" s="88" t="str">
        <f>IF(ISNA(VLOOKUP($C64,'Beaver TT'!$A$17:$H$100,8,FALSE))=TRUE,"0",VLOOKUP($C64,'Beaver TT'!$A$17:$H$100,8,FALSE))</f>
        <v>0</v>
      </c>
      <c r="R64" s="88">
        <f>IF(ISNA(VLOOKUP($C64,'Fortune Fz'!$A$17:$H$100,8,FALSE))=TRUE,"0",VLOOKUP($C64,'Fortune Fz'!$A$17:$H$100,8,FALSE))</f>
        <v>100</v>
      </c>
      <c r="S64" s="88" t="str">
        <f>IF(ISNA(VLOOKUP($C64,'VSC NorAm MO'!$A$17:$H$91,8,FALSE))=TRUE,"0",VLOOKUP($C64,'VSC NorAm MO'!$A$17:$H$91,8,FALSE))</f>
        <v>0</v>
      </c>
      <c r="T64" s="88" t="str">
        <f>IF(ISNA(VLOOKUP($C64,'VSC NorAm DM'!$A$17:$H$91,8,FALSE))=TRUE,"0",VLOOKUP($C64,'VSC NorAm DM'!$A$17:$H$91,8,FALSE))</f>
        <v>0</v>
      </c>
      <c r="U64" s="88" t="str">
        <f>IF(ISNA(VLOOKUP($C64,'TT Provincials'!$A$17:$H$101,8,FALSE))=TRUE,"0",VLOOKUP($C64,'TT Provincials'!$A$17:$H$101,8,FALSE))</f>
        <v>0</v>
      </c>
      <c r="V64" s="88" t="str">
        <f>IF(ISNA(VLOOKUP($C64,'TT Provincials DM'!$A$17:$H$81,8,FALSE))=TRUE,"0",VLOOKUP($C64,'TT Provincials DM'!$A$17:$H$81,8,FALSE))</f>
        <v>0</v>
      </c>
      <c r="W64" s="88" t="str">
        <f>IF(ISNA(VLOOKUP($C64,'CWG Moguls'!$A$17:$H$91,8,FALSE))=TRUE,"0",VLOOKUP($C64,'CWG Moguls'!$A$17:$H$91,8,FALSE))</f>
        <v>0</v>
      </c>
      <c r="X64" s="88" t="str">
        <f>IF(ISNA(VLOOKUP($C64,'Steamboat NorAM MO'!$A$17:$H$91,8,FALSE))=TRUE,"0",VLOOKUP($C64,'Steamboat NorAM MO'!$A$17:$H$91,8,FALSE))</f>
        <v>0</v>
      </c>
      <c r="Y64" s="88" t="str">
        <f>IF(ISNA(VLOOKUP($C64,'Steamboat NorAM DM'!$A$17:$H$91,8,FALSE))=TRUE,"0",VLOOKUP($C64,'Steamboat NorAM DM'!$A$17:$H$91,8,FALSE))</f>
        <v>0</v>
      </c>
      <c r="Z64" s="88" t="str">
        <f>IF(ISNA(VLOOKUP($C64,'Apex NorAM MO'!$A$17:$H$91,8,FALSE))=TRUE,"0",VLOOKUP($C64,'Apex NorAM MO'!$A$17:$H$91,8,FALSE))</f>
        <v>0</v>
      </c>
      <c r="AA64" s="88" t="str">
        <f>IF(ISNA(VLOOKUP($C64,'Apex NorAM DM'!$A$17:$H$91,8,FALSE))=TRUE,"0",VLOOKUP($C64,'Apex NorAM DM'!$A$17:$H$91,8,FALSE))</f>
        <v>0</v>
      </c>
      <c r="AB64" s="88" t="str">
        <f>IF(ISNA(VLOOKUP($C64,'Fernie CC MO'!$A$17:$H$91,8,FALSE))=TRUE,"0",VLOOKUP($C64,'Fernie CC MO'!$A$17:$H$91,8,FALSE))</f>
        <v>0</v>
      </c>
      <c r="AC64" s="88" t="str">
        <f>IF(ISNA(VLOOKUP($C64,'Fernie CC DM'!$A$17:$H$100,8,FALSE))=TRUE,"0",VLOOKUP($C64,'Fernie CC DM'!$A$17:$H$100,8,FALSE))</f>
        <v>0</v>
      </c>
      <c r="AD64" s="88" t="str">
        <f>IF(ISNA(VLOOKUP($C64,'Jr Nats MO'!$A$17:$H$67,8,FALSE))=TRUE,"0",VLOOKUP($C64,'Jr Nats MO'!$A$17:$H$67,8,FALSE))</f>
        <v>0</v>
      </c>
      <c r="AE64" s="88" t="str">
        <f>IF(ISNA(VLOOKUP($C64,'CDN Champs MO'!$A$17:$H$66,8,FALSE))=TRUE,"0",VLOOKUP($C64,'CDN Champs MO'!$A$17:$H$66,8,FALSE))</f>
        <v>0</v>
      </c>
      <c r="AF64" s="88" t="str">
        <f>IF(ISNA(VLOOKUP($C64,'CDN Champs DM'!$A$17:$H$67,8,FALSE))=TRUE,"0",VLOOKUP($C64,'CDN Champs DM'!$A$17:$H$67,8,FALSE))</f>
        <v>0</v>
      </c>
    </row>
    <row r="65" spans="1:32" ht="20.100000000000001" customHeight="1">
      <c r="A65" s="81" t="s">
        <v>101</v>
      </c>
      <c r="B65" s="81" t="s">
        <v>103</v>
      </c>
      <c r="C65" s="86" t="s">
        <v>150</v>
      </c>
      <c r="D65" s="81"/>
      <c r="E65" s="81">
        <f t="shared" si="6"/>
        <v>52</v>
      </c>
      <c r="F65" s="19">
        <f t="shared" si="7"/>
        <v>52</v>
      </c>
      <c r="G65" s="20">
        <f t="shared" si="9"/>
        <v>100</v>
      </c>
      <c r="H65" s="106">
        <v>0</v>
      </c>
      <c r="I65" s="106">
        <v>0</v>
      </c>
      <c r="J65" s="19">
        <f t="shared" si="8"/>
        <v>100</v>
      </c>
      <c r="K65" s="21"/>
      <c r="L65" s="22" t="str">
        <f>IF(ISNA(VLOOKUP($C65,'Canadian Selections'!$A$17:$H$100,8,FALSE))=TRUE,"0",VLOOKUP($C65,'Canadian Selections'!$A$17:$H$100,8,FALSE))</f>
        <v>0</v>
      </c>
      <c r="M65" s="22" t="str">
        <f>IF(ISNA(VLOOKUP($C65,'Val St Come Canada Cup MO'!$A$17:$H$100,8,FALSE))=TRUE,"0",VLOOKUP($C65,'Val St Come Canada Cup MO'!$A$17:$H$100,8,FALSE))</f>
        <v>0</v>
      </c>
      <c r="N65" s="22" t="str">
        <f>IF(ISNA(VLOOKUP($C65,'Val St Come Canada Cup DM'!$A$17:$H$100,8,FALSE))=TRUE,"0",VLOOKUP($C65,'Val St Come Canada Cup DM'!$A$17:$H$100,8,FALSE))</f>
        <v>0</v>
      </c>
      <c r="O65" s="22" t="str">
        <f>IF(ISNA(VLOOKUP($C65,'Caledon TT Day 1'!$A$17:$H$100,8,FALSE))=TRUE,"0",VLOOKUP($C65,'Caledon TT Day 1'!$A$17:$H$100,8,FALSE))</f>
        <v>0</v>
      </c>
      <c r="P65" s="22" t="str">
        <f>IF(ISNA(VLOOKUP($C65,'Caledon TT Day 2'!$A$17:$H$100,8,FALSE))=TRUE,"0",VLOOKUP($C65,'Caledon TT Day 2'!$A$17:$H$100,8,FALSE))</f>
        <v>0</v>
      </c>
      <c r="Q65" s="88" t="str">
        <f>IF(ISNA(VLOOKUP($C65,'Beaver TT'!$A$17:$H$100,8,FALSE))=TRUE,"0",VLOOKUP($C65,'Beaver TT'!$A$17:$H$100,8,FALSE))</f>
        <v>0</v>
      </c>
      <c r="R65" s="88">
        <f>IF(ISNA(VLOOKUP($C65,'Fortune Fz'!$A$17:$H$100,8,FALSE))=TRUE,"0",VLOOKUP($C65,'Fortune Fz'!$A$17:$H$100,8,FALSE))</f>
        <v>100</v>
      </c>
      <c r="S65" s="88" t="str">
        <f>IF(ISNA(VLOOKUP($C65,'VSC NorAm MO'!$A$17:$H$91,8,FALSE))=TRUE,"0",VLOOKUP($C65,'VSC NorAm MO'!$A$17:$H$91,8,FALSE))</f>
        <v>0</v>
      </c>
      <c r="T65" s="88" t="str">
        <f>IF(ISNA(VLOOKUP($C65,'VSC NorAm DM'!$A$17:$H$91,8,FALSE))=TRUE,"0",VLOOKUP($C65,'VSC NorAm DM'!$A$17:$H$91,8,FALSE))</f>
        <v>0</v>
      </c>
      <c r="U65" s="88" t="str">
        <f>IF(ISNA(VLOOKUP($C65,'TT Provincials'!$A$17:$H$101,8,FALSE))=TRUE,"0",VLOOKUP($C65,'TT Provincials'!$A$17:$H$101,8,FALSE))</f>
        <v>0</v>
      </c>
      <c r="V65" s="88" t="str">
        <f>IF(ISNA(VLOOKUP($C65,'TT Provincials DM'!$A$17:$H$81,8,FALSE))=TRUE,"0",VLOOKUP($C65,'TT Provincials DM'!$A$17:$H$81,8,FALSE))</f>
        <v>0</v>
      </c>
      <c r="W65" s="88" t="str">
        <f>IF(ISNA(VLOOKUP($C65,'CWG Moguls'!$A$17:$H$91,8,FALSE))=TRUE,"0",VLOOKUP($C65,'CWG Moguls'!$A$17:$H$91,8,FALSE))</f>
        <v>0</v>
      </c>
      <c r="X65" s="88" t="str">
        <f>IF(ISNA(VLOOKUP($C65,'Steamboat NorAM MO'!$A$17:$H$91,8,FALSE))=TRUE,"0",VLOOKUP($C65,'Steamboat NorAM MO'!$A$17:$H$91,8,FALSE))</f>
        <v>0</v>
      </c>
      <c r="Y65" s="88" t="str">
        <f>IF(ISNA(VLOOKUP($C65,'Steamboat NorAM DM'!$A$17:$H$91,8,FALSE))=TRUE,"0",VLOOKUP($C65,'Steamboat NorAM DM'!$A$17:$H$91,8,FALSE))</f>
        <v>0</v>
      </c>
      <c r="Z65" s="88" t="str">
        <f>IF(ISNA(VLOOKUP($C65,'Apex NorAM MO'!$A$17:$H$91,8,FALSE))=TRUE,"0",VLOOKUP($C65,'Apex NorAM MO'!$A$17:$H$91,8,FALSE))</f>
        <v>0</v>
      </c>
      <c r="AA65" s="88" t="str">
        <f>IF(ISNA(VLOOKUP($C65,'Apex NorAM DM'!$A$17:$H$91,8,FALSE))=TRUE,"0",VLOOKUP($C65,'Apex NorAM DM'!$A$17:$H$91,8,FALSE))</f>
        <v>0</v>
      </c>
      <c r="AB65" s="88" t="str">
        <f>IF(ISNA(VLOOKUP($C65,'Fernie CC MO'!$A$17:$H$91,8,FALSE))=TRUE,"0",VLOOKUP($C65,'Fernie CC MO'!$A$17:$H$91,8,FALSE))</f>
        <v>0</v>
      </c>
      <c r="AC65" s="88" t="str">
        <f>IF(ISNA(VLOOKUP($C65,'Fernie CC DM'!$A$17:$H$100,8,FALSE))=TRUE,"0",VLOOKUP($C65,'Fernie CC DM'!$A$17:$H$100,8,FALSE))</f>
        <v>0</v>
      </c>
      <c r="AD65" s="88" t="str">
        <f>IF(ISNA(VLOOKUP($C65,'Jr Nats MO'!$A$17:$H$67,8,FALSE))=TRUE,"0",VLOOKUP($C65,'Jr Nats MO'!$A$17:$H$67,8,FALSE))</f>
        <v>0</v>
      </c>
      <c r="AE65" s="88" t="str">
        <f>IF(ISNA(VLOOKUP($C65,'CDN Champs MO'!$A$17:$H$66,8,FALSE))=TRUE,"0",VLOOKUP($C65,'CDN Champs MO'!$A$17:$H$66,8,FALSE))</f>
        <v>0</v>
      </c>
      <c r="AF65" s="88" t="str">
        <f>IF(ISNA(VLOOKUP($C65,'CDN Champs DM'!$A$17:$H$67,8,FALSE))=TRUE,"0",VLOOKUP($C65,'CDN Champs DM'!$A$17:$H$67,8,FALSE))</f>
        <v>0</v>
      </c>
    </row>
    <row r="66" spans="1:32" ht="20.100000000000001" customHeight="1">
      <c r="A66" s="81" t="s">
        <v>101</v>
      </c>
      <c r="B66" s="81" t="s">
        <v>100</v>
      </c>
      <c r="C66" s="86" t="s">
        <v>174</v>
      </c>
      <c r="D66" s="81"/>
      <c r="E66" s="81">
        <f t="shared" si="6"/>
        <v>52</v>
      </c>
      <c r="F66" s="19">
        <f t="shared" si="7"/>
        <v>52</v>
      </c>
      <c r="G66" s="20">
        <f t="shared" si="9"/>
        <v>100</v>
      </c>
      <c r="H66" s="106">
        <v>0</v>
      </c>
      <c r="I66" s="106">
        <v>0</v>
      </c>
      <c r="J66" s="19">
        <f t="shared" si="8"/>
        <v>100</v>
      </c>
      <c r="K66" s="21"/>
      <c r="L66" s="22" t="str">
        <f>IF(ISNA(VLOOKUP($C66,'Canadian Selections'!$A$17:$H$100,8,FALSE))=TRUE,"0",VLOOKUP($C66,'Canadian Selections'!$A$17:$H$100,8,FALSE))</f>
        <v>0</v>
      </c>
      <c r="M66" s="22" t="str">
        <f>IF(ISNA(VLOOKUP($C66,'Val St Come Canada Cup MO'!$A$17:$H$100,8,FALSE))=TRUE,"0",VLOOKUP($C66,'Val St Come Canada Cup MO'!$A$17:$H$100,8,FALSE))</f>
        <v>0</v>
      </c>
      <c r="N66" s="22" t="str">
        <f>IF(ISNA(VLOOKUP($C66,'Val St Come Canada Cup DM'!$A$17:$H$100,8,FALSE))=TRUE,"0",VLOOKUP($C66,'Val St Come Canada Cup DM'!$A$17:$H$100,8,FALSE))</f>
        <v>0</v>
      </c>
      <c r="O66" s="22" t="str">
        <f>IF(ISNA(VLOOKUP($C66,'Caledon TT Day 1'!$A$17:$H$100,8,FALSE))=TRUE,"0",VLOOKUP($C66,'Caledon TT Day 1'!$A$17:$H$100,8,FALSE))</f>
        <v>0</v>
      </c>
      <c r="P66" s="22" t="str">
        <f>IF(ISNA(VLOOKUP($C66,'Caledon TT Day 2'!$A$17:$H$100,8,FALSE))=TRUE,"0",VLOOKUP($C66,'Caledon TT Day 2'!$A$17:$H$100,8,FALSE))</f>
        <v>0</v>
      </c>
      <c r="Q66" s="88" t="str">
        <f>IF(ISNA(VLOOKUP($C66,'Beaver TT'!$A$17:$H$100,8,FALSE))=TRUE,"0",VLOOKUP($C66,'Beaver TT'!$A$17:$H$100,8,FALSE))</f>
        <v>0</v>
      </c>
      <c r="R66" s="88">
        <f>IF(ISNA(VLOOKUP($C66,'Fortune Fz'!$A$17:$H$100,8,FALSE))=TRUE,"0",VLOOKUP($C66,'Fortune Fz'!$A$17:$H$100,8,FALSE))</f>
        <v>100</v>
      </c>
      <c r="S66" s="88" t="str">
        <f>IF(ISNA(VLOOKUP($C66,'VSC NorAm MO'!$A$17:$H$91,8,FALSE))=TRUE,"0",VLOOKUP($C66,'VSC NorAm MO'!$A$17:$H$91,8,FALSE))</f>
        <v>0</v>
      </c>
      <c r="T66" s="88" t="str">
        <f>IF(ISNA(VLOOKUP($C66,'VSC NorAm DM'!$A$17:$H$91,8,FALSE))=TRUE,"0",VLOOKUP($C66,'VSC NorAm DM'!$A$17:$H$91,8,FALSE))</f>
        <v>0</v>
      </c>
      <c r="U66" s="88" t="str">
        <f>IF(ISNA(VLOOKUP($C66,'TT Provincials'!$A$17:$H$101,8,FALSE))=TRUE,"0",VLOOKUP($C66,'TT Provincials'!$A$17:$H$101,8,FALSE))</f>
        <v>0</v>
      </c>
      <c r="V66" s="88" t="str">
        <f>IF(ISNA(VLOOKUP($C66,'TT Provincials DM'!$A$17:$H$81,8,FALSE))=TRUE,"0",VLOOKUP($C66,'TT Provincials DM'!$A$17:$H$81,8,FALSE))</f>
        <v>0</v>
      </c>
      <c r="W66" s="88" t="str">
        <f>IF(ISNA(VLOOKUP($C66,'CWG Moguls'!$A$17:$H$91,8,FALSE))=TRUE,"0",VLOOKUP($C66,'CWG Moguls'!$A$17:$H$91,8,FALSE))</f>
        <v>0</v>
      </c>
      <c r="X66" s="88" t="str">
        <f>IF(ISNA(VLOOKUP($C66,'Steamboat NorAM MO'!$A$17:$H$91,8,FALSE))=TRUE,"0",VLOOKUP($C66,'Steamboat NorAM MO'!$A$17:$H$91,8,FALSE))</f>
        <v>0</v>
      </c>
      <c r="Y66" s="88" t="str">
        <f>IF(ISNA(VLOOKUP($C66,'Steamboat NorAM DM'!$A$17:$H$91,8,FALSE))=TRUE,"0",VLOOKUP($C66,'Steamboat NorAM DM'!$A$17:$H$91,8,FALSE))</f>
        <v>0</v>
      </c>
      <c r="Z66" s="88" t="str">
        <f>IF(ISNA(VLOOKUP($C66,'Apex NorAM MO'!$A$17:$H$91,8,FALSE))=TRUE,"0",VLOOKUP($C66,'Apex NorAM MO'!$A$17:$H$91,8,FALSE))</f>
        <v>0</v>
      </c>
      <c r="AA66" s="88" t="str">
        <f>IF(ISNA(VLOOKUP($C66,'Apex NorAM DM'!$A$17:$H$91,8,FALSE))=TRUE,"0",VLOOKUP($C66,'Apex NorAM DM'!$A$17:$H$91,8,FALSE))</f>
        <v>0</v>
      </c>
      <c r="AB66" s="88" t="str">
        <f>IF(ISNA(VLOOKUP($C66,'Fernie CC MO'!$A$17:$H$91,8,FALSE))=TRUE,"0",VLOOKUP($C66,'Fernie CC MO'!$A$17:$H$91,8,FALSE))</f>
        <v>0</v>
      </c>
      <c r="AC66" s="88" t="str">
        <f>IF(ISNA(VLOOKUP($C66,'Fernie CC DM'!$A$17:$H$100,8,FALSE))=TRUE,"0",VLOOKUP($C66,'Fernie CC DM'!$A$17:$H$100,8,FALSE))</f>
        <v>0</v>
      </c>
      <c r="AD66" s="88" t="str">
        <f>IF(ISNA(VLOOKUP($C66,'Jr Nats MO'!$A$17:$H$67,8,FALSE))=TRUE,"0",VLOOKUP($C66,'Jr Nats MO'!$A$17:$H$67,8,FALSE))</f>
        <v>0</v>
      </c>
      <c r="AE66" s="88" t="str">
        <f>IF(ISNA(VLOOKUP($C66,'CDN Champs MO'!$A$17:$H$66,8,FALSE))=TRUE,"0",VLOOKUP($C66,'CDN Champs MO'!$A$17:$H$66,8,FALSE))</f>
        <v>0</v>
      </c>
      <c r="AF66" s="88" t="str">
        <f>IF(ISNA(VLOOKUP($C66,'CDN Champs DM'!$A$17:$H$67,8,FALSE))=TRUE,"0",VLOOKUP($C66,'CDN Champs DM'!$A$17:$H$67,8,FALSE))</f>
        <v>0</v>
      </c>
    </row>
    <row r="67" spans="1:32" ht="20.100000000000001" customHeight="1">
      <c r="A67" s="81" t="s">
        <v>101</v>
      </c>
      <c r="B67" s="81" t="s">
        <v>100</v>
      </c>
      <c r="C67" s="86" t="s">
        <v>133</v>
      </c>
      <c r="D67" s="81"/>
      <c r="E67" s="81">
        <f t="shared" si="6"/>
        <v>52</v>
      </c>
      <c r="F67" s="19">
        <f t="shared" si="7"/>
        <v>52</v>
      </c>
      <c r="G67" s="20">
        <f t="shared" si="9"/>
        <v>100</v>
      </c>
      <c r="H67" s="106">
        <v>0</v>
      </c>
      <c r="I67" s="106">
        <v>0</v>
      </c>
      <c r="J67" s="19">
        <f t="shared" si="8"/>
        <v>100</v>
      </c>
      <c r="K67" s="21"/>
      <c r="L67" s="22" t="str">
        <f>IF(ISNA(VLOOKUP($C67,'Canadian Selections'!$A$17:$H$100,8,FALSE))=TRUE,"0",VLOOKUP($C67,'Canadian Selections'!$A$17:$H$100,8,FALSE))</f>
        <v>0</v>
      </c>
      <c r="M67" s="22" t="str">
        <f>IF(ISNA(VLOOKUP($C67,'Val St Come Canada Cup MO'!$A$17:$H$100,8,FALSE))=TRUE,"0",VLOOKUP($C67,'Val St Come Canada Cup MO'!$A$17:$H$100,8,FALSE))</f>
        <v>0</v>
      </c>
      <c r="N67" s="22" t="str">
        <f>IF(ISNA(VLOOKUP($C67,'Val St Come Canada Cup DM'!$A$17:$H$100,8,FALSE))=TRUE,"0",VLOOKUP($C67,'Val St Come Canada Cup DM'!$A$17:$H$100,8,FALSE))</f>
        <v>0</v>
      </c>
      <c r="O67" s="22" t="str">
        <f>IF(ISNA(VLOOKUP($C67,'Caledon TT Day 1'!$A$17:$H$100,8,FALSE))=TRUE,"0",VLOOKUP($C67,'Caledon TT Day 1'!$A$17:$H$100,8,FALSE))</f>
        <v>0</v>
      </c>
      <c r="P67" s="22" t="str">
        <f>IF(ISNA(VLOOKUP($C67,'Caledon TT Day 2'!$A$17:$H$100,8,FALSE))=TRUE,"0",VLOOKUP($C67,'Caledon TT Day 2'!$A$17:$H$100,8,FALSE))</f>
        <v>0</v>
      </c>
      <c r="Q67" s="88" t="str">
        <f>IF(ISNA(VLOOKUP($C67,'Beaver TT'!$A$17:$H$100,8,FALSE))=TRUE,"0",VLOOKUP($C67,'Beaver TT'!$A$17:$H$100,8,FALSE))</f>
        <v>0</v>
      </c>
      <c r="R67" s="88">
        <f>IF(ISNA(VLOOKUP($C67,'Fortune Fz'!$A$17:$H$100,8,FALSE))=TRUE,"0",VLOOKUP($C67,'Fortune Fz'!$A$17:$H$100,8,FALSE))</f>
        <v>100</v>
      </c>
      <c r="S67" s="88" t="str">
        <f>IF(ISNA(VLOOKUP($C67,'VSC NorAm MO'!$A$17:$H$91,8,FALSE))=TRUE,"0",VLOOKUP($C67,'VSC NorAm MO'!$A$17:$H$91,8,FALSE))</f>
        <v>0</v>
      </c>
      <c r="T67" s="88" t="str">
        <f>IF(ISNA(VLOOKUP($C67,'VSC NorAm DM'!$A$17:$H$91,8,FALSE))=TRUE,"0",VLOOKUP($C67,'VSC NorAm DM'!$A$17:$H$91,8,FALSE))</f>
        <v>0</v>
      </c>
      <c r="U67" s="88" t="str">
        <f>IF(ISNA(VLOOKUP($C67,'TT Provincials'!$A$17:$H$101,8,FALSE))=TRUE,"0",VLOOKUP($C67,'TT Provincials'!$A$17:$H$101,8,FALSE))</f>
        <v>0</v>
      </c>
      <c r="V67" s="88" t="str">
        <f>IF(ISNA(VLOOKUP($C67,'TT Provincials DM'!$A$17:$H$81,8,FALSE))=TRUE,"0",VLOOKUP($C67,'TT Provincials DM'!$A$17:$H$81,8,FALSE))</f>
        <v>0</v>
      </c>
      <c r="W67" s="88" t="str">
        <f>IF(ISNA(VLOOKUP($C67,'CWG Moguls'!$A$17:$H$91,8,FALSE))=TRUE,"0",VLOOKUP($C67,'CWG Moguls'!$A$17:$H$91,8,FALSE))</f>
        <v>0</v>
      </c>
      <c r="X67" s="88" t="str">
        <f>IF(ISNA(VLOOKUP($C67,'Steamboat NorAM MO'!$A$17:$H$91,8,FALSE))=TRUE,"0",VLOOKUP($C67,'Steamboat NorAM MO'!$A$17:$H$91,8,FALSE))</f>
        <v>0</v>
      </c>
      <c r="Y67" s="88" t="str">
        <f>IF(ISNA(VLOOKUP($C67,'Steamboat NorAM DM'!$A$17:$H$91,8,FALSE))=TRUE,"0",VLOOKUP($C67,'Steamboat NorAM DM'!$A$17:$H$91,8,FALSE))</f>
        <v>0</v>
      </c>
      <c r="Z67" s="88" t="str">
        <f>IF(ISNA(VLOOKUP($C67,'Apex NorAM MO'!$A$17:$H$91,8,FALSE))=TRUE,"0",VLOOKUP($C67,'Apex NorAM MO'!$A$17:$H$91,8,FALSE))</f>
        <v>0</v>
      </c>
      <c r="AA67" s="88" t="str">
        <f>IF(ISNA(VLOOKUP($C67,'Apex NorAM DM'!$A$17:$H$91,8,FALSE))=TRUE,"0",VLOOKUP($C67,'Apex NorAM DM'!$A$17:$H$91,8,FALSE))</f>
        <v>0</v>
      </c>
      <c r="AB67" s="88" t="str">
        <f>IF(ISNA(VLOOKUP($C67,'Fernie CC MO'!$A$17:$H$91,8,FALSE))=TRUE,"0",VLOOKUP($C67,'Fernie CC MO'!$A$17:$H$91,8,FALSE))</f>
        <v>0</v>
      </c>
      <c r="AC67" s="88" t="str">
        <f>IF(ISNA(VLOOKUP($C67,'Fernie CC DM'!$A$17:$H$100,8,FALSE))=TRUE,"0",VLOOKUP($C67,'Fernie CC DM'!$A$17:$H$100,8,FALSE))</f>
        <v>0</v>
      </c>
      <c r="AD67" s="88" t="str">
        <f>IF(ISNA(VLOOKUP($C67,'Jr Nats MO'!$A$17:$H$67,8,FALSE))=TRUE,"0",VLOOKUP($C67,'Jr Nats MO'!$A$17:$H$67,8,FALSE))</f>
        <v>0</v>
      </c>
      <c r="AE67" s="88" t="str">
        <f>IF(ISNA(VLOOKUP($C67,'CDN Champs MO'!$A$17:$H$66,8,FALSE))=TRUE,"0",VLOOKUP($C67,'CDN Champs MO'!$A$17:$H$66,8,FALSE))</f>
        <v>0</v>
      </c>
      <c r="AF67" s="88" t="str">
        <f>IF(ISNA(VLOOKUP($C67,'CDN Champs DM'!$A$17:$H$67,8,FALSE))=TRUE,"0",VLOOKUP($C67,'CDN Champs DM'!$A$17:$H$67,8,FALSE))</f>
        <v>0</v>
      </c>
    </row>
    <row r="68" spans="1:32" ht="20.100000000000001" customHeight="1">
      <c r="A68" s="81" t="s">
        <v>101</v>
      </c>
      <c r="B68" s="81" t="s">
        <v>103</v>
      </c>
      <c r="C68" s="86" t="s">
        <v>157</v>
      </c>
      <c r="D68" s="81"/>
      <c r="E68" s="81">
        <f t="shared" si="6"/>
        <v>52</v>
      </c>
      <c r="F68" s="19">
        <f t="shared" si="7"/>
        <v>52</v>
      </c>
      <c r="G68" s="20">
        <f t="shared" si="9"/>
        <v>100</v>
      </c>
      <c r="H68" s="106">
        <v>0</v>
      </c>
      <c r="I68" s="106">
        <v>0</v>
      </c>
      <c r="J68" s="19">
        <f t="shared" si="8"/>
        <v>100</v>
      </c>
      <c r="K68" s="21"/>
      <c r="L68" s="22" t="str">
        <f>IF(ISNA(VLOOKUP($C68,'Canadian Selections'!$A$17:$H$100,8,FALSE))=TRUE,"0",VLOOKUP($C68,'Canadian Selections'!$A$17:$H$100,8,FALSE))</f>
        <v>0</v>
      </c>
      <c r="M68" s="22" t="str">
        <f>IF(ISNA(VLOOKUP($C68,'Val St Come Canada Cup MO'!$A$17:$H$100,8,FALSE))=TRUE,"0",VLOOKUP($C68,'Val St Come Canada Cup MO'!$A$17:$H$100,8,FALSE))</f>
        <v>0</v>
      </c>
      <c r="N68" s="22" t="str">
        <f>IF(ISNA(VLOOKUP($C68,'Val St Come Canada Cup DM'!$A$17:$H$100,8,FALSE))=TRUE,"0",VLOOKUP($C68,'Val St Come Canada Cup DM'!$A$17:$H$100,8,FALSE))</f>
        <v>0</v>
      </c>
      <c r="O68" s="22" t="str">
        <f>IF(ISNA(VLOOKUP($C68,'Caledon TT Day 1'!$A$17:$H$100,8,FALSE))=TRUE,"0",VLOOKUP($C68,'Caledon TT Day 1'!$A$17:$H$100,8,FALSE))</f>
        <v>0</v>
      </c>
      <c r="P68" s="22" t="str">
        <f>IF(ISNA(VLOOKUP($C68,'Caledon TT Day 2'!$A$17:$H$100,8,FALSE))=TRUE,"0",VLOOKUP($C68,'Caledon TT Day 2'!$A$17:$H$100,8,FALSE))</f>
        <v>0</v>
      </c>
      <c r="Q68" s="88" t="str">
        <f>IF(ISNA(VLOOKUP($C68,'Beaver TT'!$A$17:$H$100,8,FALSE))=TRUE,"0",VLOOKUP($C68,'Beaver TT'!$A$17:$H$100,8,FALSE))</f>
        <v>0</v>
      </c>
      <c r="R68" s="88">
        <f>IF(ISNA(VLOOKUP($C68,'Fortune Fz'!$A$17:$H$100,8,FALSE))=TRUE,"0",VLOOKUP($C68,'Fortune Fz'!$A$17:$H$100,8,FALSE))</f>
        <v>100</v>
      </c>
      <c r="S68" s="88" t="str">
        <f>IF(ISNA(VLOOKUP($C68,'VSC NorAm MO'!$A$17:$H$91,8,FALSE))=TRUE,"0",VLOOKUP($C68,'VSC NorAm MO'!$A$17:$H$91,8,FALSE))</f>
        <v>0</v>
      </c>
      <c r="T68" s="88" t="str">
        <f>IF(ISNA(VLOOKUP($C68,'VSC NorAm DM'!$A$17:$H$91,8,FALSE))=TRUE,"0",VLOOKUP($C68,'VSC NorAm DM'!$A$17:$H$91,8,FALSE))</f>
        <v>0</v>
      </c>
      <c r="U68" s="88" t="str">
        <f>IF(ISNA(VLOOKUP($C68,'TT Provincials'!$A$17:$H$101,8,FALSE))=TRUE,"0",VLOOKUP($C68,'TT Provincials'!$A$17:$H$101,8,FALSE))</f>
        <v>0</v>
      </c>
      <c r="V68" s="88" t="str">
        <f>IF(ISNA(VLOOKUP($C68,'TT Provincials DM'!$A$17:$H$81,8,FALSE))=TRUE,"0",VLOOKUP($C68,'TT Provincials DM'!$A$17:$H$81,8,FALSE))</f>
        <v>0</v>
      </c>
      <c r="W68" s="88" t="str">
        <f>IF(ISNA(VLOOKUP($C68,'CWG Moguls'!$A$17:$H$91,8,FALSE))=TRUE,"0",VLOOKUP($C68,'CWG Moguls'!$A$17:$H$91,8,FALSE))</f>
        <v>0</v>
      </c>
      <c r="X68" s="88" t="str">
        <f>IF(ISNA(VLOOKUP($C68,'Steamboat NorAM MO'!$A$17:$H$91,8,FALSE))=TRUE,"0",VLOOKUP($C68,'Steamboat NorAM MO'!$A$17:$H$91,8,FALSE))</f>
        <v>0</v>
      </c>
      <c r="Y68" s="88" t="str">
        <f>IF(ISNA(VLOOKUP($C68,'Steamboat NorAM DM'!$A$17:$H$91,8,FALSE))=TRUE,"0",VLOOKUP($C68,'Steamboat NorAM DM'!$A$17:$H$91,8,FALSE))</f>
        <v>0</v>
      </c>
      <c r="Z68" s="88" t="str">
        <f>IF(ISNA(VLOOKUP($C68,'Apex NorAM MO'!$A$17:$H$91,8,FALSE))=TRUE,"0",VLOOKUP($C68,'Apex NorAM MO'!$A$17:$H$91,8,FALSE))</f>
        <v>0</v>
      </c>
      <c r="AA68" s="88" t="str">
        <f>IF(ISNA(VLOOKUP($C68,'Apex NorAM DM'!$A$17:$H$91,8,FALSE))=TRUE,"0",VLOOKUP($C68,'Apex NorAM DM'!$A$17:$H$91,8,FALSE))</f>
        <v>0</v>
      </c>
      <c r="AB68" s="88" t="str">
        <f>IF(ISNA(VLOOKUP($C68,'Fernie CC MO'!$A$17:$H$91,8,FALSE))=TRUE,"0",VLOOKUP($C68,'Fernie CC MO'!$A$17:$H$91,8,FALSE))</f>
        <v>0</v>
      </c>
      <c r="AC68" s="88" t="str">
        <f>IF(ISNA(VLOOKUP($C68,'Fernie CC DM'!$A$17:$H$100,8,FALSE))=TRUE,"0",VLOOKUP($C68,'Fernie CC DM'!$A$17:$H$100,8,FALSE))</f>
        <v>0</v>
      </c>
      <c r="AD68" s="88" t="str">
        <f>IF(ISNA(VLOOKUP($C68,'Jr Nats MO'!$A$17:$H$67,8,FALSE))=TRUE,"0",VLOOKUP($C68,'Jr Nats MO'!$A$17:$H$67,8,FALSE))</f>
        <v>0</v>
      </c>
      <c r="AE68" s="88" t="str">
        <f>IF(ISNA(VLOOKUP($C68,'CDN Champs MO'!$A$17:$H$66,8,FALSE))=TRUE,"0",VLOOKUP($C68,'CDN Champs MO'!$A$17:$H$66,8,FALSE))</f>
        <v>0</v>
      </c>
      <c r="AF68" s="88" t="str">
        <f>IF(ISNA(VLOOKUP($C68,'CDN Champs DM'!$A$17:$H$67,8,FALSE))=TRUE,"0",VLOOKUP($C68,'CDN Champs DM'!$A$17:$H$67,8,FALSE))</f>
        <v>0</v>
      </c>
    </row>
    <row r="69" spans="1:32" ht="20.100000000000001" customHeight="1">
      <c r="A69" s="81" t="s">
        <v>101</v>
      </c>
      <c r="B69" s="81" t="s">
        <v>118</v>
      </c>
      <c r="C69" s="86" t="s">
        <v>149</v>
      </c>
      <c r="D69" s="81"/>
      <c r="E69" s="81">
        <f t="shared" si="6"/>
        <v>52</v>
      </c>
      <c r="F69" s="19">
        <f t="shared" si="7"/>
        <v>52</v>
      </c>
      <c r="G69" s="20">
        <f t="shared" si="9"/>
        <v>100</v>
      </c>
      <c r="H69" s="106">
        <v>0</v>
      </c>
      <c r="I69" s="106">
        <v>0</v>
      </c>
      <c r="J69" s="19">
        <f t="shared" si="8"/>
        <v>100</v>
      </c>
      <c r="K69" s="21"/>
      <c r="L69" s="22" t="str">
        <f>IF(ISNA(VLOOKUP($C69,'Canadian Selections'!$A$17:$H$100,8,FALSE))=TRUE,"0",VLOOKUP($C69,'Canadian Selections'!$A$17:$H$100,8,FALSE))</f>
        <v>0</v>
      </c>
      <c r="M69" s="22" t="str">
        <f>IF(ISNA(VLOOKUP($C69,'Val St Come Canada Cup MO'!$A$17:$H$100,8,FALSE))=TRUE,"0",VLOOKUP($C69,'Val St Come Canada Cup MO'!$A$17:$H$100,8,FALSE))</f>
        <v>0</v>
      </c>
      <c r="N69" s="22" t="str">
        <f>IF(ISNA(VLOOKUP($C69,'Val St Come Canada Cup DM'!$A$17:$H$100,8,FALSE))=TRUE,"0",VLOOKUP($C69,'Val St Come Canada Cup DM'!$A$17:$H$100,8,FALSE))</f>
        <v>0</v>
      </c>
      <c r="O69" s="22" t="str">
        <f>IF(ISNA(VLOOKUP($C69,'Caledon TT Day 1'!$A$17:$H$100,8,FALSE))=TRUE,"0",VLOOKUP($C69,'Caledon TT Day 1'!$A$17:$H$100,8,FALSE))</f>
        <v>0</v>
      </c>
      <c r="P69" s="22" t="str">
        <f>IF(ISNA(VLOOKUP($C69,'Caledon TT Day 2'!$A$17:$H$100,8,FALSE))=TRUE,"0",VLOOKUP($C69,'Caledon TT Day 2'!$A$17:$H$100,8,FALSE))</f>
        <v>0</v>
      </c>
      <c r="Q69" s="88" t="str">
        <f>IF(ISNA(VLOOKUP($C69,'Beaver TT'!$A$17:$H$100,8,FALSE))=TRUE,"0",VLOOKUP($C69,'Beaver TT'!$A$17:$H$100,8,FALSE))</f>
        <v>0</v>
      </c>
      <c r="R69" s="88">
        <f>IF(ISNA(VLOOKUP($C69,'Fortune Fz'!$A$17:$H$100,8,FALSE))=TRUE,"0",VLOOKUP($C69,'Fortune Fz'!$A$17:$H$100,8,FALSE))</f>
        <v>100</v>
      </c>
      <c r="S69" s="88" t="str">
        <f>IF(ISNA(VLOOKUP($C69,'VSC NorAm MO'!$A$17:$H$91,8,FALSE))=TRUE,"0",VLOOKUP($C69,'VSC NorAm MO'!$A$17:$H$91,8,FALSE))</f>
        <v>0</v>
      </c>
      <c r="T69" s="88" t="str">
        <f>IF(ISNA(VLOOKUP($C69,'VSC NorAm DM'!$A$17:$H$91,8,FALSE))=TRUE,"0",VLOOKUP($C69,'VSC NorAm DM'!$A$17:$H$91,8,FALSE))</f>
        <v>0</v>
      </c>
      <c r="U69" s="88" t="str">
        <f>IF(ISNA(VLOOKUP($C69,'TT Provincials'!$A$17:$H$101,8,FALSE))=TRUE,"0",VLOOKUP($C69,'TT Provincials'!$A$17:$H$101,8,FALSE))</f>
        <v>0</v>
      </c>
      <c r="V69" s="88" t="str">
        <f>IF(ISNA(VLOOKUP($C69,'TT Provincials DM'!$A$17:$H$81,8,FALSE))=TRUE,"0",VLOOKUP($C69,'TT Provincials DM'!$A$17:$H$81,8,FALSE))</f>
        <v>0</v>
      </c>
      <c r="W69" s="88" t="str">
        <f>IF(ISNA(VLOOKUP($C69,'CWG Moguls'!$A$17:$H$91,8,FALSE))=TRUE,"0",VLOOKUP($C69,'CWG Moguls'!$A$17:$H$91,8,FALSE))</f>
        <v>0</v>
      </c>
      <c r="X69" s="88" t="str">
        <f>IF(ISNA(VLOOKUP($C69,'Steamboat NorAM MO'!$A$17:$H$91,8,FALSE))=TRUE,"0",VLOOKUP($C69,'Steamboat NorAM MO'!$A$17:$H$91,8,FALSE))</f>
        <v>0</v>
      </c>
      <c r="Y69" s="88" t="str">
        <f>IF(ISNA(VLOOKUP($C69,'Steamboat NorAM DM'!$A$17:$H$91,8,FALSE))=TRUE,"0",VLOOKUP($C69,'Steamboat NorAM DM'!$A$17:$H$91,8,FALSE))</f>
        <v>0</v>
      </c>
      <c r="Z69" s="88" t="str">
        <f>IF(ISNA(VLOOKUP($C69,'Apex NorAM MO'!$A$17:$H$91,8,FALSE))=TRUE,"0",VLOOKUP($C69,'Apex NorAM MO'!$A$17:$H$91,8,FALSE))</f>
        <v>0</v>
      </c>
      <c r="AA69" s="88" t="str">
        <f>IF(ISNA(VLOOKUP($C69,'Apex NorAM DM'!$A$17:$H$91,8,FALSE))=TRUE,"0",VLOOKUP($C69,'Apex NorAM DM'!$A$17:$H$91,8,FALSE))</f>
        <v>0</v>
      </c>
      <c r="AB69" s="88" t="str">
        <f>IF(ISNA(VLOOKUP($C69,'Fernie CC MO'!$A$17:$H$91,8,FALSE))=TRUE,"0",VLOOKUP($C69,'Fernie CC MO'!$A$17:$H$91,8,FALSE))</f>
        <v>0</v>
      </c>
      <c r="AC69" s="88" t="str">
        <f>IF(ISNA(VLOOKUP($C69,'Fernie CC DM'!$A$17:$H$100,8,FALSE))=TRUE,"0",VLOOKUP($C69,'Fernie CC DM'!$A$17:$H$100,8,FALSE))</f>
        <v>0</v>
      </c>
      <c r="AD69" s="88" t="str">
        <f>IF(ISNA(VLOOKUP($C69,'Jr Nats MO'!$A$17:$H$67,8,FALSE))=TRUE,"0",VLOOKUP($C69,'Jr Nats MO'!$A$17:$H$67,8,FALSE))</f>
        <v>0</v>
      </c>
      <c r="AE69" s="88" t="str">
        <f>IF(ISNA(VLOOKUP($C69,'CDN Champs MO'!$A$17:$H$66,8,FALSE))=TRUE,"0",VLOOKUP($C69,'CDN Champs MO'!$A$17:$H$66,8,FALSE))</f>
        <v>0</v>
      </c>
      <c r="AF69" s="88" t="str">
        <f>IF(ISNA(VLOOKUP($C69,'CDN Champs DM'!$A$17:$H$67,8,FALSE))=TRUE,"0",VLOOKUP($C69,'CDN Champs DM'!$A$17:$H$67,8,FALSE))</f>
        <v>0</v>
      </c>
    </row>
    <row r="70" spans="1:32" ht="20.100000000000001" customHeight="1">
      <c r="A70" s="81" t="s">
        <v>101</v>
      </c>
      <c r="B70" s="81" t="s">
        <v>49</v>
      </c>
      <c r="C70" s="86" t="s">
        <v>176</v>
      </c>
      <c r="D70" s="81"/>
      <c r="E70" s="81">
        <f t="shared" ref="E70:E101" si="10">F70</f>
        <v>52</v>
      </c>
      <c r="F70" s="19">
        <f t="shared" ref="F70:F103" si="11">RANK(J70,$J$6:$K$103,0)</f>
        <v>52</v>
      </c>
      <c r="G70" s="20">
        <f t="shared" si="9"/>
        <v>100</v>
      </c>
      <c r="H70" s="106">
        <v>0</v>
      </c>
      <c r="I70" s="106">
        <v>0</v>
      </c>
      <c r="J70" s="19">
        <f t="shared" ref="J70:J101" si="12">SUM(G70+H70+I70)</f>
        <v>100</v>
      </c>
      <c r="K70" s="21"/>
      <c r="L70" s="22" t="str">
        <f>IF(ISNA(VLOOKUP($C70,'Canadian Selections'!$A$17:$H$100,8,FALSE))=TRUE,"0",VLOOKUP($C70,'Canadian Selections'!$A$17:$H$100,8,FALSE))</f>
        <v>0</v>
      </c>
      <c r="M70" s="22" t="str">
        <f>IF(ISNA(VLOOKUP($C70,'Val St Come Canada Cup MO'!$A$17:$H$100,8,FALSE))=TRUE,"0",VLOOKUP($C70,'Val St Come Canada Cup MO'!$A$17:$H$100,8,FALSE))</f>
        <v>0</v>
      </c>
      <c r="N70" s="22" t="str">
        <f>IF(ISNA(VLOOKUP($C70,'Val St Come Canada Cup DM'!$A$17:$H$100,8,FALSE))=TRUE,"0",VLOOKUP($C70,'Val St Come Canada Cup DM'!$A$17:$H$100,8,FALSE))</f>
        <v>0</v>
      </c>
      <c r="O70" s="22" t="str">
        <f>IF(ISNA(VLOOKUP($C70,'Caledon TT Day 1'!$A$17:$H$100,8,FALSE))=TRUE,"0",VLOOKUP($C70,'Caledon TT Day 1'!$A$17:$H$100,8,FALSE))</f>
        <v>0</v>
      </c>
      <c r="P70" s="22" t="str">
        <f>IF(ISNA(VLOOKUP($C70,'Caledon TT Day 2'!$A$17:$H$100,8,FALSE))=TRUE,"0",VLOOKUP($C70,'Caledon TT Day 2'!$A$17:$H$100,8,FALSE))</f>
        <v>0</v>
      </c>
      <c r="Q70" s="88" t="str">
        <f>IF(ISNA(VLOOKUP($C70,'Beaver TT'!$A$17:$H$100,8,FALSE))=TRUE,"0",VLOOKUP($C70,'Beaver TT'!$A$17:$H$100,8,FALSE))</f>
        <v>0</v>
      </c>
      <c r="R70" s="88">
        <f>IF(ISNA(VLOOKUP($C70,'Fortune Fz'!$A$17:$H$100,8,FALSE))=TRUE,"0",VLOOKUP($C70,'Fortune Fz'!$A$17:$H$100,8,FALSE))</f>
        <v>100</v>
      </c>
      <c r="S70" s="88" t="str">
        <f>IF(ISNA(VLOOKUP($C70,'VSC NorAm MO'!$A$17:$H$91,8,FALSE))=TRUE,"0",VLOOKUP($C70,'VSC NorAm MO'!$A$17:$H$91,8,FALSE))</f>
        <v>0</v>
      </c>
      <c r="T70" s="88" t="str">
        <f>IF(ISNA(VLOOKUP($C70,'VSC NorAm DM'!$A$17:$H$91,8,FALSE))=TRUE,"0",VLOOKUP($C70,'VSC NorAm DM'!$A$17:$H$91,8,FALSE))</f>
        <v>0</v>
      </c>
      <c r="U70" s="88" t="str">
        <f>IF(ISNA(VLOOKUP($C70,'TT Provincials'!$A$17:$H$101,8,FALSE))=TRUE,"0",VLOOKUP($C70,'TT Provincials'!$A$17:$H$101,8,FALSE))</f>
        <v>0</v>
      </c>
      <c r="V70" s="88" t="str">
        <f>IF(ISNA(VLOOKUP($C70,'TT Provincials DM'!$A$17:$H$81,8,FALSE))=TRUE,"0",VLOOKUP($C70,'TT Provincials DM'!$A$17:$H$81,8,FALSE))</f>
        <v>0</v>
      </c>
      <c r="W70" s="88" t="str">
        <f>IF(ISNA(VLOOKUP($C70,'CWG Moguls'!$A$17:$H$91,8,FALSE))=TRUE,"0",VLOOKUP($C70,'CWG Moguls'!$A$17:$H$91,8,FALSE))</f>
        <v>0</v>
      </c>
      <c r="X70" s="88" t="str">
        <f>IF(ISNA(VLOOKUP($C70,'Steamboat NorAM MO'!$A$17:$H$91,8,FALSE))=TRUE,"0",VLOOKUP($C70,'Steamboat NorAM MO'!$A$17:$H$91,8,FALSE))</f>
        <v>0</v>
      </c>
      <c r="Y70" s="88" t="str">
        <f>IF(ISNA(VLOOKUP($C70,'Steamboat NorAM DM'!$A$17:$H$91,8,FALSE))=TRUE,"0",VLOOKUP($C70,'Steamboat NorAM DM'!$A$17:$H$91,8,FALSE))</f>
        <v>0</v>
      </c>
      <c r="Z70" s="88" t="str">
        <f>IF(ISNA(VLOOKUP($C70,'Apex NorAM MO'!$A$17:$H$91,8,FALSE))=TRUE,"0",VLOOKUP($C70,'Apex NorAM MO'!$A$17:$H$91,8,FALSE))</f>
        <v>0</v>
      </c>
      <c r="AA70" s="88" t="str">
        <f>IF(ISNA(VLOOKUP($C70,'Apex NorAM DM'!$A$17:$H$91,8,FALSE))=TRUE,"0",VLOOKUP($C70,'Apex NorAM DM'!$A$17:$H$91,8,FALSE))</f>
        <v>0</v>
      </c>
      <c r="AB70" s="88" t="str">
        <f>IF(ISNA(VLOOKUP($C70,'Fernie CC MO'!$A$17:$H$91,8,FALSE))=TRUE,"0",VLOOKUP($C70,'Fernie CC MO'!$A$17:$H$91,8,FALSE))</f>
        <v>0</v>
      </c>
      <c r="AC70" s="88" t="str">
        <f>IF(ISNA(VLOOKUP($C70,'Fernie CC DM'!$A$17:$H$100,8,FALSE))=TRUE,"0",VLOOKUP($C70,'Fernie CC DM'!$A$17:$H$100,8,FALSE))</f>
        <v>0</v>
      </c>
      <c r="AD70" s="88" t="str">
        <f>IF(ISNA(VLOOKUP($C70,'Jr Nats MO'!$A$17:$H$67,8,FALSE))=TRUE,"0",VLOOKUP($C70,'Jr Nats MO'!$A$17:$H$67,8,FALSE))</f>
        <v>0</v>
      </c>
      <c r="AE70" s="88" t="str">
        <f>IF(ISNA(VLOOKUP($C70,'CDN Champs MO'!$A$17:$H$66,8,FALSE))=TRUE,"0",VLOOKUP($C70,'CDN Champs MO'!$A$17:$H$66,8,FALSE))</f>
        <v>0</v>
      </c>
      <c r="AF70" s="88" t="str">
        <f>IF(ISNA(VLOOKUP($C70,'CDN Champs DM'!$A$17:$H$67,8,FALSE))=TRUE,"0",VLOOKUP($C70,'CDN Champs DM'!$A$17:$H$67,8,FALSE))</f>
        <v>0</v>
      </c>
    </row>
    <row r="71" spans="1:32" ht="20.100000000000001" customHeight="1">
      <c r="A71" s="81" t="s">
        <v>101</v>
      </c>
      <c r="B71" s="81" t="s">
        <v>103</v>
      </c>
      <c r="C71" s="86" t="s">
        <v>158</v>
      </c>
      <c r="D71" s="81"/>
      <c r="E71" s="81">
        <f t="shared" si="10"/>
        <v>52</v>
      </c>
      <c r="F71" s="19">
        <f t="shared" si="11"/>
        <v>52</v>
      </c>
      <c r="G71" s="20">
        <f t="shared" si="9"/>
        <v>100</v>
      </c>
      <c r="H71" s="106">
        <v>0</v>
      </c>
      <c r="I71" s="106">
        <v>0</v>
      </c>
      <c r="J71" s="19">
        <f t="shared" si="12"/>
        <v>100</v>
      </c>
      <c r="K71" s="21"/>
      <c r="L71" s="22" t="str">
        <f>IF(ISNA(VLOOKUP($C71,'Canadian Selections'!$A$17:$H$100,8,FALSE))=TRUE,"0",VLOOKUP($C71,'Canadian Selections'!$A$17:$H$100,8,FALSE))</f>
        <v>0</v>
      </c>
      <c r="M71" s="22" t="str">
        <f>IF(ISNA(VLOOKUP($C71,'Val St Come Canada Cup MO'!$A$17:$H$100,8,FALSE))=TRUE,"0",VLOOKUP($C71,'Val St Come Canada Cup MO'!$A$17:$H$100,8,FALSE))</f>
        <v>0</v>
      </c>
      <c r="N71" s="22" t="str">
        <f>IF(ISNA(VLOOKUP($C71,'Val St Come Canada Cup DM'!$A$17:$H$100,8,FALSE))=TRUE,"0",VLOOKUP($C71,'Val St Come Canada Cup DM'!$A$17:$H$100,8,FALSE))</f>
        <v>0</v>
      </c>
      <c r="O71" s="22" t="str">
        <f>IF(ISNA(VLOOKUP($C71,'Caledon TT Day 1'!$A$17:$H$100,8,FALSE))=TRUE,"0",VLOOKUP($C71,'Caledon TT Day 1'!$A$17:$H$100,8,FALSE))</f>
        <v>0</v>
      </c>
      <c r="P71" s="22" t="str">
        <f>IF(ISNA(VLOOKUP($C71,'Caledon TT Day 2'!$A$17:$H$100,8,FALSE))=TRUE,"0",VLOOKUP($C71,'Caledon TT Day 2'!$A$17:$H$100,8,FALSE))</f>
        <v>0</v>
      </c>
      <c r="Q71" s="88" t="str">
        <f>IF(ISNA(VLOOKUP($C71,'Beaver TT'!$A$17:$H$100,8,FALSE))=TRUE,"0",VLOOKUP($C71,'Beaver TT'!$A$17:$H$100,8,FALSE))</f>
        <v>0</v>
      </c>
      <c r="R71" s="88">
        <f>IF(ISNA(VLOOKUP($C71,'Fortune Fz'!$A$17:$H$100,8,FALSE))=TRUE,"0",VLOOKUP($C71,'Fortune Fz'!$A$17:$H$100,8,FALSE))</f>
        <v>100</v>
      </c>
      <c r="S71" s="88" t="str">
        <f>IF(ISNA(VLOOKUP($C71,'VSC NorAm MO'!$A$17:$H$91,8,FALSE))=TRUE,"0",VLOOKUP($C71,'VSC NorAm MO'!$A$17:$H$91,8,FALSE))</f>
        <v>0</v>
      </c>
      <c r="T71" s="88" t="str">
        <f>IF(ISNA(VLOOKUP($C71,'VSC NorAm DM'!$A$17:$H$91,8,FALSE))=TRUE,"0",VLOOKUP($C71,'VSC NorAm DM'!$A$17:$H$91,8,FALSE))</f>
        <v>0</v>
      </c>
      <c r="U71" s="88" t="str">
        <f>IF(ISNA(VLOOKUP($C71,'TT Provincials'!$A$17:$H$101,8,FALSE))=TRUE,"0",VLOOKUP($C71,'TT Provincials'!$A$17:$H$101,8,FALSE))</f>
        <v>0</v>
      </c>
      <c r="V71" s="88" t="str">
        <f>IF(ISNA(VLOOKUP($C71,'TT Provincials DM'!$A$17:$H$81,8,FALSE))=TRUE,"0",VLOOKUP($C71,'TT Provincials DM'!$A$17:$H$81,8,FALSE))</f>
        <v>0</v>
      </c>
      <c r="W71" s="88" t="str">
        <f>IF(ISNA(VLOOKUP($C71,'CWG Moguls'!$A$17:$H$91,8,FALSE))=TRUE,"0",VLOOKUP($C71,'CWG Moguls'!$A$17:$H$91,8,FALSE))</f>
        <v>0</v>
      </c>
      <c r="X71" s="88" t="str">
        <f>IF(ISNA(VLOOKUP($C71,'Steamboat NorAM MO'!$A$17:$H$91,8,FALSE))=TRUE,"0",VLOOKUP($C71,'Steamboat NorAM MO'!$A$17:$H$91,8,FALSE))</f>
        <v>0</v>
      </c>
      <c r="Y71" s="88" t="str">
        <f>IF(ISNA(VLOOKUP($C71,'Steamboat NorAM DM'!$A$17:$H$91,8,FALSE))=TRUE,"0",VLOOKUP($C71,'Steamboat NorAM DM'!$A$17:$H$91,8,FALSE))</f>
        <v>0</v>
      </c>
      <c r="Z71" s="88" t="str">
        <f>IF(ISNA(VLOOKUP($C71,'Apex NorAM MO'!$A$17:$H$91,8,FALSE))=TRUE,"0",VLOOKUP($C71,'Apex NorAM MO'!$A$17:$H$91,8,FALSE))</f>
        <v>0</v>
      </c>
      <c r="AA71" s="88" t="str">
        <f>IF(ISNA(VLOOKUP($C71,'Apex NorAM DM'!$A$17:$H$91,8,FALSE))=TRUE,"0",VLOOKUP($C71,'Apex NorAM DM'!$A$17:$H$91,8,FALSE))</f>
        <v>0</v>
      </c>
      <c r="AB71" s="88" t="str">
        <f>IF(ISNA(VLOOKUP($C71,'Fernie CC MO'!$A$17:$H$91,8,FALSE))=TRUE,"0",VLOOKUP($C71,'Fernie CC MO'!$A$17:$H$91,8,FALSE))</f>
        <v>0</v>
      </c>
      <c r="AC71" s="88" t="str">
        <f>IF(ISNA(VLOOKUP($C71,'Fernie CC DM'!$A$17:$H$100,8,FALSE))=TRUE,"0",VLOOKUP($C71,'Fernie CC DM'!$A$17:$H$100,8,FALSE))</f>
        <v>0</v>
      </c>
      <c r="AD71" s="88" t="str">
        <f>IF(ISNA(VLOOKUP($C71,'Jr Nats MO'!$A$17:$H$67,8,FALSE))=TRUE,"0",VLOOKUP($C71,'Jr Nats MO'!$A$17:$H$67,8,FALSE))</f>
        <v>0</v>
      </c>
      <c r="AE71" s="88" t="str">
        <f>IF(ISNA(VLOOKUP($C71,'CDN Champs MO'!$A$17:$H$66,8,FALSE))=TRUE,"0",VLOOKUP($C71,'CDN Champs MO'!$A$17:$H$66,8,FALSE))</f>
        <v>0</v>
      </c>
      <c r="AF71" s="88" t="str">
        <f>IF(ISNA(VLOOKUP($C71,'CDN Champs DM'!$A$17:$H$67,8,FALSE))=TRUE,"0",VLOOKUP($C71,'CDN Champs DM'!$A$17:$H$67,8,FALSE))</f>
        <v>0</v>
      </c>
    </row>
    <row r="72" spans="1:32" ht="20.100000000000001" customHeight="1">
      <c r="A72" s="81" t="s">
        <v>101</v>
      </c>
      <c r="B72" s="81" t="s">
        <v>100</v>
      </c>
      <c r="C72" s="86" t="s">
        <v>134</v>
      </c>
      <c r="D72" s="81"/>
      <c r="E72" s="81">
        <f t="shared" si="10"/>
        <v>52</v>
      </c>
      <c r="F72" s="19">
        <f t="shared" si="11"/>
        <v>52</v>
      </c>
      <c r="G72" s="20">
        <f t="shared" si="9"/>
        <v>100</v>
      </c>
      <c r="H72" s="106">
        <v>0</v>
      </c>
      <c r="I72" s="106">
        <v>0</v>
      </c>
      <c r="J72" s="19">
        <f t="shared" si="12"/>
        <v>100</v>
      </c>
      <c r="K72" s="21"/>
      <c r="L72" s="22" t="str">
        <f>IF(ISNA(VLOOKUP($C72,'Canadian Selections'!$A$17:$H$100,8,FALSE))=TRUE,"0",VLOOKUP($C72,'Canadian Selections'!$A$17:$H$100,8,FALSE))</f>
        <v>0</v>
      </c>
      <c r="M72" s="22" t="str">
        <f>IF(ISNA(VLOOKUP($C72,'Val St Come Canada Cup MO'!$A$17:$H$100,8,FALSE))=TRUE,"0",VLOOKUP($C72,'Val St Come Canada Cup MO'!$A$17:$H$100,8,FALSE))</f>
        <v>0</v>
      </c>
      <c r="N72" s="22" t="str">
        <f>IF(ISNA(VLOOKUP($C72,'Val St Come Canada Cup DM'!$A$17:$H$100,8,FALSE))=TRUE,"0",VLOOKUP($C72,'Val St Come Canada Cup DM'!$A$17:$H$100,8,FALSE))</f>
        <v>0</v>
      </c>
      <c r="O72" s="22" t="str">
        <f>IF(ISNA(VLOOKUP($C72,'Caledon TT Day 1'!$A$17:$H$100,8,FALSE))=TRUE,"0",VLOOKUP($C72,'Caledon TT Day 1'!$A$17:$H$100,8,FALSE))</f>
        <v>0</v>
      </c>
      <c r="P72" s="22" t="str">
        <f>IF(ISNA(VLOOKUP($C72,'Caledon TT Day 2'!$A$17:$H$100,8,FALSE))=TRUE,"0",VLOOKUP($C72,'Caledon TT Day 2'!$A$17:$H$100,8,FALSE))</f>
        <v>0</v>
      </c>
      <c r="Q72" s="88" t="str">
        <f>IF(ISNA(VLOOKUP($C72,'Beaver TT'!$A$17:$H$100,8,FALSE))=TRUE,"0",VLOOKUP($C72,'Beaver TT'!$A$17:$H$100,8,FALSE))</f>
        <v>0</v>
      </c>
      <c r="R72" s="88">
        <f>IF(ISNA(VLOOKUP($C72,'Fortune Fz'!$A$17:$H$100,8,FALSE))=TRUE,"0",VLOOKUP($C72,'Fortune Fz'!$A$17:$H$100,8,FALSE))</f>
        <v>100</v>
      </c>
      <c r="S72" s="88" t="str">
        <f>IF(ISNA(VLOOKUP($C72,'VSC NorAm MO'!$A$17:$H$91,8,FALSE))=TRUE,"0",VLOOKUP($C72,'VSC NorAm MO'!$A$17:$H$91,8,FALSE))</f>
        <v>0</v>
      </c>
      <c r="T72" s="88" t="str">
        <f>IF(ISNA(VLOOKUP($C72,'VSC NorAm DM'!$A$17:$H$91,8,FALSE))=TRUE,"0",VLOOKUP($C72,'VSC NorAm DM'!$A$17:$H$91,8,FALSE))</f>
        <v>0</v>
      </c>
      <c r="U72" s="88" t="str">
        <f>IF(ISNA(VLOOKUP($C72,'TT Provincials'!$A$17:$H$101,8,FALSE))=TRUE,"0",VLOOKUP($C72,'TT Provincials'!$A$17:$H$101,8,FALSE))</f>
        <v>0</v>
      </c>
      <c r="V72" s="88" t="str">
        <f>IF(ISNA(VLOOKUP($C72,'TT Provincials DM'!$A$17:$H$81,8,FALSE))=TRUE,"0",VLOOKUP($C72,'TT Provincials DM'!$A$17:$H$81,8,FALSE))</f>
        <v>0</v>
      </c>
      <c r="W72" s="88" t="str">
        <f>IF(ISNA(VLOOKUP($C72,'CWG Moguls'!$A$17:$H$91,8,FALSE))=TRUE,"0",VLOOKUP($C72,'CWG Moguls'!$A$17:$H$91,8,FALSE))</f>
        <v>0</v>
      </c>
      <c r="X72" s="88" t="str">
        <f>IF(ISNA(VLOOKUP($C72,'Steamboat NorAM MO'!$A$17:$H$91,8,FALSE))=TRUE,"0",VLOOKUP($C72,'Steamboat NorAM MO'!$A$17:$H$91,8,FALSE))</f>
        <v>0</v>
      </c>
      <c r="Y72" s="88" t="str">
        <f>IF(ISNA(VLOOKUP($C72,'Steamboat NorAM DM'!$A$17:$H$91,8,FALSE))=TRUE,"0",VLOOKUP($C72,'Steamboat NorAM DM'!$A$17:$H$91,8,FALSE))</f>
        <v>0</v>
      </c>
      <c r="Z72" s="88" t="str">
        <f>IF(ISNA(VLOOKUP($C72,'Apex NorAM MO'!$A$17:$H$91,8,FALSE))=TRUE,"0",VLOOKUP($C72,'Apex NorAM MO'!$A$17:$H$91,8,FALSE))</f>
        <v>0</v>
      </c>
      <c r="AA72" s="88" t="str">
        <f>IF(ISNA(VLOOKUP($C72,'Apex NorAM DM'!$A$17:$H$91,8,FALSE))=TRUE,"0",VLOOKUP($C72,'Apex NorAM DM'!$A$17:$H$91,8,FALSE))</f>
        <v>0</v>
      </c>
      <c r="AB72" s="88" t="str">
        <f>IF(ISNA(VLOOKUP($C72,'Fernie CC MO'!$A$17:$H$91,8,FALSE))=TRUE,"0",VLOOKUP($C72,'Fernie CC MO'!$A$17:$H$91,8,FALSE))</f>
        <v>0</v>
      </c>
      <c r="AC72" s="88" t="str">
        <f>IF(ISNA(VLOOKUP($C72,'Fernie CC DM'!$A$17:$H$100,8,FALSE))=TRUE,"0",VLOOKUP($C72,'Fernie CC DM'!$A$17:$H$100,8,FALSE))</f>
        <v>0</v>
      </c>
      <c r="AD72" s="88" t="str">
        <f>IF(ISNA(VLOOKUP($C72,'Jr Nats MO'!$A$17:$H$67,8,FALSE))=TRUE,"0",VLOOKUP($C72,'Jr Nats MO'!$A$17:$H$67,8,FALSE))</f>
        <v>0</v>
      </c>
      <c r="AE72" s="88" t="str">
        <f>IF(ISNA(VLOOKUP($C72,'CDN Champs MO'!$A$17:$H$66,8,FALSE))=TRUE,"0",VLOOKUP($C72,'CDN Champs MO'!$A$17:$H$66,8,FALSE))</f>
        <v>0</v>
      </c>
      <c r="AF72" s="88" t="str">
        <f>IF(ISNA(VLOOKUP($C72,'CDN Champs DM'!$A$17:$H$67,8,FALSE))=TRUE,"0",VLOOKUP($C72,'CDN Champs DM'!$A$17:$H$67,8,FALSE))</f>
        <v>0</v>
      </c>
    </row>
    <row r="73" spans="1:32" ht="20.100000000000001" customHeight="1">
      <c r="A73" s="81" t="s">
        <v>101</v>
      </c>
      <c r="B73" s="81" t="s">
        <v>100</v>
      </c>
      <c r="C73" s="86" t="s">
        <v>141</v>
      </c>
      <c r="D73" s="81"/>
      <c r="E73" s="81">
        <f t="shared" si="10"/>
        <v>52</v>
      </c>
      <c r="F73" s="19">
        <f t="shared" si="11"/>
        <v>52</v>
      </c>
      <c r="G73" s="20">
        <f t="shared" si="9"/>
        <v>100</v>
      </c>
      <c r="H73" s="106">
        <v>0</v>
      </c>
      <c r="I73" s="106">
        <v>0</v>
      </c>
      <c r="J73" s="19">
        <f t="shared" si="12"/>
        <v>100</v>
      </c>
      <c r="K73" s="21"/>
      <c r="L73" s="22" t="str">
        <f>IF(ISNA(VLOOKUP($C73,'Canadian Selections'!$A$17:$H$100,8,FALSE))=TRUE,"0",VLOOKUP($C73,'Canadian Selections'!$A$17:$H$100,8,FALSE))</f>
        <v>0</v>
      </c>
      <c r="M73" s="22" t="str">
        <f>IF(ISNA(VLOOKUP($C73,'Val St Come Canada Cup MO'!$A$17:$H$100,8,FALSE))=TRUE,"0",VLOOKUP($C73,'Val St Come Canada Cup MO'!$A$17:$H$100,8,FALSE))</f>
        <v>0</v>
      </c>
      <c r="N73" s="22" t="str">
        <f>IF(ISNA(VLOOKUP($C73,'Val St Come Canada Cup DM'!$A$17:$H$100,8,FALSE))=TRUE,"0",VLOOKUP($C73,'Val St Come Canada Cup DM'!$A$17:$H$100,8,FALSE))</f>
        <v>0</v>
      </c>
      <c r="O73" s="22" t="str">
        <f>IF(ISNA(VLOOKUP($C73,'Caledon TT Day 1'!$A$17:$H$100,8,FALSE))=TRUE,"0",VLOOKUP($C73,'Caledon TT Day 1'!$A$17:$H$100,8,FALSE))</f>
        <v>0</v>
      </c>
      <c r="P73" s="22" t="str">
        <f>IF(ISNA(VLOOKUP($C73,'Caledon TT Day 2'!$A$17:$H$100,8,FALSE))=TRUE,"0",VLOOKUP($C73,'Caledon TT Day 2'!$A$17:$H$100,8,FALSE))</f>
        <v>0</v>
      </c>
      <c r="Q73" s="88" t="str">
        <f>IF(ISNA(VLOOKUP($C73,'Beaver TT'!$A$17:$H$100,8,FALSE))=TRUE,"0",VLOOKUP($C73,'Beaver TT'!$A$17:$H$100,8,FALSE))</f>
        <v>0</v>
      </c>
      <c r="R73" s="88">
        <f>IF(ISNA(VLOOKUP($C73,'Fortune Fz'!$A$17:$H$100,8,FALSE))=TRUE,"0",VLOOKUP($C73,'Fortune Fz'!$A$17:$H$100,8,FALSE))</f>
        <v>100</v>
      </c>
      <c r="S73" s="88" t="str">
        <f>IF(ISNA(VLOOKUP($C73,'VSC NorAm MO'!$A$17:$H$91,8,FALSE))=TRUE,"0",VLOOKUP($C73,'VSC NorAm MO'!$A$17:$H$91,8,FALSE))</f>
        <v>0</v>
      </c>
      <c r="T73" s="88" t="str">
        <f>IF(ISNA(VLOOKUP($C73,'VSC NorAm DM'!$A$17:$H$91,8,FALSE))=TRUE,"0",VLOOKUP($C73,'VSC NorAm DM'!$A$17:$H$91,8,FALSE))</f>
        <v>0</v>
      </c>
      <c r="U73" s="88" t="str">
        <f>IF(ISNA(VLOOKUP($C73,'TT Provincials'!$A$17:$H$101,8,FALSE))=TRUE,"0",VLOOKUP($C73,'TT Provincials'!$A$17:$H$101,8,FALSE))</f>
        <v>0</v>
      </c>
      <c r="V73" s="88" t="str">
        <f>IF(ISNA(VLOOKUP($C73,'TT Provincials DM'!$A$17:$H$81,8,FALSE))=TRUE,"0",VLOOKUP($C73,'TT Provincials DM'!$A$17:$H$81,8,FALSE))</f>
        <v>0</v>
      </c>
      <c r="W73" s="88" t="str">
        <f>IF(ISNA(VLOOKUP($C73,'CWG Moguls'!$A$17:$H$91,8,FALSE))=TRUE,"0",VLOOKUP($C73,'CWG Moguls'!$A$17:$H$91,8,FALSE))</f>
        <v>0</v>
      </c>
      <c r="X73" s="88" t="str">
        <f>IF(ISNA(VLOOKUP($C73,'Steamboat NorAM MO'!$A$17:$H$91,8,FALSE))=TRUE,"0",VLOOKUP($C73,'Steamboat NorAM MO'!$A$17:$H$91,8,FALSE))</f>
        <v>0</v>
      </c>
      <c r="Y73" s="88" t="str">
        <f>IF(ISNA(VLOOKUP($C73,'Steamboat NorAM DM'!$A$17:$H$91,8,FALSE))=TRUE,"0",VLOOKUP($C73,'Steamboat NorAM DM'!$A$17:$H$91,8,FALSE))</f>
        <v>0</v>
      </c>
      <c r="Z73" s="88" t="str">
        <f>IF(ISNA(VLOOKUP($C73,'Apex NorAM MO'!$A$17:$H$91,8,FALSE))=TRUE,"0",VLOOKUP($C73,'Apex NorAM MO'!$A$17:$H$91,8,FALSE))</f>
        <v>0</v>
      </c>
      <c r="AA73" s="88" t="str">
        <f>IF(ISNA(VLOOKUP($C73,'Apex NorAM DM'!$A$17:$H$91,8,FALSE))=TRUE,"0",VLOOKUP($C73,'Apex NorAM DM'!$A$17:$H$91,8,FALSE))</f>
        <v>0</v>
      </c>
      <c r="AB73" s="88" t="str">
        <f>IF(ISNA(VLOOKUP($C73,'Fernie CC MO'!$A$17:$H$91,8,FALSE))=TRUE,"0",VLOOKUP($C73,'Fernie CC MO'!$A$17:$H$91,8,FALSE))</f>
        <v>0</v>
      </c>
      <c r="AC73" s="88" t="str">
        <f>IF(ISNA(VLOOKUP($C73,'Fernie CC DM'!$A$17:$H$100,8,FALSE))=TRUE,"0",VLOOKUP($C73,'Fernie CC DM'!$A$17:$H$100,8,FALSE))</f>
        <v>0</v>
      </c>
      <c r="AD73" s="88" t="str">
        <f>IF(ISNA(VLOOKUP($C73,'Jr Nats MO'!$A$17:$H$67,8,FALSE))=TRUE,"0",VLOOKUP($C73,'Jr Nats MO'!$A$17:$H$67,8,FALSE))</f>
        <v>0</v>
      </c>
      <c r="AE73" s="88" t="str">
        <f>IF(ISNA(VLOOKUP($C73,'CDN Champs MO'!$A$17:$H$66,8,FALSE))=TRUE,"0",VLOOKUP($C73,'CDN Champs MO'!$A$17:$H$66,8,FALSE))</f>
        <v>0</v>
      </c>
      <c r="AF73" s="88" t="str">
        <f>IF(ISNA(VLOOKUP($C73,'CDN Champs DM'!$A$17:$H$67,8,FALSE))=TRUE,"0",VLOOKUP($C73,'CDN Champs DM'!$A$17:$H$67,8,FALSE))</f>
        <v>0</v>
      </c>
    </row>
    <row r="74" spans="1:32" ht="20.100000000000001" customHeight="1">
      <c r="A74" s="81" t="s">
        <v>101</v>
      </c>
      <c r="B74" s="81" t="s">
        <v>103</v>
      </c>
      <c r="C74" s="86" t="s">
        <v>139</v>
      </c>
      <c r="D74" s="81"/>
      <c r="E74" s="81">
        <f t="shared" si="10"/>
        <v>52</v>
      </c>
      <c r="F74" s="19">
        <f t="shared" si="11"/>
        <v>52</v>
      </c>
      <c r="G74" s="20">
        <f t="shared" si="9"/>
        <v>100</v>
      </c>
      <c r="H74" s="106">
        <v>0</v>
      </c>
      <c r="I74" s="106">
        <v>0</v>
      </c>
      <c r="J74" s="19">
        <f t="shared" si="12"/>
        <v>100</v>
      </c>
      <c r="K74" s="21"/>
      <c r="L74" s="22" t="str">
        <f>IF(ISNA(VLOOKUP($C74,'Canadian Selections'!$A$17:$H$100,8,FALSE))=TRUE,"0",VLOOKUP($C74,'Canadian Selections'!$A$17:$H$100,8,FALSE))</f>
        <v>0</v>
      </c>
      <c r="M74" s="22" t="str">
        <f>IF(ISNA(VLOOKUP($C74,'Val St Come Canada Cup MO'!$A$17:$H$100,8,FALSE))=TRUE,"0",VLOOKUP($C74,'Val St Come Canada Cup MO'!$A$17:$H$100,8,FALSE))</f>
        <v>0</v>
      </c>
      <c r="N74" s="22" t="str">
        <f>IF(ISNA(VLOOKUP($C74,'Val St Come Canada Cup DM'!$A$17:$H$100,8,FALSE))=TRUE,"0",VLOOKUP($C74,'Val St Come Canada Cup DM'!$A$17:$H$100,8,FALSE))</f>
        <v>0</v>
      </c>
      <c r="O74" s="22" t="str">
        <f>IF(ISNA(VLOOKUP($C74,'Caledon TT Day 1'!$A$17:$H$100,8,FALSE))=TRUE,"0",VLOOKUP($C74,'Caledon TT Day 1'!$A$17:$H$100,8,FALSE))</f>
        <v>0</v>
      </c>
      <c r="P74" s="22" t="str">
        <f>IF(ISNA(VLOOKUP($C74,'Caledon TT Day 2'!$A$17:$H$100,8,FALSE))=TRUE,"0",VLOOKUP($C74,'Caledon TT Day 2'!$A$17:$H$100,8,FALSE))</f>
        <v>0</v>
      </c>
      <c r="Q74" s="88" t="str">
        <f>IF(ISNA(VLOOKUP($C74,'Beaver TT'!$A$17:$H$100,8,FALSE))=TRUE,"0",VLOOKUP($C74,'Beaver TT'!$A$17:$H$100,8,FALSE))</f>
        <v>0</v>
      </c>
      <c r="R74" s="88">
        <f>IF(ISNA(VLOOKUP($C74,'Fortune Fz'!$A$17:$H$100,8,FALSE))=TRUE,"0",VLOOKUP($C74,'Fortune Fz'!$A$17:$H$100,8,FALSE))</f>
        <v>100</v>
      </c>
      <c r="S74" s="88" t="str">
        <f>IF(ISNA(VLOOKUP($C74,'VSC NorAm MO'!$A$17:$H$91,8,FALSE))=TRUE,"0",VLOOKUP($C74,'VSC NorAm MO'!$A$17:$H$91,8,FALSE))</f>
        <v>0</v>
      </c>
      <c r="T74" s="88" t="str">
        <f>IF(ISNA(VLOOKUP($C74,'VSC NorAm DM'!$A$17:$H$91,8,FALSE))=TRUE,"0",VLOOKUP($C74,'VSC NorAm DM'!$A$17:$H$91,8,FALSE))</f>
        <v>0</v>
      </c>
      <c r="U74" s="88" t="str">
        <f>IF(ISNA(VLOOKUP($C74,'TT Provincials'!$A$17:$H$101,8,FALSE))=TRUE,"0",VLOOKUP($C74,'TT Provincials'!$A$17:$H$101,8,FALSE))</f>
        <v>0</v>
      </c>
      <c r="V74" s="88" t="str">
        <f>IF(ISNA(VLOOKUP($C74,'TT Provincials DM'!$A$17:$H$81,8,FALSE))=TRUE,"0",VLOOKUP($C74,'TT Provincials DM'!$A$17:$H$81,8,FALSE))</f>
        <v>0</v>
      </c>
      <c r="W74" s="88" t="str">
        <f>IF(ISNA(VLOOKUP($C74,'CWG Moguls'!$A$17:$H$91,8,FALSE))=TRUE,"0",VLOOKUP($C74,'CWG Moguls'!$A$17:$H$91,8,FALSE))</f>
        <v>0</v>
      </c>
      <c r="X74" s="88" t="str">
        <f>IF(ISNA(VLOOKUP($C74,'Steamboat NorAM MO'!$A$17:$H$91,8,FALSE))=TRUE,"0",VLOOKUP($C74,'Steamboat NorAM MO'!$A$17:$H$91,8,FALSE))</f>
        <v>0</v>
      </c>
      <c r="Y74" s="88" t="str">
        <f>IF(ISNA(VLOOKUP($C74,'Steamboat NorAM DM'!$A$17:$H$91,8,FALSE))=TRUE,"0",VLOOKUP($C74,'Steamboat NorAM DM'!$A$17:$H$91,8,FALSE))</f>
        <v>0</v>
      </c>
      <c r="Z74" s="88" t="str">
        <f>IF(ISNA(VLOOKUP($C74,'Apex NorAM MO'!$A$17:$H$91,8,FALSE))=TRUE,"0",VLOOKUP($C74,'Apex NorAM MO'!$A$17:$H$91,8,FALSE))</f>
        <v>0</v>
      </c>
      <c r="AA74" s="88" t="str">
        <f>IF(ISNA(VLOOKUP($C74,'Apex NorAM DM'!$A$17:$H$91,8,FALSE))=TRUE,"0",VLOOKUP($C74,'Apex NorAM DM'!$A$17:$H$91,8,FALSE))</f>
        <v>0</v>
      </c>
      <c r="AB74" s="88" t="str">
        <f>IF(ISNA(VLOOKUP($C74,'Fernie CC MO'!$A$17:$H$91,8,FALSE))=TRUE,"0",VLOOKUP($C74,'Fernie CC MO'!$A$17:$H$91,8,FALSE))</f>
        <v>0</v>
      </c>
      <c r="AC74" s="88" t="str">
        <f>IF(ISNA(VLOOKUP($C74,'Fernie CC DM'!$A$17:$H$100,8,FALSE))=TRUE,"0",VLOOKUP($C74,'Fernie CC DM'!$A$17:$H$100,8,FALSE))</f>
        <v>0</v>
      </c>
      <c r="AD74" s="88" t="str">
        <f>IF(ISNA(VLOOKUP($C74,'Jr Nats MO'!$A$17:$H$67,8,FALSE))=TRUE,"0",VLOOKUP($C74,'Jr Nats MO'!$A$17:$H$67,8,FALSE))</f>
        <v>0</v>
      </c>
      <c r="AE74" s="88" t="str">
        <f>IF(ISNA(VLOOKUP($C74,'CDN Champs MO'!$A$17:$H$66,8,FALSE))=TRUE,"0",VLOOKUP($C74,'CDN Champs MO'!$A$17:$H$66,8,FALSE))</f>
        <v>0</v>
      </c>
      <c r="AF74" s="88" t="str">
        <f>IF(ISNA(VLOOKUP($C74,'CDN Champs DM'!$A$17:$H$67,8,FALSE))=TRUE,"0",VLOOKUP($C74,'CDN Champs DM'!$A$17:$H$67,8,FALSE))</f>
        <v>0</v>
      </c>
    </row>
    <row r="75" spans="1:32" ht="20.100000000000001" customHeight="1">
      <c r="A75" s="81" t="s">
        <v>101</v>
      </c>
      <c r="B75" s="81" t="s">
        <v>49</v>
      </c>
      <c r="C75" s="86" t="s">
        <v>169</v>
      </c>
      <c r="D75" s="81"/>
      <c r="E75" s="81">
        <f t="shared" si="10"/>
        <v>52</v>
      </c>
      <c r="F75" s="19">
        <f t="shared" si="11"/>
        <v>52</v>
      </c>
      <c r="G75" s="20">
        <f t="shared" si="9"/>
        <v>100</v>
      </c>
      <c r="H75" s="106">
        <v>0</v>
      </c>
      <c r="I75" s="106">
        <v>0</v>
      </c>
      <c r="J75" s="19">
        <f t="shared" si="12"/>
        <v>100</v>
      </c>
      <c r="K75" s="21"/>
      <c r="L75" s="22" t="str">
        <f>IF(ISNA(VLOOKUP($C75,'Canadian Selections'!$A$17:$H$100,8,FALSE))=TRUE,"0",VLOOKUP($C75,'Canadian Selections'!$A$17:$H$100,8,FALSE))</f>
        <v>0</v>
      </c>
      <c r="M75" s="22" t="str">
        <f>IF(ISNA(VLOOKUP($C75,'Val St Come Canada Cup MO'!$A$17:$H$100,8,FALSE))=TRUE,"0",VLOOKUP($C75,'Val St Come Canada Cup MO'!$A$17:$H$100,8,FALSE))</f>
        <v>0</v>
      </c>
      <c r="N75" s="22" t="str">
        <f>IF(ISNA(VLOOKUP($C75,'Val St Come Canada Cup DM'!$A$17:$H$100,8,FALSE))=TRUE,"0",VLOOKUP($C75,'Val St Come Canada Cup DM'!$A$17:$H$100,8,FALSE))</f>
        <v>0</v>
      </c>
      <c r="O75" s="22" t="str">
        <f>IF(ISNA(VLOOKUP($C75,'Caledon TT Day 1'!$A$17:$H$100,8,FALSE))=TRUE,"0",VLOOKUP($C75,'Caledon TT Day 1'!$A$17:$H$100,8,FALSE))</f>
        <v>0</v>
      </c>
      <c r="P75" s="22" t="str">
        <f>IF(ISNA(VLOOKUP($C75,'Caledon TT Day 2'!$A$17:$H$100,8,FALSE))=TRUE,"0",VLOOKUP($C75,'Caledon TT Day 2'!$A$17:$H$100,8,FALSE))</f>
        <v>0</v>
      </c>
      <c r="Q75" s="88" t="str">
        <f>IF(ISNA(VLOOKUP($C75,'Beaver TT'!$A$17:$H$100,8,FALSE))=TRUE,"0",VLOOKUP($C75,'Beaver TT'!$A$17:$H$100,8,FALSE))</f>
        <v>0</v>
      </c>
      <c r="R75" s="88">
        <f>IF(ISNA(VLOOKUP($C75,'Fortune Fz'!$A$17:$H$100,8,FALSE))=TRUE,"0",VLOOKUP($C75,'Fortune Fz'!$A$17:$H$100,8,FALSE))</f>
        <v>100</v>
      </c>
      <c r="S75" s="88" t="str">
        <f>IF(ISNA(VLOOKUP($C75,'VSC NorAm MO'!$A$17:$H$91,8,FALSE))=TRUE,"0",VLOOKUP($C75,'VSC NorAm MO'!$A$17:$H$91,8,FALSE))</f>
        <v>0</v>
      </c>
      <c r="T75" s="88" t="str">
        <f>IF(ISNA(VLOOKUP($C75,'VSC NorAm DM'!$A$17:$H$91,8,FALSE))=TRUE,"0",VLOOKUP($C75,'VSC NorAm DM'!$A$17:$H$91,8,FALSE))</f>
        <v>0</v>
      </c>
      <c r="U75" s="88" t="str">
        <f>IF(ISNA(VLOOKUP($C75,'TT Provincials'!$A$17:$H$101,8,FALSE))=TRUE,"0",VLOOKUP($C75,'TT Provincials'!$A$17:$H$101,8,FALSE))</f>
        <v>0</v>
      </c>
      <c r="V75" s="88" t="str">
        <f>IF(ISNA(VLOOKUP($C75,'TT Provincials DM'!$A$17:$H$81,8,FALSE))=TRUE,"0",VLOOKUP($C75,'TT Provincials DM'!$A$17:$H$81,8,FALSE))</f>
        <v>0</v>
      </c>
      <c r="W75" s="88" t="str">
        <f>IF(ISNA(VLOOKUP($C75,'CWG Moguls'!$A$17:$H$91,8,FALSE))=TRUE,"0",VLOOKUP($C75,'CWG Moguls'!$A$17:$H$91,8,FALSE))</f>
        <v>0</v>
      </c>
      <c r="X75" s="88" t="str">
        <f>IF(ISNA(VLOOKUP($C75,'Steamboat NorAM MO'!$A$17:$H$91,8,FALSE))=TRUE,"0",VLOOKUP($C75,'Steamboat NorAM MO'!$A$17:$H$91,8,FALSE))</f>
        <v>0</v>
      </c>
      <c r="Y75" s="88" t="str">
        <f>IF(ISNA(VLOOKUP($C75,'Steamboat NorAM DM'!$A$17:$H$91,8,FALSE))=TRUE,"0",VLOOKUP($C75,'Steamboat NorAM DM'!$A$17:$H$91,8,FALSE))</f>
        <v>0</v>
      </c>
      <c r="Z75" s="88" t="str">
        <f>IF(ISNA(VLOOKUP($C75,'Apex NorAM MO'!$A$17:$H$91,8,FALSE))=TRUE,"0",VLOOKUP($C75,'Apex NorAM MO'!$A$17:$H$91,8,FALSE))</f>
        <v>0</v>
      </c>
      <c r="AA75" s="88" t="str">
        <f>IF(ISNA(VLOOKUP($C75,'Apex NorAM DM'!$A$17:$H$91,8,FALSE))=TRUE,"0",VLOOKUP($C75,'Apex NorAM DM'!$A$17:$H$91,8,FALSE))</f>
        <v>0</v>
      </c>
      <c r="AB75" s="88" t="str">
        <f>IF(ISNA(VLOOKUP($C75,'Fernie CC MO'!$A$17:$H$91,8,FALSE))=TRUE,"0",VLOOKUP($C75,'Fernie CC MO'!$A$17:$H$91,8,FALSE))</f>
        <v>0</v>
      </c>
      <c r="AC75" s="88" t="str">
        <f>IF(ISNA(VLOOKUP($C75,'Fernie CC DM'!$A$17:$H$100,8,FALSE))=TRUE,"0",VLOOKUP($C75,'Fernie CC DM'!$A$17:$H$100,8,FALSE))</f>
        <v>0</v>
      </c>
      <c r="AD75" s="88" t="str">
        <f>IF(ISNA(VLOOKUP($C75,'Jr Nats MO'!$A$17:$H$67,8,FALSE))=TRUE,"0",VLOOKUP($C75,'Jr Nats MO'!$A$17:$H$67,8,FALSE))</f>
        <v>0</v>
      </c>
      <c r="AE75" s="88" t="str">
        <f>IF(ISNA(VLOOKUP($C75,'CDN Champs MO'!$A$17:$H$66,8,FALSE))=TRUE,"0",VLOOKUP($C75,'CDN Champs MO'!$A$17:$H$66,8,FALSE))</f>
        <v>0</v>
      </c>
      <c r="AF75" s="88" t="str">
        <f>IF(ISNA(VLOOKUP($C75,'CDN Champs DM'!$A$17:$H$67,8,FALSE))=TRUE,"0",VLOOKUP($C75,'CDN Champs DM'!$A$17:$H$67,8,FALSE))</f>
        <v>0</v>
      </c>
    </row>
    <row r="76" spans="1:32" ht="20.100000000000001" customHeight="1">
      <c r="A76" s="81" t="s">
        <v>101</v>
      </c>
      <c r="B76" s="81" t="s">
        <v>100</v>
      </c>
      <c r="C76" s="86" t="s">
        <v>153</v>
      </c>
      <c r="D76" s="81"/>
      <c r="E76" s="81">
        <f t="shared" si="10"/>
        <v>52</v>
      </c>
      <c r="F76" s="19">
        <f t="shared" si="11"/>
        <v>52</v>
      </c>
      <c r="G76" s="20">
        <f t="shared" si="9"/>
        <v>100</v>
      </c>
      <c r="H76" s="106">
        <v>0</v>
      </c>
      <c r="I76" s="106">
        <v>0</v>
      </c>
      <c r="J76" s="19">
        <f t="shared" si="12"/>
        <v>100</v>
      </c>
      <c r="K76" s="21"/>
      <c r="L76" s="22" t="str">
        <f>IF(ISNA(VLOOKUP($C76,'Canadian Selections'!$A$17:$H$100,8,FALSE))=TRUE,"0",VLOOKUP($C76,'Canadian Selections'!$A$17:$H$100,8,FALSE))</f>
        <v>0</v>
      </c>
      <c r="M76" s="22" t="str">
        <f>IF(ISNA(VLOOKUP($C76,'Val St Come Canada Cup MO'!$A$17:$H$100,8,FALSE))=TRUE,"0",VLOOKUP($C76,'Val St Come Canada Cup MO'!$A$17:$H$100,8,FALSE))</f>
        <v>0</v>
      </c>
      <c r="N76" s="22" t="str">
        <f>IF(ISNA(VLOOKUP($C76,'Val St Come Canada Cup DM'!$A$17:$H$100,8,FALSE))=TRUE,"0",VLOOKUP($C76,'Val St Come Canada Cup DM'!$A$17:$H$100,8,FALSE))</f>
        <v>0</v>
      </c>
      <c r="O76" s="22" t="str">
        <f>IF(ISNA(VLOOKUP($C76,'Caledon TT Day 1'!$A$17:$H$100,8,FALSE))=TRUE,"0",VLOOKUP($C76,'Caledon TT Day 1'!$A$17:$H$100,8,FALSE))</f>
        <v>0</v>
      </c>
      <c r="P76" s="22" t="str">
        <f>IF(ISNA(VLOOKUP($C76,'Caledon TT Day 2'!$A$17:$H$100,8,FALSE))=TRUE,"0",VLOOKUP($C76,'Caledon TT Day 2'!$A$17:$H$100,8,FALSE))</f>
        <v>0</v>
      </c>
      <c r="Q76" s="88" t="str">
        <f>IF(ISNA(VLOOKUP($C76,'Beaver TT'!$A$17:$H$100,8,FALSE))=TRUE,"0",VLOOKUP($C76,'Beaver TT'!$A$17:$H$100,8,FALSE))</f>
        <v>0</v>
      </c>
      <c r="R76" s="88">
        <f>IF(ISNA(VLOOKUP($C76,'Fortune Fz'!$A$17:$H$100,8,FALSE))=TRUE,"0",VLOOKUP($C76,'Fortune Fz'!$A$17:$H$100,8,FALSE))</f>
        <v>100</v>
      </c>
      <c r="S76" s="88" t="str">
        <f>IF(ISNA(VLOOKUP($C76,'VSC NorAm MO'!$A$17:$H$91,8,FALSE))=TRUE,"0",VLOOKUP($C76,'VSC NorAm MO'!$A$17:$H$91,8,FALSE))</f>
        <v>0</v>
      </c>
      <c r="T76" s="88" t="str">
        <f>IF(ISNA(VLOOKUP($C76,'VSC NorAm DM'!$A$17:$H$91,8,FALSE))=TRUE,"0",VLOOKUP($C76,'VSC NorAm DM'!$A$17:$H$91,8,FALSE))</f>
        <v>0</v>
      </c>
      <c r="U76" s="88" t="str">
        <f>IF(ISNA(VLOOKUP($C76,'TT Provincials'!$A$17:$H$101,8,FALSE))=TRUE,"0",VLOOKUP($C76,'TT Provincials'!$A$17:$H$101,8,FALSE))</f>
        <v>0</v>
      </c>
      <c r="V76" s="88" t="str">
        <f>IF(ISNA(VLOOKUP($C76,'TT Provincials DM'!$A$17:$H$81,8,FALSE))=TRUE,"0",VLOOKUP($C76,'TT Provincials DM'!$A$17:$H$81,8,FALSE))</f>
        <v>0</v>
      </c>
      <c r="W76" s="88" t="str">
        <f>IF(ISNA(VLOOKUP($C76,'CWG Moguls'!$A$17:$H$91,8,FALSE))=TRUE,"0",VLOOKUP($C76,'CWG Moguls'!$A$17:$H$91,8,FALSE))</f>
        <v>0</v>
      </c>
      <c r="X76" s="88" t="str">
        <f>IF(ISNA(VLOOKUP($C76,'Steamboat NorAM MO'!$A$17:$H$91,8,FALSE))=TRUE,"0",VLOOKUP($C76,'Steamboat NorAM MO'!$A$17:$H$91,8,FALSE))</f>
        <v>0</v>
      </c>
      <c r="Y76" s="88" t="str">
        <f>IF(ISNA(VLOOKUP($C76,'Steamboat NorAM DM'!$A$17:$H$91,8,FALSE))=TRUE,"0",VLOOKUP($C76,'Steamboat NorAM DM'!$A$17:$H$91,8,FALSE))</f>
        <v>0</v>
      </c>
      <c r="Z76" s="88" t="str">
        <f>IF(ISNA(VLOOKUP($C76,'Apex NorAM MO'!$A$17:$H$91,8,FALSE))=TRUE,"0",VLOOKUP($C76,'Apex NorAM MO'!$A$17:$H$91,8,FALSE))</f>
        <v>0</v>
      </c>
      <c r="AA76" s="88" t="str">
        <f>IF(ISNA(VLOOKUP($C76,'Apex NorAM DM'!$A$17:$H$91,8,FALSE))=TRUE,"0",VLOOKUP($C76,'Apex NorAM DM'!$A$17:$H$91,8,FALSE))</f>
        <v>0</v>
      </c>
      <c r="AB76" s="88" t="str">
        <f>IF(ISNA(VLOOKUP($C76,'Fernie CC MO'!$A$17:$H$91,8,FALSE))=TRUE,"0",VLOOKUP($C76,'Fernie CC MO'!$A$17:$H$91,8,FALSE))</f>
        <v>0</v>
      </c>
      <c r="AC76" s="88" t="str">
        <f>IF(ISNA(VLOOKUP($C76,'Fernie CC DM'!$A$17:$H$100,8,FALSE))=TRUE,"0",VLOOKUP($C76,'Fernie CC DM'!$A$17:$H$100,8,FALSE))</f>
        <v>0</v>
      </c>
      <c r="AD76" s="88" t="str">
        <f>IF(ISNA(VLOOKUP($C76,'Jr Nats MO'!$A$17:$H$67,8,FALSE))=TRUE,"0",VLOOKUP($C76,'Jr Nats MO'!$A$17:$H$67,8,FALSE))</f>
        <v>0</v>
      </c>
      <c r="AE76" s="88" t="str">
        <f>IF(ISNA(VLOOKUP($C76,'CDN Champs MO'!$A$17:$H$66,8,FALSE))=TRUE,"0",VLOOKUP($C76,'CDN Champs MO'!$A$17:$H$66,8,FALSE))</f>
        <v>0</v>
      </c>
      <c r="AF76" s="88" t="str">
        <f>IF(ISNA(VLOOKUP($C76,'CDN Champs DM'!$A$17:$H$67,8,FALSE))=TRUE,"0",VLOOKUP($C76,'CDN Champs DM'!$A$17:$H$67,8,FALSE))</f>
        <v>0</v>
      </c>
    </row>
    <row r="77" spans="1:32" ht="20.100000000000001" customHeight="1">
      <c r="A77" s="81" t="s">
        <v>101</v>
      </c>
      <c r="B77" s="81" t="s">
        <v>49</v>
      </c>
      <c r="C77" s="86" t="s">
        <v>143</v>
      </c>
      <c r="D77" s="81"/>
      <c r="E77" s="81">
        <f t="shared" si="10"/>
        <v>52</v>
      </c>
      <c r="F77" s="19">
        <f t="shared" si="11"/>
        <v>52</v>
      </c>
      <c r="G77" s="20">
        <f t="shared" si="9"/>
        <v>100</v>
      </c>
      <c r="H77" s="106">
        <v>0</v>
      </c>
      <c r="I77" s="106">
        <v>0</v>
      </c>
      <c r="J77" s="19">
        <f t="shared" si="12"/>
        <v>100</v>
      </c>
      <c r="K77" s="21"/>
      <c r="L77" s="22" t="str">
        <f>IF(ISNA(VLOOKUP($C77,'Canadian Selections'!$A$17:$H$100,8,FALSE))=TRUE,"0",VLOOKUP($C77,'Canadian Selections'!$A$17:$H$100,8,FALSE))</f>
        <v>0</v>
      </c>
      <c r="M77" s="22" t="str">
        <f>IF(ISNA(VLOOKUP($C77,'Val St Come Canada Cup MO'!$A$17:$H$100,8,FALSE))=TRUE,"0",VLOOKUP($C77,'Val St Come Canada Cup MO'!$A$17:$H$100,8,FALSE))</f>
        <v>0</v>
      </c>
      <c r="N77" s="22" t="str">
        <f>IF(ISNA(VLOOKUP($C77,'Val St Come Canada Cup DM'!$A$17:$H$100,8,FALSE))=TRUE,"0",VLOOKUP($C77,'Val St Come Canada Cup DM'!$A$17:$H$100,8,FALSE))</f>
        <v>0</v>
      </c>
      <c r="O77" s="22" t="str">
        <f>IF(ISNA(VLOOKUP($C77,'Caledon TT Day 1'!$A$17:$H$100,8,FALSE))=TRUE,"0",VLOOKUP($C77,'Caledon TT Day 1'!$A$17:$H$100,8,FALSE))</f>
        <v>0</v>
      </c>
      <c r="P77" s="22" t="str">
        <f>IF(ISNA(VLOOKUP($C77,'Caledon TT Day 2'!$A$17:$H$100,8,FALSE))=TRUE,"0",VLOOKUP($C77,'Caledon TT Day 2'!$A$17:$H$100,8,FALSE))</f>
        <v>0</v>
      </c>
      <c r="Q77" s="88" t="str">
        <f>IF(ISNA(VLOOKUP($C77,'Beaver TT'!$A$17:$H$100,8,FALSE))=TRUE,"0",VLOOKUP($C77,'Beaver TT'!$A$17:$H$100,8,FALSE))</f>
        <v>0</v>
      </c>
      <c r="R77" s="88">
        <f>IF(ISNA(VLOOKUP($C77,'Fortune Fz'!$A$17:$H$100,8,FALSE))=TRUE,"0",VLOOKUP($C77,'Fortune Fz'!$A$17:$H$100,8,FALSE))</f>
        <v>100</v>
      </c>
      <c r="S77" s="88" t="str">
        <f>IF(ISNA(VLOOKUP($C77,'VSC NorAm MO'!$A$17:$H$91,8,FALSE))=TRUE,"0",VLOOKUP($C77,'VSC NorAm MO'!$A$17:$H$91,8,FALSE))</f>
        <v>0</v>
      </c>
      <c r="T77" s="88" t="str">
        <f>IF(ISNA(VLOOKUP($C77,'VSC NorAm DM'!$A$17:$H$91,8,FALSE))=TRUE,"0",VLOOKUP($C77,'VSC NorAm DM'!$A$17:$H$91,8,FALSE))</f>
        <v>0</v>
      </c>
      <c r="U77" s="88" t="str">
        <f>IF(ISNA(VLOOKUP($C77,'TT Provincials'!$A$17:$H$101,8,FALSE))=TRUE,"0",VLOOKUP($C77,'TT Provincials'!$A$17:$H$101,8,FALSE))</f>
        <v>0</v>
      </c>
      <c r="V77" s="88" t="str">
        <f>IF(ISNA(VLOOKUP($C77,'TT Provincials DM'!$A$17:$H$81,8,FALSE))=TRUE,"0",VLOOKUP($C77,'TT Provincials DM'!$A$17:$H$81,8,FALSE))</f>
        <v>0</v>
      </c>
      <c r="W77" s="88" t="str">
        <f>IF(ISNA(VLOOKUP($C77,'CWG Moguls'!$A$17:$H$91,8,FALSE))=TRUE,"0",VLOOKUP($C77,'CWG Moguls'!$A$17:$H$91,8,FALSE))</f>
        <v>0</v>
      </c>
      <c r="X77" s="88" t="str">
        <f>IF(ISNA(VLOOKUP($C77,'Steamboat NorAM MO'!$A$17:$H$91,8,FALSE))=TRUE,"0",VLOOKUP($C77,'Steamboat NorAM MO'!$A$17:$H$91,8,FALSE))</f>
        <v>0</v>
      </c>
      <c r="Y77" s="88" t="str">
        <f>IF(ISNA(VLOOKUP($C77,'Steamboat NorAM DM'!$A$17:$H$91,8,FALSE))=TRUE,"0",VLOOKUP($C77,'Steamboat NorAM DM'!$A$17:$H$91,8,FALSE))</f>
        <v>0</v>
      </c>
      <c r="Z77" s="88" t="str">
        <f>IF(ISNA(VLOOKUP($C77,'Apex NorAM MO'!$A$17:$H$91,8,FALSE))=TRUE,"0",VLOOKUP($C77,'Apex NorAM MO'!$A$17:$H$91,8,FALSE))</f>
        <v>0</v>
      </c>
      <c r="AA77" s="88" t="str">
        <f>IF(ISNA(VLOOKUP($C77,'Apex NorAM DM'!$A$17:$H$91,8,FALSE))=TRUE,"0",VLOOKUP($C77,'Apex NorAM DM'!$A$17:$H$91,8,FALSE))</f>
        <v>0</v>
      </c>
      <c r="AB77" s="88" t="str">
        <f>IF(ISNA(VLOOKUP($C77,'Fernie CC MO'!$A$17:$H$91,8,FALSE))=TRUE,"0",VLOOKUP($C77,'Fernie CC MO'!$A$17:$H$91,8,FALSE))</f>
        <v>0</v>
      </c>
      <c r="AC77" s="88" t="str">
        <f>IF(ISNA(VLOOKUP($C77,'Fernie CC DM'!$A$17:$H$100,8,FALSE))=TRUE,"0",VLOOKUP($C77,'Fernie CC DM'!$A$17:$H$100,8,FALSE))</f>
        <v>0</v>
      </c>
      <c r="AD77" s="88" t="str">
        <f>IF(ISNA(VLOOKUP($C77,'Jr Nats MO'!$A$17:$H$67,8,FALSE))=TRUE,"0",VLOOKUP($C77,'Jr Nats MO'!$A$17:$H$67,8,FALSE))</f>
        <v>0</v>
      </c>
      <c r="AE77" s="88" t="str">
        <f>IF(ISNA(VLOOKUP($C77,'CDN Champs MO'!$A$17:$H$66,8,FALSE))=TRUE,"0",VLOOKUP($C77,'CDN Champs MO'!$A$17:$H$66,8,FALSE))</f>
        <v>0</v>
      </c>
      <c r="AF77" s="88" t="str">
        <f>IF(ISNA(VLOOKUP($C77,'CDN Champs DM'!$A$17:$H$67,8,FALSE))=TRUE,"0",VLOOKUP($C77,'CDN Champs DM'!$A$17:$H$67,8,FALSE))</f>
        <v>0</v>
      </c>
    </row>
    <row r="78" spans="1:32" ht="20.100000000000001" customHeight="1">
      <c r="A78" s="81" t="s">
        <v>101</v>
      </c>
      <c r="B78" s="81" t="s">
        <v>103</v>
      </c>
      <c r="C78" s="86" t="s">
        <v>144</v>
      </c>
      <c r="D78" s="81"/>
      <c r="E78" s="81">
        <f t="shared" si="10"/>
        <v>52</v>
      </c>
      <c r="F78" s="19">
        <f t="shared" si="11"/>
        <v>52</v>
      </c>
      <c r="G78" s="20">
        <f t="shared" si="9"/>
        <v>100</v>
      </c>
      <c r="H78" s="106">
        <v>0</v>
      </c>
      <c r="I78" s="106">
        <v>0</v>
      </c>
      <c r="J78" s="19">
        <f t="shared" si="12"/>
        <v>100</v>
      </c>
      <c r="K78" s="21"/>
      <c r="L78" s="22" t="str">
        <f>IF(ISNA(VLOOKUP($C78,'Canadian Selections'!$A$17:$H$100,8,FALSE))=TRUE,"0",VLOOKUP($C78,'Canadian Selections'!$A$17:$H$100,8,FALSE))</f>
        <v>0</v>
      </c>
      <c r="M78" s="22" t="str">
        <f>IF(ISNA(VLOOKUP($C78,'Val St Come Canada Cup MO'!$A$17:$H$100,8,FALSE))=TRUE,"0",VLOOKUP($C78,'Val St Come Canada Cup MO'!$A$17:$H$100,8,FALSE))</f>
        <v>0</v>
      </c>
      <c r="N78" s="22" t="str">
        <f>IF(ISNA(VLOOKUP($C78,'Val St Come Canada Cup DM'!$A$17:$H$100,8,FALSE))=TRUE,"0",VLOOKUP($C78,'Val St Come Canada Cup DM'!$A$17:$H$100,8,FALSE))</f>
        <v>0</v>
      </c>
      <c r="O78" s="22" t="str">
        <f>IF(ISNA(VLOOKUP($C78,'Caledon TT Day 1'!$A$17:$H$100,8,FALSE))=TRUE,"0",VLOOKUP($C78,'Caledon TT Day 1'!$A$17:$H$100,8,FALSE))</f>
        <v>0</v>
      </c>
      <c r="P78" s="22" t="str">
        <f>IF(ISNA(VLOOKUP($C78,'Caledon TT Day 2'!$A$17:$H$100,8,FALSE))=TRUE,"0",VLOOKUP($C78,'Caledon TT Day 2'!$A$17:$H$100,8,FALSE))</f>
        <v>0</v>
      </c>
      <c r="Q78" s="88" t="str">
        <f>IF(ISNA(VLOOKUP($C78,'Beaver TT'!$A$17:$H$100,8,FALSE))=TRUE,"0",VLOOKUP($C78,'Beaver TT'!$A$17:$H$100,8,FALSE))</f>
        <v>0</v>
      </c>
      <c r="R78" s="88">
        <f>IF(ISNA(VLOOKUP($C78,'Fortune Fz'!$A$17:$H$100,8,FALSE))=TRUE,"0",VLOOKUP($C78,'Fortune Fz'!$A$17:$H$100,8,FALSE))</f>
        <v>100</v>
      </c>
      <c r="S78" s="88" t="str">
        <f>IF(ISNA(VLOOKUP($C78,'VSC NorAm MO'!$A$17:$H$91,8,FALSE))=TRUE,"0",VLOOKUP($C78,'VSC NorAm MO'!$A$17:$H$91,8,FALSE))</f>
        <v>0</v>
      </c>
      <c r="T78" s="88" t="str">
        <f>IF(ISNA(VLOOKUP($C78,'VSC NorAm DM'!$A$17:$H$91,8,FALSE))=TRUE,"0",VLOOKUP($C78,'VSC NorAm DM'!$A$17:$H$91,8,FALSE))</f>
        <v>0</v>
      </c>
      <c r="U78" s="88" t="str">
        <f>IF(ISNA(VLOOKUP($C78,'TT Provincials'!$A$17:$H$101,8,FALSE))=TRUE,"0",VLOOKUP($C78,'TT Provincials'!$A$17:$H$101,8,FALSE))</f>
        <v>0</v>
      </c>
      <c r="V78" s="88" t="str">
        <f>IF(ISNA(VLOOKUP($C78,'TT Provincials DM'!$A$17:$H$81,8,FALSE))=TRUE,"0",VLOOKUP($C78,'TT Provincials DM'!$A$17:$H$81,8,FALSE))</f>
        <v>0</v>
      </c>
      <c r="W78" s="88" t="str">
        <f>IF(ISNA(VLOOKUP($C78,'CWG Moguls'!$A$17:$H$91,8,FALSE))=TRUE,"0",VLOOKUP($C78,'CWG Moguls'!$A$17:$H$91,8,FALSE))</f>
        <v>0</v>
      </c>
      <c r="X78" s="88" t="str">
        <f>IF(ISNA(VLOOKUP($C78,'Steamboat NorAM MO'!$A$17:$H$91,8,FALSE))=TRUE,"0",VLOOKUP($C78,'Steamboat NorAM MO'!$A$17:$H$91,8,FALSE))</f>
        <v>0</v>
      </c>
      <c r="Y78" s="88" t="str">
        <f>IF(ISNA(VLOOKUP($C78,'Steamboat NorAM DM'!$A$17:$H$91,8,FALSE))=TRUE,"0",VLOOKUP($C78,'Steamboat NorAM DM'!$A$17:$H$91,8,FALSE))</f>
        <v>0</v>
      </c>
      <c r="Z78" s="88" t="str">
        <f>IF(ISNA(VLOOKUP($C78,'Apex NorAM MO'!$A$17:$H$91,8,FALSE))=TRUE,"0",VLOOKUP($C78,'Apex NorAM MO'!$A$17:$H$91,8,FALSE))</f>
        <v>0</v>
      </c>
      <c r="AA78" s="88" t="str">
        <f>IF(ISNA(VLOOKUP($C78,'Apex NorAM DM'!$A$17:$H$91,8,FALSE))=TRUE,"0",VLOOKUP($C78,'Apex NorAM DM'!$A$17:$H$91,8,FALSE))</f>
        <v>0</v>
      </c>
      <c r="AB78" s="88" t="str">
        <f>IF(ISNA(VLOOKUP($C78,'Fernie CC MO'!$A$17:$H$91,8,FALSE))=TRUE,"0",VLOOKUP($C78,'Fernie CC MO'!$A$17:$H$91,8,FALSE))</f>
        <v>0</v>
      </c>
      <c r="AC78" s="88" t="str">
        <f>IF(ISNA(VLOOKUP($C78,'Fernie CC DM'!$A$17:$H$100,8,FALSE))=TRUE,"0",VLOOKUP($C78,'Fernie CC DM'!$A$17:$H$100,8,FALSE))</f>
        <v>0</v>
      </c>
      <c r="AD78" s="88" t="str">
        <f>IF(ISNA(VLOOKUP($C78,'Jr Nats MO'!$A$17:$H$67,8,FALSE))=TRUE,"0",VLOOKUP($C78,'Jr Nats MO'!$A$17:$H$67,8,FALSE))</f>
        <v>0</v>
      </c>
      <c r="AE78" s="88" t="str">
        <f>IF(ISNA(VLOOKUP($C78,'CDN Champs MO'!$A$17:$H$66,8,FALSE))=TRUE,"0",VLOOKUP($C78,'CDN Champs MO'!$A$17:$H$66,8,FALSE))</f>
        <v>0</v>
      </c>
      <c r="AF78" s="88" t="str">
        <f>IF(ISNA(VLOOKUP($C78,'CDN Champs DM'!$A$17:$H$67,8,FALSE))=TRUE,"0",VLOOKUP($C78,'CDN Champs DM'!$A$17:$H$67,8,FALSE))</f>
        <v>0</v>
      </c>
    </row>
    <row r="79" spans="1:32" ht="20.100000000000001" customHeight="1">
      <c r="A79" s="81" t="s">
        <v>101</v>
      </c>
      <c r="B79" s="81" t="s">
        <v>100</v>
      </c>
      <c r="C79" s="86" t="s">
        <v>132</v>
      </c>
      <c r="D79" s="81"/>
      <c r="E79" s="81">
        <f t="shared" si="10"/>
        <v>52</v>
      </c>
      <c r="F79" s="19">
        <f t="shared" si="11"/>
        <v>52</v>
      </c>
      <c r="G79" s="20">
        <f t="shared" si="9"/>
        <v>100</v>
      </c>
      <c r="H79" s="106">
        <v>0</v>
      </c>
      <c r="I79" s="106">
        <v>0</v>
      </c>
      <c r="J79" s="19">
        <f t="shared" si="12"/>
        <v>100</v>
      </c>
      <c r="K79" s="21"/>
      <c r="L79" s="22" t="str">
        <f>IF(ISNA(VLOOKUP($C79,'Canadian Selections'!$A$17:$H$100,8,FALSE))=TRUE,"0",VLOOKUP($C79,'Canadian Selections'!$A$17:$H$100,8,FALSE))</f>
        <v>0</v>
      </c>
      <c r="M79" s="22" t="str">
        <f>IF(ISNA(VLOOKUP($C79,'Val St Come Canada Cup MO'!$A$17:$H$100,8,FALSE))=TRUE,"0",VLOOKUP($C79,'Val St Come Canada Cup MO'!$A$17:$H$100,8,FALSE))</f>
        <v>0</v>
      </c>
      <c r="N79" s="22" t="str">
        <f>IF(ISNA(VLOOKUP($C79,'Val St Come Canada Cup DM'!$A$17:$H$100,8,FALSE))=TRUE,"0",VLOOKUP($C79,'Val St Come Canada Cup DM'!$A$17:$H$100,8,FALSE))</f>
        <v>0</v>
      </c>
      <c r="O79" s="22" t="str">
        <f>IF(ISNA(VLOOKUP($C79,'Caledon TT Day 1'!$A$17:$H$100,8,FALSE))=TRUE,"0",VLOOKUP($C79,'Caledon TT Day 1'!$A$17:$H$100,8,FALSE))</f>
        <v>0</v>
      </c>
      <c r="P79" s="22" t="str">
        <f>IF(ISNA(VLOOKUP($C79,'Caledon TT Day 2'!$A$17:$H$100,8,FALSE))=TRUE,"0",VLOOKUP($C79,'Caledon TT Day 2'!$A$17:$H$100,8,FALSE))</f>
        <v>0</v>
      </c>
      <c r="Q79" s="88" t="str">
        <f>IF(ISNA(VLOOKUP($C79,'Beaver TT'!$A$17:$H$100,8,FALSE))=TRUE,"0",VLOOKUP($C79,'Beaver TT'!$A$17:$H$100,8,FALSE))</f>
        <v>0</v>
      </c>
      <c r="R79" s="88">
        <f>IF(ISNA(VLOOKUP($C79,'Fortune Fz'!$A$17:$H$100,8,FALSE))=TRUE,"0",VLOOKUP($C79,'Fortune Fz'!$A$17:$H$100,8,FALSE))</f>
        <v>100</v>
      </c>
      <c r="S79" s="88" t="str">
        <f>IF(ISNA(VLOOKUP($C79,'VSC NorAm MO'!$A$17:$H$91,8,FALSE))=TRUE,"0",VLOOKUP($C79,'VSC NorAm MO'!$A$17:$H$91,8,FALSE))</f>
        <v>0</v>
      </c>
      <c r="T79" s="88" t="str">
        <f>IF(ISNA(VLOOKUP($C79,'VSC NorAm DM'!$A$17:$H$91,8,FALSE))=TRUE,"0",VLOOKUP($C79,'VSC NorAm DM'!$A$17:$H$91,8,FALSE))</f>
        <v>0</v>
      </c>
      <c r="U79" s="88" t="str">
        <f>IF(ISNA(VLOOKUP($C79,'TT Provincials'!$A$17:$H$101,8,FALSE))=TRUE,"0",VLOOKUP($C79,'TT Provincials'!$A$17:$H$101,8,FALSE))</f>
        <v>0</v>
      </c>
      <c r="V79" s="88" t="str">
        <f>IF(ISNA(VLOOKUP($C79,'TT Provincials DM'!$A$17:$H$81,8,FALSE))=TRUE,"0",VLOOKUP($C79,'TT Provincials DM'!$A$17:$H$81,8,FALSE))</f>
        <v>0</v>
      </c>
      <c r="W79" s="88" t="str">
        <f>IF(ISNA(VLOOKUP($C79,'CWG Moguls'!$A$17:$H$91,8,FALSE))=TRUE,"0",VLOOKUP($C79,'CWG Moguls'!$A$17:$H$91,8,FALSE))</f>
        <v>0</v>
      </c>
      <c r="X79" s="88" t="str">
        <f>IF(ISNA(VLOOKUP($C79,'Steamboat NorAM MO'!$A$17:$H$91,8,FALSE))=TRUE,"0",VLOOKUP($C79,'Steamboat NorAM MO'!$A$17:$H$91,8,FALSE))</f>
        <v>0</v>
      </c>
      <c r="Y79" s="88" t="str">
        <f>IF(ISNA(VLOOKUP($C79,'Steamboat NorAM DM'!$A$17:$H$91,8,FALSE))=TRUE,"0",VLOOKUP($C79,'Steamboat NorAM DM'!$A$17:$H$91,8,FALSE))</f>
        <v>0</v>
      </c>
      <c r="Z79" s="88" t="str">
        <f>IF(ISNA(VLOOKUP($C79,'Apex NorAM MO'!$A$17:$H$91,8,FALSE))=TRUE,"0",VLOOKUP($C79,'Apex NorAM MO'!$A$17:$H$91,8,FALSE))</f>
        <v>0</v>
      </c>
      <c r="AA79" s="88" t="str">
        <f>IF(ISNA(VLOOKUP($C79,'Apex NorAM DM'!$A$17:$H$91,8,FALSE))=TRUE,"0",VLOOKUP($C79,'Apex NorAM DM'!$A$17:$H$91,8,FALSE))</f>
        <v>0</v>
      </c>
      <c r="AB79" s="88" t="str">
        <f>IF(ISNA(VLOOKUP($C79,'Fernie CC MO'!$A$17:$H$91,8,FALSE))=TRUE,"0",VLOOKUP($C79,'Fernie CC MO'!$A$17:$H$91,8,FALSE))</f>
        <v>0</v>
      </c>
      <c r="AC79" s="88" t="str">
        <f>IF(ISNA(VLOOKUP($C79,'Fernie CC DM'!$A$17:$H$100,8,FALSE))=TRUE,"0",VLOOKUP($C79,'Fernie CC DM'!$A$17:$H$100,8,FALSE))</f>
        <v>0</v>
      </c>
      <c r="AD79" s="88" t="str">
        <f>IF(ISNA(VLOOKUP($C79,'Jr Nats MO'!$A$17:$H$67,8,FALSE))=TRUE,"0",VLOOKUP($C79,'Jr Nats MO'!$A$17:$H$67,8,FALSE))</f>
        <v>0</v>
      </c>
      <c r="AE79" s="88" t="str">
        <f>IF(ISNA(VLOOKUP($C79,'CDN Champs MO'!$A$17:$H$66,8,FALSE))=TRUE,"0",VLOOKUP($C79,'CDN Champs MO'!$A$17:$H$66,8,FALSE))</f>
        <v>0</v>
      </c>
      <c r="AF79" s="88" t="str">
        <f>IF(ISNA(VLOOKUP($C79,'CDN Champs DM'!$A$17:$H$67,8,FALSE))=TRUE,"0",VLOOKUP($C79,'CDN Champs DM'!$A$17:$H$67,8,FALSE))</f>
        <v>0</v>
      </c>
    </row>
    <row r="80" spans="1:32" ht="20.100000000000001" customHeight="1">
      <c r="A80" s="81" t="s">
        <v>101</v>
      </c>
      <c r="B80" s="81" t="s">
        <v>100</v>
      </c>
      <c r="C80" s="86" t="s">
        <v>135</v>
      </c>
      <c r="D80" s="81"/>
      <c r="E80" s="81">
        <f t="shared" si="10"/>
        <v>52</v>
      </c>
      <c r="F80" s="19">
        <f t="shared" si="11"/>
        <v>52</v>
      </c>
      <c r="G80" s="20">
        <f t="shared" si="9"/>
        <v>100</v>
      </c>
      <c r="H80" s="106">
        <v>0</v>
      </c>
      <c r="I80" s="106">
        <v>0</v>
      </c>
      <c r="J80" s="19">
        <f t="shared" si="12"/>
        <v>100</v>
      </c>
      <c r="K80" s="21"/>
      <c r="L80" s="22" t="str">
        <f>IF(ISNA(VLOOKUP($C80,'Canadian Selections'!$A$17:$H$100,8,FALSE))=TRUE,"0",VLOOKUP($C80,'Canadian Selections'!$A$17:$H$100,8,FALSE))</f>
        <v>0</v>
      </c>
      <c r="M80" s="22" t="str">
        <f>IF(ISNA(VLOOKUP($C80,'Val St Come Canada Cup MO'!$A$17:$H$100,8,FALSE))=TRUE,"0",VLOOKUP($C80,'Val St Come Canada Cup MO'!$A$17:$H$100,8,FALSE))</f>
        <v>0</v>
      </c>
      <c r="N80" s="22" t="str">
        <f>IF(ISNA(VLOOKUP($C80,'Val St Come Canada Cup DM'!$A$17:$H$100,8,FALSE))=TRUE,"0",VLOOKUP($C80,'Val St Come Canada Cup DM'!$A$17:$H$100,8,FALSE))</f>
        <v>0</v>
      </c>
      <c r="O80" s="22" t="str">
        <f>IF(ISNA(VLOOKUP($C80,'Caledon TT Day 1'!$A$17:$H$100,8,FALSE))=TRUE,"0",VLOOKUP($C80,'Caledon TT Day 1'!$A$17:$H$100,8,FALSE))</f>
        <v>0</v>
      </c>
      <c r="P80" s="22" t="str">
        <f>IF(ISNA(VLOOKUP($C80,'Caledon TT Day 2'!$A$17:$H$100,8,FALSE))=TRUE,"0",VLOOKUP($C80,'Caledon TT Day 2'!$A$17:$H$100,8,FALSE))</f>
        <v>0</v>
      </c>
      <c r="Q80" s="88" t="str">
        <f>IF(ISNA(VLOOKUP($C80,'Beaver TT'!$A$17:$H$100,8,FALSE))=TRUE,"0",VLOOKUP($C80,'Beaver TT'!$A$17:$H$100,8,FALSE))</f>
        <v>0</v>
      </c>
      <c r="R80" s="88">
        <f>IF(ISNA(VLOOKUP($C80,'Fortune Fz'!$A$17:$H$100,8,FALSE))=TRUE,"0",VLOOKUP($C80,'Fortune Fz'!$A$17:$H$100,8,FALSE))</f>
        <v>100</v>
      </c>
      <c r="S80" s="88" t="str">
        <f>IF(ISNA(VLOOKUP($C80,'VSC NorAm MO'!$A$17:$H$91,8,FALSE))=TRUE,"0",VLOOKUP($C80,'VSC NorAm MO'!$A$17:$H$91,8,FALSE))</f>
        <v>0</v>
      </c>
      <c r="T80" s="88" t="str">
        <f>IF(ISNA(VLOOKUP($C80,'VSC NorAm DM'!$A$17:$H$91,8,FALSE))=TRUE,"0",VLOOKUP($C80,'VSC NorAm DM'!$A$17:$H$91,8,FALSE))</f>
        <v>0</v>
      </c>
      <c r="U80" s="88" t="str">
        <f>IF(ISNA(VLOOKUP($C80,'TT Provincials'!$A$17:$H$101,8,FALSE))=TRUE,"0",VLOOKUP($C80,'TT Provincials'!$A$17:$H$101,8,FALSE))</f>
        <v>0</v>
      </c>
      <c r="V80" s="88" t="str">
        <f>IF(ISNA(VLOOKUP($C80,'TT Provincials DM'!$A$17:$H$81,8,FALSE))=TRUE,"0",VLOOKUP($C80,'TT Provincials DM'!$A$17:$H$81,8,FALSE))</f>
        <v>0</v>
      </c>
      <c r="W80" s="88" t="str">
        <f>IF(ISNA(VLOOKUP($C80,'CWG Moguls'!$A$17:$H$91,8,FALSE))=TRUE,"0",VLOOKUP($C80,'CWG Moguls'!$A$17:$H$91,8,FALSE))</f>
        <v>0</v>
      </c>
      <c r="X80" s="88" t="str">
        <f>IF(ISNA(VLOOKUP($C80,'Steamboat NorAM MO'!$A$17:$H$91,8,FALSE))=TRUE,"0",VLOOKUP($C80,'Steamboat NorAM MO'!$A$17:$H$91,8,FALSE))</f>
        <v>0</v>
      </c>
      <c r="Y80" s="88" t="str">
        <f>IF(ISNA(VLOOKUP($C80,'Steamboat NorAM DM'!$A$17:$H$91,8,FALSE))=TRUE,"0",VLOOKUP($C80,'Steamboat NorAM DM'!$A$17:$H$91,8,FALSE))</f>
        <v>0</v>
      </c>
      <c r="Z80" s="88" t="str">
        <f>IF(ISNA(VLOOKUP($C80,'Apex NorAM MO'!$A$17:$H$91,8,FALSE))=TRUE,"0",VLOOKUP($C80,'Apex NorAM MO'!$A$17:$H$91,8,FALSE))</f>
        <v>0</v>
      </c>
      <c r="AA80" s="88" t="str">
        <f>IF(ISNA(VLOOKUP($C80,'Apex NorAM DM'!$A$17:$H$91,8,FALSE))=TRUE,"0",VLOOKUP($C80,'Apex NorAM DM'!$A$17:$H$91,8,FALSE))</f>
        <v>0</v>
      </c>
      <c r="AB80" s="88" t="str">
        <f>IF(ISNA(VLOOKUP($C80,'Fernie CC MO'!$A$17:$H$91,8,FALSE))=TRUE,"0",VLOOKUP($C80,'Fernie CC MO'!$A$17:$H$91,8,FALSE))</f>
        <v>0</v>
      </c>
      <c r="AC80" s="88" t="str">
        <f>IF(ISNA(VLOOKUP($C80,'Fernie CC DM'!$A$17:$H$100,8,FALSE))=TRUE,"0",VLOOKUP($C80,'Fernie CC DM'!$A$17:$H$100,8,FALSE))</f>
        <v>0</v>
      </c>
      <c r="AD80" s="88" t="str">
        <f>IF(ISNA(VLOOKUP($C80,'Jr Nats MO'!$A$17:$H$67,8,FALSE))=TRUE,"0",VLOOKUP($C80,'Jr Nats MO'!$A$17:$H$67,8,FALSE))</f>
        <v>0</v>
      </c>
      <c r="AE80" s="88" t="str">
        <f>IF(ISNA(VLOOKUP($C80,'CDN Champs MO'!$A$17:$H$66,8,FALSE))=TRUE,"0",VLOOKUP($C80,'CDN Champs MO'!$A$17:$H$66,8,FALSE))</f>
        <v>0</v>
      </c>
      <c r="AF80" s="88" t="str">
        <f>IF(ISNA(VLOOKUP($C80,'CDN Champs DM'!$A$17:$H$67,8,FALSE))=TRUE,"0",VLOOKUP($C80,'CDN Champs DM'!$A$17:$H$67,8,FALSE))</f>
        <v>0</v>
      </c>
    </row>
    <row r="81" spans="1:32" ht="20.100000000000001" customHeight="1">
      <c r="A81" s="81" t="s">
        <v>101</v>
      </c>
      <c r="B81" s="81" t="s">
        <v>50</v>
      </c>
      <c r="C81" s="86" t="s">
        <v>137</v>
      </c>
      <c r="D81" s="81"/>
      <c r="E81" s="81">
        <f t="shared" si="10"/>
        <v>52</v>
      </c>
      <c r="F81" s="19">
        <f t="shared" si="11"/>
        <v>52</v>
      </c>
      <c r="G81" s="20">
        <f t="shared" si="9"/>
        <v>100</v>
      </c>
      <c r="H81" s="106">
        <v>0</v>
      </c>
      <c r="I81" s="106">
        <v>0</v>
      </c>
      <c r="J81" s="19">
        <f t="shared" si="12"/>
        <v>100</v>
      </c>
      <c r="K81" s="21"/>
      <c r="L81" s="22" t="str">
        <f>IF(ISNA(VLOOKUP($C81,'Canadian Selections'!$A$17:$H$100,8,FALSE))=TRUE,"0",VLOOKUP($C81,'Canadian Selections'!$A$17:$H$100,8,FALSE))</f>
        <v>0</v>
      </c>
      <c r="M81" s="22" t="str">
        <f>IF(ISNA(VLOOKUP($C81,'Val St Come Canada Cup MO'!$A$17:$H$100,8,FALSE))=TRUE,"0",VLOOKUP($C81,'Val St Come Canada Cup MO'!$A$17:$H$100,8,FALSE))</f>
        <v>0</v>
      </c>
      <c r="N81" s="22" t="str">
        <f>IF(ISNA(VLOOKUP($C81,'Val St Come Canada Cup DM'!$A$17:$H$100,8,FALSE))=TRUE,"0",VLOOKUP($C81,'Val St Come Canada Cup DM'!$A$17:$H$100,8,FALSE))</f>
        <v>0</v>
      </c>
      <c r="O81" s="22" t="str">
        <f>IF(ISNA(VLOOKUP($C81,'Caledon TT Day 1'!$A$17:$H$100,8,FALSE))=TRUE,"0",VLOOKUP($C81,'Caledon TT Day 1'!$A$17:$H$100,8,FALSE))</f>
        <v>0</v>
      </c>
      <c r="P81" s="22" t="str">
        <f>IF(ISNA(VLOOKUP($C81,'Caledon TT Day 2'!$A$17:$H$100,8,FALSE))=TRUE,"0",VLOOKUP($C81,'Caledon TT Day 2'!$A$17:$H$100,8,FALSE))</f>
        <v>0</v>
      </c>
      <c r="Q81" s="88" t="str">
        <f>IF(ISNA(VLOOKUP($C81,'Beaver TT'!$A$17:$H$100,8,FALSE))=TRUE,"0",VLOOKUP($C81,'Beaver TT'!$A$17:$H$100,8,FALSE))</f>
        <v>0</v>
      </c>
      <c r="R81" s="88">
        <f>IF(ISNA(VLOOKUP($C81,'Fortune Fz'!$A$17:$H$100,8,FALSE))=TRUE,"0",VLOOKUP($C81,'Fortune Fz'!$A$17:$H$100,8,FALSE))</f>
        <v>100</v>
      </c>
      <c r="S81" s="88" t="str">
        <f>IF(ISNA(VLOOKUP($C81,'VSC NorAm MO'!$A$17:$H$91,8,FALSE))=TRUE,"0",VLOOKUP($C81,'VSC NorAm MO'!$A$17:$H$91,8,FALSE))</f>
        <v>0</v>
      </c>
      <c r="T81" s="88" t="str">
        <f>IF(ISNA(VLOOKUP($C81,'VSC NorAm DM'!$A$17:$H$91,8,FALSE))=TRUE,"0",VLOOKUP($C81,'VSC NorAm DM'!$A$17:$H$91,8,FALSE))</f>
        <v>0</v>
      </c>
      <c r="U81" s="88" t="str">
        <f>IF(ISNA(VLOOKUP($C81,'TT Provincials'!$A$17:$H$101,8,FALSE))=TRUE,"0",VLOOKUP($C81,'TT Provincials'!$A$17:$H$101,8,FALSE))</f>
        <v>0</v>
      </c>
      <c r="V81" s="88" t="str">
        <f>IF(ISNA(VLOOKUP($C81,'TT Provincials DM'!$A$17:$H$81,8,FALSE))=TRUE,"0",VLOOKUP($C81,'TT Provincials DM'!$A$17:$H$81,8,FALSE))</f>
        <v>0</v>
      </c>
      <c r="W81" s="88" t="str">
        <f>IF(ISNA(VLOOKUP($C81,'CWG Moguls'!$A$17:$H$91,8,FALSE))=TRUE,"0",VLOOKUP($C81,'CWG Moguls'!$A$17:$H$91,8,FALSE))</f>
        <v>0</v>
      </c>
      <c r="X81" s="88" t="str">
        <f>IF(ISNA(VLOOKUP($C81,'Steamboat NorAM MO'!$A$17:$H$91,8,FALSE))=TRUE,"0",VLOOKUP($C81,'Steamboat NorAM MO'!$A$17:$H$91,8,FALSE))</f>
        <v>0</v>
      </c>
      <c r="Y81" s="88" t="str">
        <f>IF(ISNA(VLOOKUP($C81,'Steamboat NorAM DM'!$A$17:$H$91,8,FALSE))=TRUE,"0",VLOOKUP($C81,'Steamboat NorAM DM'!$A$17:$H$91,8,FALSE))</f>
        <v>0</v>
      </c>
      <c r="Z81" s="88" t="str">
        <f>IF(ISNA(VLOOKUP($C81,'Apex NorAM MO'!$A$17:$H$91,8,FALSE))=TRUE,"0",VLOOKUP($C81,'Apex NorAM MO'!$A$17:$H$91,8,FALSE))</f>
        <v>0</v>
      </c>
      <c r="AA81" s="88" t="str">
        <f>IF(ISNA(VLOOKUP($C81,'Apex NorAM DM'!$A$17:$H$91,8,FALSE))=TRUE,"0",VLOOKUP($C81,'Apex NorAM DM'!$A$17:$H$91,8,FALSE))</f>
        <v>0</v>
      </c>
      <c r="AB81" s="88" t="str">
        <f>IF(ISNA(VLOOKUP($C81,'Fernie CC MO'!$A$17:$H$91,8,FALSE))=TRUE,"0",VLOOKUP($C81,'Fernie CC MO'!$A$17:$H$91,8,FALSE))</f>
        <v>0</v>
      </c>
      <c r="AC81" s="88" t="str">
        <f>IF(ISNA(VLOOKUP($C81,'Fernie CC DM'!$A$17:$H$100,8,FALSE))=TRUE,"0",VLOOKUP($C81,'Fernie CC DM'!$A$17:$H$100,8,FALSE))</f>
        <v>0</v>
      </c>
      <c r="AD81" s="88" t="str">
        <f>IF(ISNA(VLOOKUP($C81,'Jr Nats MO'!$A$17:$H$67,8,FALSE))=TRUE,"0",VLOOKUP($C81,'Jr Nats MO'!$A$17:$H$67,8,FALSE))</f>
        <v>0</v>
      </c>
      <c r="AE81" s="88" t="str">
        <f>IF(ISNA(VLOOKUP($C81,'CDN Champs MO'!$A$17:$H$66,8,FALSE))=TRUE,"0",VLOOKUP($C81,'CDN Champs MO'!$A$17:$H$66,8,FALSE))</f>
        <v>0</v>
      </c>
      <c r="AF81" s="88" t="str">
        <f>IF(ISNA(VLOOKUP($C81,'CDN Champs DM'!$A$17:$H$67,8,FALSE))=TRUE,"0",VLOOKUP($C81,'CDN Champs DM'!$A$17:$H$67,8,FALSE))</f>
        <v>0</v>
      </c>
    </row>
    <row r="82" spans="1:32" ht="20.100000000000001" customHeight="1">
      <c r="A82" s="81" t="s">
        <v>101</v>
      </c>
      <c r="B82" s="81" t="s">
        <v>118</v>
      </c>
      <c r="C82" s="86" t="s">
        <v>146</v>
      </c>
      <c r="D82" s="81"/>
      <c r="E82" s="81">
        <f t="shared" si="10"/>
        <v>52</v>
      </c>
      <c r="F82" s="19">
        <f t="shared" si="11"/>
        <v>52</v>
      </c>
      <c r="G82" s="20">
        <f t="shared" ref="G82:G103" si="13">LARGE(($L82:$AD82),1)</f>
        <v>100</v>
      </c>
      <c r="H82" s="106">
        <v>0</v>
      </c>
      <c r="I82" s="106">
        <v>0</v>
      </c>
      <c r="J82" s="19">
        <f t="shared" si="12"/>
        <v>100</v>
      </c>
      <c r="K82" s="21"/>
      <c r="L82" s="22" t="str">
        <f>IF(ISNA(VLOOKUP($C82,'Canadian Selections'!$A$17:$H$100,8,FALSE))=TRUE,"0",VLOOKUP($C82,'Canadian Selections'!$A$17:$H$100,8,FALSE))</f>
        <v>0</v>
      </c>
      <c r="M82" s="22" t="str">
        <f>IF(ISNA(VLOOKUP($C82,'Val St Come Canada Cup MO'!$A$17:$H$100,8,FALSE))=TRUE,"0",VLOOKUP($C82,'Val St Come Canada Cup MO'!$A$17:$H$100,8,FALSE))</f>
        <v>0</v>
      </c>
      <c r="N82" s="22" t="str">
        <f>IF(ISNA(VLOOKUP($C82,'Val St Come Canada Cup DM'!$A$17:$H$100,8,FALSE))=TRUE,"0",VLOOKUP($C82,'Val St Come Canada Cup DM'!$A$17:$H$100,8,FALSE))</f>
        <v>0</v>
      </c>
      <c r="O82" s="22" t="str">
        <f>IF(ISNA(VLOOKUP($C82,'Caledon TT Day 1'!$A$17:$H$100,8,FALSE))=TRUE,"0",VLOOKUP($C82,'Caledon TT Day 1'!$A$17:$H$100,8,FALSE))</f>
        <v>0</v>
      </c>
      <c r="P82" s="22" t="str">
        <f>IF(ISNA(VLOOKUP($C82,'Caledon TT Day 2'!$A$17:$H$100,8,FALSE))=TRUE,"0",VLOOKUP($C82,'Caledon TT Day 2'!$A$17:$H$100,8,FALSE))</f>
        <v>0</v>
      </c>
      <c r="Q82" s="88" t="str">
        <f>IF(ISNA(VLOOKUP($C82,'Beaver TT'!$A$17:$H$100,8,FALSE))=TRUE,"0",VLOOKUP($C82,'Beaver TT'!$A$17:$H$100,8,FALSE))</f>
        <v>0</v>
      </c>
      <c r="R82" s="88">
        <f>IF(ISNA(VLOOKUP($C82,'Fortune Fz'!$A$17:$H$100,8,FALSE))=TRUE,"0",VLOOKUP($C82,'Fortune Fz'!$A$17:$H$100,8,FALSE))</f>
        <v>100</v>
      </c>
      <c r="S82" s="88" t="str">
        <f>IF(ISNA(VLOOKUP($C82,'VSC NorAm MO'!$A$17:$H$91,8,FALSE))=TRUE,"0",VLOOKUP($C82,'VSC NorAm MO'!$A$17:$H$91,8,FALSE))</f>
        <v>0</v>
      </c>
      <c r="T82" s="88" t="str">
        <f>IF(ISNA(VLOOKUP($C82,'VSC NorAm DM'!$A$17:$H$91,8,FALSE))=TRUE,"0",VLOOKUP($C82,'VSC NorAm DM'!$A$17:$H$91,8,FALSE))</f>
        <v>0</v>
      </c>
      <c r="U82" s="88" t="str">
        <f>IF(ISNA(VLOOKUP($C82,'TT Provincials'!$A$17:$H$101,8,FALSE))=TRUE,"0",VLOOKUP($C82,'TT Provincials'!$A$17:$H$101,8,FALSE))</f>
        <v>0</v>
      </c>
      <c r="V82" s="88" t="str">
        <f>IF(ISNA(VLOOKUP($C82,'TT Provincials DM'!$A$17:$H$81,8,FALSE))=TRUE,"0",VLOOKUP($C82,'TT Provincials DM'!$A$17:$H$81,8,FALSE))</f>
        <v>0</v>
      </c>
      <c r="W82" s="88" t="str">
        <f>IF(ISNA(VLOOKUP($C82,'CWG Moguls'!$A$17:$H$91,8,FALSE))=TRUE,"0",VLOOKUP($C82,'CWG Moguls'!$A$17:$H$91,8,FALSE))</f>
        <v>0</v>
      </c>
      <c r="X82" s="88" t="str">
        <f>IF(ISNA(VLOOKUP($C82,'Steamboat NorAM MO'!$A$17:$H$91,8,FALSE))=TRUE,"0",VLOOKUP($C82,'Steamboat NorAM MO'!$A$17:$H$91,8,FALSE))</f>
        <v>0</v>
      </c>
      <c r="Y82" s="88" t="str">
        <f>IF(ISNA(VLOOKUP($C82,'Steamboat NorAM DM'!$A$17:$H$91,8,FALSE))=TRUE,"0",VLOOKUP($C82,'Steamboat NorAM DM'!$A$17:$H$91,8,FALSE))</f>
        <v>0</v>
      </c>
      <c r="Z82" s="88" t="str">
        <f>IF(ISNA(VLOOKUP($C82,'Apex NorAM MO'!$A$17:$H$91,8,FALSE))=TRUE,"0",VLOOKUP($C82,'Apex NorAM MO'!$A$17:$H$91,8,FALSE))</f>
        <v>0</v>
      </c>
      <c r="AA82" s="88" t="str">
        <f>IF(ISNA(VLOOKUP($C82,'Apex NorAM DM'!$A$17:$H$91,8,FALSE))=TRUE,"0",VLOOKUP($C82,'Apex NorAM DM'!$A$17:$H$91,8,FALSE))</f>
        <v>0</v>
      </c>
      <c r="AB82" s="88" t="str">
        <f>IF(ISNA(VLOOKUP($C82,'Fernie CC MO'!$A$17:$H$91,8,FALSE))=TRUE,"0",VLOOKUP($C82,'Fernie CC MO'!$A$17:$H$91,8,FALSE))</f>
        <v>0</v>
      </c>
      <c r="AC82" s="88" t="str">
        <f>IF(ISNA(VLOOKUP($C82,'Fernie CC DM'!$A$17:$H$100,8,FALSE))=TRUE,"0",VLOOKUP($C82,'Fernie CC DM'!$A$17:$H$100,8,FALSE))</f>
        <v>0</v>
      </c>
      <c r="AD82" s="88" t="str">
        <f>IF(ISNA(VLOOKUP($C82,'Jr Nats MO'!$A$17:$H$67,8,FALSE))=TRUE,"0",VLOOKUP($C82,'Jr Nats MO'!$A$17:$H$67,8,FALSE))</f>
        <v>0</v>
      </c>
      <c r="AE82" s="88" t="str">
        <f>IF(ISNA(VLOOKUP($C82,'CDN Champs MO'!$A$17:$H$66,8,FALSE))=TRUE,"0",VLOOKUP($C82,'CDN Champs MO'!$A$17:$H$66,8,FALSE))</f>
        <v>0</v>
      </c>
      <c r="AF82" s="88" t="str">
        <f>IF(ISNA(VLOOKUP($C82,'CDN Champs DM'!$A$17:$H$67,8,FALSE))=TRUE,"0",VLOOKUP($C82,'CDN Champs DM'!$A$17:$H$67,8,FALSE))</f>
        <v>0</v>
      </c>
    </row>
    <row r="83" spans="1:32" ht="20.100000000000001" customHeight="1">
      <c r="A83" s="81" t="s">
        <v>101</v>
      </c>
      <c r="B83" s="81" t="s">
        <v>103</v>
      </c>
      <c r="C83" s="86" t="s">
        <v>152</v>
      </c>
      <c r="D83" s="81"/>
      <c r="E83" s="81">
        <f t="shared" si="10"/>
        <v>52</v>
      </c>
      <c r="F83" s="19">
        <f t="shared" si="11"/>
        <v>52</v>
      </c>
      <c r="G83" s="20">
        <f t="shared" si="13"/>
        <v>100</v>
      </c>
      <c r="H83" s="106">
        <v>0</v>
      </c>
      <c r="I83" s="106">
        <v>0</v>
      </c>
      <c r="J83" s="19">
        <f t="shared" si="12"/>
        <v>100</v>
      </c>
      <c r="K83" s="21"/>
      <c r="L83" s="22" t="str">
        <f>IF(ISNA(VLOOKUP($C83,'Canadian Selections'!$A$17:$H$100,8,FALSE))=TRUE,"0",VLOOKUP($C83,'Canadian Selections'!$A$17:$H$100,8,FALSE))</f>
        <v>0</v>
      </c>
      <c r="M83" s="22" t="str">
        <f>IF(ISNA(VLOOKUP($C83,'Val St Come Canada Cup MO'!$A$17:$H$100,8,FALSE))=TRUE,"0",VLOOKUP($C83,'Val St Come Canada Cup MO'!$A$17:$H$100,8,FALSE))</f>
        <v>0</v>
      </c>
      <c r="N83" s="22" t="str">
        <f>IF(ISNA(VLOOKUP($C83,'Val St Come Canada Cup DM'!$A$17:$H$100,8,FALSE))=TRUE,"0",VLOOKUP($C83,'Val St Come Canada Cup DM'!$A$17:$H$100,8,FALSE))</f>
        <v>0</v>
      </c>
      <c r="O83" s="22" t="str">
        <f>IF(ISNA(VLOOKUP($C83,'Caledon TT Day 1'!$A$17:$H$100,8,FALSE))=TRUE,"0",VLOOKUP($C83,'Caledon TT Day 1'!$A$17:$H$100,8,FALSE))</f>
        <v>0</v>
      </c>
      <c r="P83" s="22" t="str">
        <f>IF(ISNA(VLOOKUP($C83,'Caledon TT Day 2'!$A$17:$H$100,8,FALSE))=TRUE,"0",VLOOKUP($C83,'Caledon TT Day 2'!$A$17:$H$100,8,FALSE))</f>
        <v>0</v>
      </c>
      <c r="Q83" s="88" t="str">
        <f>IF(ISNA(VLOOKUP($C83,'Beaver TT'!$A$17:$H$100,8,FALSE))=TRUE,"0",VLOOKUP($C83,'Beaver TT'!$A$17:$H$100,8,FALSE))</f>
        <v>0</v>
      </c>
      <c r="R83" s="88">
        <f>IF(ISNA(VLOOKUP($C83,'Fortune Fz'!$A$17:$H$100,8,FALSE))=TRUE,"0",VLOOKUP($C83,'Fortune Fz'!$A$17:$H$100,8,FALSE))</f>
        <v>100</v>
      </c>
      <c r="S83" s="88" t="str">
        <f>IF(ISNA(VLOOKUP($C83,'VSC NorAm MO'!$A$17:$H$91,8,FALSE))=TRUE,"0",VLOOKUP($C83,'VSC NorAm MO'!$A$17:$H$91,8,FALSE))</f>
        <v>0</v>
      </c>
      <c r="T83" s="88" t="str">
        <f>IF(ISNA(VLOOKUP($C83,'VSC NorAm DM'!$A$17:$H$91,8,FALSE))=TRUE,"0",VLOOKUP($C83,'VSC NorAm DM'!$A$17:$H$91,8,FALSE))</f>
        <v>0</v>
      </c>
      <c r="U83" s="88" t="str">
        <f>IF(ISNA(VLOOKUP($C83,'TT Provincials'!$A$17:$H$101,8,FALSE))=TRUE,"0",VLOOKUP($C83,'TT Provincials'!$A$17:$H$101,8,FALSE))</f>
        <v>0</v>
      </c>
      <c r="V83" s="88" t="str">
        <f>IF(ISNA(VLOOKUP($C83,'TT Provincials DM'!$A$17:$H$81,8,FALSE))=TRUE,"0",VLOOKUP($C83,'TT Provincials DM'!$A$17:$H$81,8,FALSE))</f>
        <v>0</v>
      </c>
      <c r="W83" s="88" t="str">
        <f>IF(ISNA(VLOOKUP($C83,'CWG Moguls'!$A$17:$H$91,8,FALSE))=TRUE,"0",VLOOKUP($C83,'CWG Moguls'!$A$17:$H$91,8,FALSE))</f>
        <v>0</v>
      </c>
      <c r="X83" s="88" t="str">
        <f>IF(ISNA(VLOOKUP($C83,'Steamboat NorAM MO'!$A$17:$H$91,8,FALSE))=TRUE,"0",VLOOKUP($C83,'Steamboat NorAM MO'!$A$17:$H$91,8,FALSE))</f>
        <v>0</v>
      </c>
      <c r="Y83" s="88" t="str">
        <f>IF(ISNA(VLOOKUP($C83,'Steamboat NorAM DM'!$A$17:$H$91,8,FALSE))=TRUE,"0",VLOOKUP($C83,'Steamboat NorAM DM'!$A$17:$H$91,8,FALSE))</f>
        <v>0</v>
      </c>
      <c r="Z83" s="88" t="str">
        <f>IF(ISNA(VLOOKUP($C83,'Apex NorAM MO'!$A$17:$H$91,8,FALSE))=TRUE,"0",VLOOKUP($C83,'Apex NorAM MO'!$A$17:$H$91,8,FALSE))</f>
        <v>0</v>
      </c>
      <c r="AA83" s="88" t="str">
        <f>IF(ISNA(VLOOKUP($C83,'Apex NorAM DM'!$A$17:$H$91,8,FALSE))=TRUE,"0",VLOOKUP($C83,'Apex NorAM DM'!$A$17:$H$91,8,FALSE))</f>
        <v>0</v>
      </c>
      <c r="AB83" s="88" t="str">
        <f>IF(ISNA(VLOOKUP($C83,'Fernie CC MO'!$A$17:$H$91,8,FALSE))=TRUE,"0",VLOOKUP($C83,'Fernie CC MO'!$A$17:$H$91,8,FALSE))</f>
        <v>0</v>
      </c>
      <c r="AC83" s="88" t="str">
        <f>IF(ISNA(VLOOKUP($C83,'Fernie CC DM'!$A$17:$H$100,8,FALSE))=TRUE,"0",VLOOKUP($C83,'Fernie CC DM'!$A$17:$H$100,8,FALSE))</f>
        <v>0</v>
      </c>
      <c r="AD83" s="88" t="str">
        <f>IF(ISNA(VLOOKUP($C83,'Jr Nats MO'!$A$17:$H$67,8,FALSE))=TRUE,"0",VLOOKUP($C83,'Jr Nats MO'!$A$17:$H$67,8,FALSE))</f>
        <v>0</v>
      </c>
      <c r="AE83" s="88" t="str">
        <f>IF(ISNA(VLOOKUP($C83,'CDN Champs MO'!$A$17:$H$66,8,FALSE))=TRUE,"0",VLOOKUP($C83,'CDN Champs MO'!$A$17:$H$66,8,FALSE))</f>
        <v>0</v>
      </c>
      <c r="AF83" s="88" t="str">
        <f>IF(ISNA(VLOOKUP($C83,'CDN Champs DM'!$A$17:$H$67,8,FALSE))=TRUE,"0",VLOOKUP($C83,'CDN Champs DM'!$A$17:$H$67,8,FALSE))</f>
        <v>0</v>
      </c>
    </row>
    <row r="84" spans="1:32" ht="20.100000000000001" customHeight="1">
      <c r="A84" s="81" t="s">
        <v>101</v>
      </c>
      <c r="B84" s="81" t="s">
        <v>49</v>
      </c>
      <c r="C84" s="86" t="s">
        <v>142</v>
      </c>
      <c r="D84" s="81"/>
      <c r="E84" s="81">
        <f t="shared" si="10"/>
        <v>52</v>
      </c>
      <c r="F84" s="19">
        <f t="shared" si="11"/>
        <v>52</v>
      </c>
      <c r="G84" s="20">
        <f t="shared" si="13"/>
        <v>100</v>
      </c>
      <c r="H84" s="106">
        <v>0</v>
      </c>
      <c r="I84" s="106">
        <v>0</v>
      </c>
      <c r="J84" s="19">
        <f t="shared" si="12"/>
        <v>100</v>
      </c>
      <c r="K84" s="21"/>
      <c r="L84" s="22" t="str">
        <f>IF(ISNA(VLOOKUP($C84,'Canadian Selections'!$A$17:$H$100,8,FALSE))=TRUE,"0",VLOOKUP($C84,'Canadian Selections'!$A$17:$H$100,8,FALSE))</f>
        <v>0</v>
      </c>
      <c r="M84" s="22" t="str">
        <f>IF(ISNA(VLOOKUP($C84,'Val St Come Canada Cup MO'!$A$17:$H$100,8,FALSE))=TRUE,"0",VLOOKUP($C84,'Val St Come Canada Cup MO'!$A$17:$H$100,8,FALSE))</f>
        <v>0</v>
      </c>
      <c r="N84" s="22" t="str">
        <f>IF(ISNA(VLOOKUP($C84,'Val St Come Canada Cup DM'!$A$17:$H$100,8,FALSE))=TRUE,"0",VLOOKUP($C84,'Val St Come Canada Cup DM'!$A$17:$H$100,8,FALSE))</f>
        <v>0</v>
      </c>
      <c r="O84" s="22" t="str">
        <f>IF(ISNA(VLOOKUP($C84,'Caledon TT Day 1'!$A$17:$H$100,8,FALSE))=TRUE,"0",VLOOKUP($C84,'Caledon TT Day 1'!$A$17:$H$100,8,FALSE))</f>
        <v>0</v>
      </c>
      <c r="P84" s="22" t="str">
        <f>IF(ISNA(VLOOKUP($C84,'Caledon TT Day 2'!$A$17:$H$100,8,FALSE))=TRUE,"0",VLOOKUP($C84,'Caledon TT Day 2'!$A$17:$H$100,8,FALSE))</f>
        <v>0</v>
      </c>
      <c r="Q84" s="88" t="str">
        <f>IF(ISNA(VLOOKUP($C84,'Beaver TT'!$A$17:$H$100,8,FALSE))=TRUE,"0",VLOOKUP($C84,'Beaver TT'!$A$17:$H$100,8,FALSE))</f>
        <v>0</v>
      </c>
      <c r="R84" s="88">
        <f>IF(ISNA(VLOOKUP($C84,'Fortune Fz'!$A$17:$H$100,8,FALSE))=TRUE,"0",VLOOKUP($C84,'Fortune Fz'!$A$17:$H$100,8,FALSE))</f>
        <v>100</v>
      </c>
      <c r="S84" s="88" t="str">
        <f>IF(ISNA(VLOOKUP($C84,'VSC NorAm MO'!$A$17:$H$91,8,FALSE))=TRUE,"0",VLOOKUP($C84,'VSC NorAm MO'!$A$17:$H$91,8,FALSE))</f>
        <v>0</v>
      </c>
      <c r="T84" s="88" t="str">
        <f>IF(ISNA(VLOOKUP($C84,'VSC NorAm DM'!$A$17:$H$91,8,FALSE))=TRUE,"0",VLOOKUP($C84,'VSC NorAm DM'!$A$17:$H$91,8,FALSE))</f>
        <v>0</v>
      </c>
      <c r="U84" s="88" t="str">
        <f>IF(ISNA(VLOOKUP($C84,'TT Provincials'!$A$17:$H$101,8,FALSE))=TRUE,"0",VLOOKUP($C84,'TT Provincials'!$A$17:$H$101,8,FALSE))</f>
        <v>0</v>
      </c>
      <c r="V84" s="88" t="str">
        <f>IF(ISNA(VLOOKUP($C84,'TT Provincials DM'!$A$17:$H$81,8,FALSE))=TRUE,"0",VLOOKUP($C84,'TT Provincials DM'!$A$17:$H$81,8,FALSE))</f>
        <v>0</v>
      </c>
      <c r="W84" s="88" t="str">
        <f>IF(ISNA(VLOOKUP($C84,'CWG Moguls'!$A$17:$H$91,8,FALSE))=TRUE,"0",VLOOKUP($C84,'CWG Moguls'!$A$17:$H$91,8,FALSE))</f>
        <v>0</v>
      </c>
      <c r="X84" s="88" t="str">
        <f>IF(ISNA(VLOOKUP($C84,'Steamboat NorAM MO'!$A$17:$H$91,8,FALSE))=TRUE,"0",VLOOKUP($C84,'Steamboat NorAM MO'!$A$17:$H$91,8,FALSE))</f>
        <v>0</v>
      </c>
      <c r="Y84" s="88" t="str">
        <f>IF(ISNA(VLOOKUP($C84,'Steamboat NorAM DM'!$A$17:$H$91,8,FALSE))=TRUE,"0",VLOOKUP($C84,'Steamboat NorAM DM'!$A$17:$H$91,8,FALSE))</f>
        <v>0</v>
      </c>
      <c r="Z84" s="88" t="str">
        <f>IF(ISNA(VLOOKUP($C84,'Apex NorAM MO'!$A$17:$H$91,8,FALSE))=TRUE,"0",VLOOKUP($C84,'Apex NorAM MO'!$A$17:$H$91,8,FALSE))</f>
        <v>0</v>
      </c>
      <c r="AA84" s="88" t="str">
        <f>IF(ISNA(VLOOKUP($C84,'Apex NorAM DM'!$A$17:$H$91,8,FALSE))=TRUE,"0",VLOOKUP($C84,'Apex NorAM DM'!$A$17:$H$91,8,FALSE))</f>
        <v>0</v>
      </c>
      <c r="AB84" s="88" t="str">
        <f>IF(ISNA(VLOOKUP($C84,'Fernie CC MO'!$A$17:$H$91,8,FALSE))=TRUE,"0",VLOOKUP($C84,'Fernie CC MO'!$A$17:$H$91,8,FALSE))</f>
        <v>0</v>
      </c>
      <c r="AC84" s="88" t="str">
        <f>IF(ISNA(VLOOKUP($C84,'Fernie CC DM'!$A$17:$H$100,8,FALSE))=TRUE,"0",VLOOKUP($C84,'Fernie CC DM'!$A$17:$H$100,8,FALSE))</f>
        <v>0</v>
      </c>
      <c r="AD84" s="88" t="str">
        <f>IF(ISNA(VLOOKUP($C84,'Jr Nats MO'!$A$17:$H$67,8,FALSE))=TRUE,"0",VLOOKUP($C84,'Jr Nats MO'!$A$17:$H$67,8,FALSE))</f>
        <v>0</v>
      </c>
      <c r="AE84" s="88" t="str">
        <f>IF(ISNA(VLOOKUP($C84,'CDN Champs MO'!$A$17:$H$66,8,FALSE))=TRUE,"0",VLOOKUP($C84,'CDN Champs MO'!$A$17:$H$66,8,FALSE))</f>
        <v>0</v>
      </c>
      <c r="AF84" s="88" t="str">
        <f>IF(ISNA(VLOOKUP($C84,'CDN Champs DM'!$A$17:$H$67,8,FALSE))=TRUE,"0",VLOOKUP($C84,'CDN Champs DM'!$A$17:$H$67,8,FALSE))</f>
        <v>0</v>
      </c>
    </row>
    <row r="85" spans="1:32" ht="20.100000000000001" customHeight="1">
      <c r="A85" s="81" t="s">
        <v>101</v>
      </c>
      <c r="B85" s="81" t="s">
        <v>118</v>
      </c>
      <c r="C85" s="86" t="s">
        <v>145</v>
      </c>
      <c r="D85" s="81"/>
      <c r="E85" s="81">
        <f t="shared" si="10"/>
        <v>52</v>
      </c>
      <c r="F85" s="19">
        <f t="shared" si="11"/>
        <v>52</v>
      </c>
      <c r="G85" s="20">
        <f t="shared" si="13"/>
        <v>100</v>
      </c>
      <c r="H85" s="106">
        <v>0</v>
      </c>
      <c r="I85" s="106">
        <v>0</v>
      </c>
      <c r="J85" s="19">
        <f t="shared" si="12"/>
        <v>100</v>
      </c>
      <c r="K85" s="21"/>
      <c r="L85" s="22" t="str">
        <f>IF(ISNA(VLOOKUP($C85,'Canadian Selections'!$A$17:$H$100,8,FALSE))=TRUE,"0",VLOOKUP($C85,'Canadian Selections'!$A$17:$H$100,8,FALSE))</f>
        <v>0</v>
      </c>
      <c r="M85" s="22" t="str">
        <f>IF(ISNA(VLOOKUP($C85,'Val St Come Canada Cup MO'!$A$17:$H$100,8,FALSE))=TRUE,"0",VLOOKUP($C85,'Val St Come Canada Cup MO'!$A$17:$H$100,8,FALSE))</f>
        <v>0</v>
      </c>
      <c r="N85" s="22" t="str">
        <f>IF(ISNA(VLOOKUP($C85,'Val St Come Canada Cup DM'!$A$17:$H$100,8,FALSE))=TRUE,"0",VLOOKUP($C85,'Val St Come Canada Cup DM'!$A$17:$H$100,8,FALSE))</f>
        <v>0</v>
      </c>
      <c r="O85" s="22" t="str">
        <f>IF(ISNA(VLOOKUP($C85,'Caledon TT Day 1'!$A$17:$H$100,8,FALSE))=TRUE,"0",VLOOKUP($C85,'Caledon TT Day 1'!$A$17:$H$100,8,FALSE))</f>
        <v>0</v>
      </c>
      <c r="P85" s="22" t="str">
        <f>IF(ISNA(VLOOKUP($C85,'Caledon TT Day 2'!$A$17:$H$100,8,FALSE))=TRUE,"0",VLOOKUP($C85,'Caledon TT Day 2'!$A$17:$H$100,8,FALSE))</f>
        <v>0</v>
      </c>
      <c r="Q85" s="88" t="str">
        <f>IF(ISNA(VLOOKUP($C85,'Beaver TT'!$A$17:$H$100,8,FALSE))=TRUE,"0",VLOOKUP($C85,'Beaver TT'!$A$17:$H$100,8,FALSE))</f>
        <v>0</v>
      </c>
      <c r="R85" s="88">
        <f>IF(ISNA(VLOOKUP($C85,'Fortune Fz'!$A$17:$H$100,8,FALSE))=TRUE,"0",VLOOKUP($C85,'Fortune Fz'!$A$17:$H$100,8,FALSE))</f>
        <v>100</v>
      </c>
      <c r="S85" s="88" t="str">
        <f>IF(ISNA(VLOOKUP($C85,'VSC NorAm MO'!$A$17:$H$91,8,FALSE))=TRUE,"0",VLOOKUP($C85,'VSC NorAm MO'!$A$17:$H$91,8,FALSE))</f>
        <v>0</v>
      </c>
      <c r="T85" s="88" t="str">
        <f>IF(ISNA(VLOOKUP($C85,'VSC NorAm DM'!$A$17:$H$91,8,FALSE))=TRUE,"0",VLOOKUP($C85,'VSC NorAm DM'!$A$17:$H$91,8,FALSE))</f>
        <v>0</v>
      </c>
      <c r="U85" s="88" t="str">
        <f>IF(ISNA(VLOOKUP($C85,'TT Provincials'!$A$17:$H$101,8,FALSE))=TRUE,"0",VLOOKUP($C85,'TT Provincials'!$A$17:$H$101,8,FALSE))</f>
        <v>0</v>
      </c>
      <c r="V85" s="88" t="str">
        <f>IF(ISNA(VLOOKUP($C85,'TT Provincials DM'!$A$17:$H$81,8,FALSE))=TRUE,"0",VLOOKUP($C85,'TT Provincials DM'!$A$17:$H$81,8,FALSE))</f>
        <v>0</v>
      </c>
      <c r="W85" s="88" t="str">
        <f>IF(ISNA(VLOOKUP($C85,'CWG Moguls'!$A$17:$H$91,8,FALSE))=TRUE,"0",VLOOKUP($C85,'CWG Moguls'!$A$17:$H$91,8,FALSE))</f>
        <v>0</v>
      </c>
      <c r="X85" s="88" t="str">
        <f>IF(ISNA(VLOOKUP($C85,'Steamboat NorAM MO'!$A$17:$H$91,8,FALSE))=TRUE,"0",VLOOKUP($C85,'Steamboat NorAM MO'!$A$17:$H$91,8,FALSE))</f>
        <v>0</v>
      </c>
      <c r="Y85" s="88" t="str">
        <f>IF(ISNA(VLOOKUP($C85,'Steamboat NorAM DM'!$A$17:$H$91,8,FALSE))=TRUE,"0",VLOOKUP($C85,'Steamboat NorAM DM'!$A$17:$H$91,8,FALSE))</f>
        <v>0</v>
      </c>
      <c r="Z85" s="88" t="str">
        <f>IF(ISNA(VLOOKUP($C85,'Apex NorAM MO'!$A$17:$H$91,8,FALSE))=TRUE,"0",VLOOKUP($C85,'Apex NorAM MO'!$A$17:$H$91,8,FALSE))</f>
        <v>0</v>
      </c>
      <c r="AA85" s="88" t="str">
        <f>IF(ISNA(VLOOKUP($C85,'Apex NorAM DM'!$A$17:$H$91,8,FALSE))=TRUE,"0",VLOOKUP($C85,'Apex NorAM DM'!$A$17:$H$91,8,FALSE))</f>
        <v>0</v>
      </c>
      <c r="AB85" s="88" t="str">
        <f>IF(ISNA(VLOOKUP($C85,'Fernie CC MO'!$A$17:$H$91,8,FALSE))=TRUE,"0",VLOOKUP($C85,'Fernie CC MO'!$A$17:$H$91,8,FALSE))</f>
        <v>0</v>
      </c>
      <c r="AC85" s="88" t="str">
        <f>IF(ISNA(VLOOKUP($C85,'Fernie CC DM'!$A$17:$H$100,8,FALSE))=TRUE,"0",VLOOKUP($C85,'Fernie CC DM'!$A$17:$H$100,8,FALSE))</f>
        <v>0</v>
      </c>
      <c r="AD85" s="88" t="str">
        <f>IF(ISNA(VLOOKUP($C85,'Jr Nats MO'!$A$17:$H$67,8,FALSE))=TRUE,"0",VLOOKUP($C85,'Jr Nats MO'!$A$17:$H$67,8,FALSE))</f>
        <v>0</v>
      </c>
      <c r="AE85" s="88" t="str">
        <f>IF(ISNA(VLOOKUP($C85,'CDN Champs MO'!$A$17:$H$66,8,FALSE))=TRUE,"0",VLOOKUP($C85,'CDN Champs MO'!$A$17:$H$66,8,FALSE))</f>
        <v>0</v>
      </c>
      <c r="AF85" s="88" t="str">
        <f>IF(ISNA(VLOOKUP($C85,'CDN Champs DM'!$A$17:$H$67,8,FALSE))=TRUE,"0",VLOOKUP($C85,'CDN Champs DM'!$A$17:$H$67,8,FALSE))</f>
        <v>0</v>
      </c>
    </row>
    <row r="86" spans="1:32" ht="20.100000000000001" customHeight="1">
      <c r="A86" s="81" t="s">
        <v>101</v>
      </c>
      <c r="B86" s="81" t="s">
        <v>118</v>
      </c>
      <c r="C86" s="86" t="s">
        <v>138</v>
      </c>
      <c r="D86" s="81"/>
      <c r="E86" s="81">
        <f t="shared" si="10"/>
        <v>52</v>
      </c>
      <c r="F86" s="19">
        <f t="shared" si="11"/>
        <v>52</v>
      </c>
      <c r="G86" s="20">
        <f t="shared" si="13"/>
        <v>100</v>
      </c>
      <c r="H86" s="106">
        <v>0</v>
      </c>
      <c r="I86" s="106">
        <v>0</v>
      </c>
      <c r="J86" s="19">
        <f t="shared" si="12"/>
        <v>100</v>
      </c>
      <c r="K86" s="21"/>
      <c r="L86" s="22" t="str">
        <f>IF(ISNA(VLOOKUP($C86,'Canadian Selections'!$A$17:$H$100,8,FALSE))=TRUE,"0",VLOOKUP($C86,'Canadian Selections'!$A$17:$H$100,8,FALSE))</f>
        <v>0</v>
      </c>
      <c r="M86" s="22" t="str">
        <f>IF(ISNA(VLOOKUP($C86,'Val St Come Canada Cup MO'!$A$17:$H$100,8,FALSE))=TRUE,"0",VLOOKUP($C86,'Val St Come Canada Cup MO'!$A$17:$H$100,8,FALSE))</f>
        <v>0</v>
      </c>
      <c r="N86" s="22" t="str">
        <f>IF(ISNA(VLOOKUP($C86,'Val St Come Canada Cup DM'!$A$17:$H$100,8,FALSE))=TRUE,"0",VLOOKUP($C86,'Val St Come Canada Cup DM'!$A$17:$H$100,8,FALSE))</f>
        <v>0</v>
      </c>
      <c r="O86" s="22" t="str">
        <f>IF(ISNA(VLOOKUP($C86,'Caledon TT Day 1'!$A$17:$H$100,8,FALSE))=TRUE,"0",VLOOKUP($C86,'Caledon TT Day 1'!$A$17:$H$100,8,FALSE))</f>
        <v>0</v>
      </c>
      <c r="P86" s="22" t="str">
        <f>IF(ISNA(VLOOKUP($C86,'Caledon TT Day 2'!$A$17:$H$100,8,FALSE))=TRUE,"0",VLOOKUP($C86,'Caledon TT Day 2'!$A$17:$H$100,8,FALSE))</f>
        <v>0</v>
      </c>
      <c r="Q86" s="88" t="str">
        <f>IF(ISNA(VLOOKUP($C86,'Beaver TT'!$A$17:$H$100,8,FALSE))=TRUE,"0",VLOOKUP($C86,'Beaver TT'!$A$17:$H$100,8,FALSE))</f>
        <v>0</v>
      </c>
      <c r="R86" s="88">
        <f>IF(ISNA(VLOOKUP($C86,'Fortune Fz'!$A$17:$H$100,8,FALSE))=TRUE,"0",VLOOKUP($C86,'Fortune Fz'!$A$17:$H$100,8,FALSE))</f>
        <v>100</v>
      </c>
      <c r="S86" s="88" t="str">
        <f>IF(ISNA(VLOOKUP($C86,'VSC NorAm MO'!$A$17:$H$91,8,FALSE))=TRUE,"0",VLOOKUP($C86,'VSC NorAm MO'!$A$17:$H$91,8,FALSE))</f>
        <v>0</v>
      </c>
      <c r="T86" s="88" t="str">
        <f>IF(ISNA(VLOOKUP($C86,'VSC NorAm DM'!$A$17:$H$91,8,FALSE))=TRUE,"0",VLOOKUP($C86,'VSC NorAm DM'!$A$17:$H$91,8,FALSE))</f>
        <v>0</v>
      </c>
      <c r="U86" s="88" t="str">
        <f>IF(ISNA(VLOOKUP($C86,'TT Provincials'!$A$17:$H$101,8,FALSE))=TRUE,"0",VLOOKUP($C86,'TT Provincials'!$A$17:$H$101,8,FALSE))</f>
        <v>0</v>
      </c>
      <c r="V86" s="88" t="str">
        <f>IF(ISNA(VLOOKUP($C86,'TT Provincials DM'!$A$17:$H$81,8,FALSE))=TRUE,"0",VLOOKUP($C86,'TT Provincials DM'!$A$17:$H$81,8,FALSE))</f>
        <v>0</v>
      </c>
      <c r="W86" s="88" t="str">
        <f>IF(ISNA(VLOOKUP($C86,'CWG Moguls'!$A$17:$H$91,8,FALSE))=TRUE,"0",VLOOKUP($C86,'CWG Moguls'!$A$17:$H$91,8,FALSE))</f>
        <v>0</v>
      </c>
      <c r="X86" s="88" t="str">
        <f>IF(ISNA(VLOOKUP($C86,'Steamboat NorAM MO'!$A$17:$H$91,8,FALSE))=TRUE,"0",VLOOKUP($C86,'Steamboat NorAM MO'!$A$17:$H$91,8,FALSE))</f>
        <v>0</v>
      </c>
      <c r="Y86" s="88" t="str">
        <f>IF(ISNA(VLOOKUP($C86,'Steamboat NorAM DM'!$A$17:$H$91,8,FALSE))=TRUE,"0",VLOOKUP($C86,'Steamboat NorAM DM'!$A$17:$H$91,8,FALSE))</f>
        <v>0</v>
      </c>
      <c r="Z86" s="88" t="str">
        <f>IF(ISNA(VLOOKUP($C86,'Apex NorAM MO'!$A$17:$H$91,8,FALSE))=TRUE,"0",VLOOKUP($C86,'Apex NorAM MO'!$A$17:$H$91,8,FALSE))</f>
        <v>0</v>
      </c>
      <c r="AA86" s="88" t="str">
        <f>IF(ISNA(VLOOKUP($C86,'Apex NorAM DM'!$A$17:$H$91,8,FALSE))=TRUE,"0",VLOOKUP($C86,'Apex NorAM DM'!$A$17:$H$91,8,FALSE))</f>
        <v>0</v>
      </c>
      <c r="AB86" s="88" t="str">
        <f>IF(ISNA(VLOOKUP($C86,'Fernie CC MO'!$A$17:$H$91,8,FALSE))=TRUE,"0",VLOOKUP($C86,'Fernie CC MO'!$A$17:$H$91,8,FALSE))</f>
        <v>0</v>
      </c>
      <c r="AC86" s="88" t="str">
        <f>IF(ISNA(VLOOKUP($C86,'Fernie CC DM'!$A$17:$H$100,8,FALSE))=TRUE,"0",VLOOKUP($C86,'Fernie CC DM'!$A$17:$H$100,8,FALSE))</f>
        <v>0</v>
      </c>
      <c r="AD86" s="88" t="str">
        <f>IF(ISNA(VLOOKUP($C86,'Jr Nats MO'!$A$17:$H$67,8,FALSE))=TRUE,"0",VLOOKUP($C86,'Jr Nats MO'!$A$17:$H$67,8,FALSE))</f>
        <v>0</v>
      </c>
      <c r="AE86" s="88" t="str">
        <f>IF(ISNA(VLOOKUP($C86,'CDN Champs MO'!$A$17:$H$66,8,FALSE))=TRUE,"0",VLOOKUP($C86,'CDN Champs MO'!$A$17:$H$66,8,FALSE))</f>
        <v>0</v>
      </c>
      <c r="AF86" s="88" t="str">
        <f>IF(ISNA(VLOOKUP($C86,'CDN Champs DM'!$A$17:$H$67,8,FALSE))=TRUE,"0",VLOOKUP($C86,'CDN Champs DM'!$A$17:$H$67,8,FALSE))</f>
        <v>0</v>
      </c>
    </row>
    <row r="87" spans="1:32" ht="20.100000000000001" customHeight="1">
      <c r="A87" s="81" t="s">
        <v>101</v>
      </c>
      <c r="B87" s="81" t="s">
        <v>100</v>
      </c>
      <c r="C87" s="86" t="s">
        <v>170</v>
      </c>
      <c r="D87" s="81"/>
      <c r="E87" s="81">
        <f t="shared" si="10"/>
        <v>52</v>
      </c>
      <c r="F87" s="19">
        <f t="shared" si="11"/>
        <v>52</v>
      </c>
      <c r="G87" s="20">
        <f t="shared" si="13"/>
        <v>100</v>
      </c>
      <c r="H87" s="106">
        <v>0</v>
      </c>
      <c r="I87" s="106">
        <v>0</v>
      </c>
      <c r="J87" s="19">
        <f t="shared" si="12"/>
        <v>100</v>
      </c>
      <c r="K87" s="21"/>
      <c r="L87" s="22" t="str">
        <f>IF(ISNA(VLOOKUP($C87,'Canadian Selections'!$A$17:$H$100,8,FALSE))=TRUE,"0",VLOOKUP($C87,'Canadian Selections'!$A$17:$H$100,8,FALSE))</f>
        <v>0</v>
      </c>
      <c r="M87" s="22" t="str">
        <f>IF(ISNA(VLOOKUP($C87,'Val St Come Canada Cup MO'!$A$17:$H$100,8,FALSE))=TRUE,"0",VLOOKUP($C87,'Val St Come Canada Cup MO'!$A$17:$H$100,8,FALSE))</f>
        <v>0</v>
      </c>
      <c r="N87" s="22" t="str">
        <f>IF(ISNA(VLOOKUP($C87,'Val St Come Canada Cup DM'!$A$17:$H$100,8,FALSE))=TRUE,"0",VLOOKUP($C87,'Val St Come Canada Cup DM'!$A$17:$H$100,8,FALSE))</f>
        <v>0</v>
      </c>
      <c r="O87" s="22" t="str">
        <f>IF(ISNA(VLOOKUP($C87,'Caledon TT Day 1'!$A$17:$H$100,8,FALSE))=TRUE,"0",VLOOKUP($C87,'Caledon TT Day 1'!$A$17:$H$100,8,FALSE))</f>
        <v>0</v>
      </c>
      <c r="P87" s="22" t="str">
        <f>IF(ISNA(VLOOKUP($C87,'Caledon TT Day 2'!$A$17:$H$100,8,FALSE))=TRUE,"0",VLOOKUP($C87,'Caledon TT Day 2'!$A$17:$H$100,8,FALSE))</f>
        <v>0</v>
      </c>
      <c r="Q87" s="88" t="str">
        <f>IF(ISNA(VLOOKUP($C87,'Beaver TT'!$A$17:$H$100,8,FALSE))=TRUE,"0",VLOOKUP($C87,'Beaver TT'!$A$17:$H$100,8,FALSE))</f>
        <v>0</v>
      </c>
      <c r="R87" s="88">
        <f>IF(ISNA(VLOOKUP($C87,'Fortune Fz'!$A$17:$H$100,8,FALSE))=TRUE,"0",VLOOKUP($C87,'Fortune Fz'!$A$17:$H$100,8,FALSE))</f>
        <v>100</v>
      </c>
      <c r="S87" s="88" t="str">
        <f>IF(ISNA(VLOOKUP($C87,'VSC NorAm MO'!$A$17:$H$91,8,FALSE))=TRUE,"0",VLOOKUP($C87,'VSC NorAm MO'!$A$17:$H$91,8,FALSE))</f>
        <v>0</v>
      </c>
      <c r="T87" s="88" t="str">
        <f>IF(ISNA(VLOOKUP($C87,'VSC NorAm DM'!$A$17:$H$91,8,FALSE))=TRUE,"0",VLOOKUP($C87,'VSC NorAm DM'!$A$17:$H$91,8,FALSE))</f>
        <v>0</v>
      </c>
      <c r="U87" s="88" t="str">
        <f>IF(ISNA(VLOOKUP($C87,'TT Provincials'!$A$17:$H$101,8,FALSE))=TRUE,"0",VLOOKUP($C87,'TT Provincials'!$A$17:$H$101,8,FALSE))</f>
        <v>0</v>
      </c>
      <c r="V87" s="88" t="str">
        <f>IF(ISNA(VLOOKUP($C87,'TT Provincials DM'!$A$17:$H$81,8,FALSE))=TRUE,"0",VLOOKUP($C87,'TT Provincials DM'!$A$17:$H$81,8,FALSE))</f>
        <v>0</v>
      </c>
      <c r="W87" s="88" t="str">
        <f>IF(ISNA(VLOOKUP($C87,'CWG Moguls'!$A$17:$H$91,8,FALSE))=TRUE,"0",VLOOKUP($C87,'CWG Moguls'!$A$17:$H$91,8,FALSE))</f>
        <v>0</v>
      </c>
      <c r="X87" s="88" t="str">
        <f>IF(ISNA(VLOOKUP($C87,'Steamboat NorAM MO'!$A$17:$H$91,8,FALSE))=TRUE,"0",VLOOKUP($C87,'Steamboat NorAM MO'!$A$17:$H$91,8,FALSE))</f>
        <v>0</v>
      </c>
      <c r="Y87" s="88" t="str">
        <f>IF(ISNA(VLOOKUP($C87,'Steamboat NorAM DM'!$A$17:$H$91,8,FALSE))=TRUE,"0",VLOOKUP($C87,'Steamboat NorAM DM'!$A$17:$H$91,8,FALSE))</f>
        <v>0</v>
      </c>
      <c r="Z87" s="88" t="str">
        <f>IF(ISNA(VLOOKUP($C87,'Apex NorAM MO'!$A$17:$H$91,8,FALSE))=TRUE,"0",VLOOKUP($C87,'Apex NorAM MO'!$A$17:$H$91,8,FALSE))</f>
        <v>0</v>
      </c>
      <c r="AA87" s="88" t="str">
        <f>IF(ISNA(VLOOKUP($C87,'Apex NorAM DM'!$A$17:$H$91,8,FALSE))=TRUE,"0",VLOOKUP($C87,'Apex NorAM DM'!$A$17:$H$91,8,FALSE))</f>
        <v>0</v>
      </c>
      <c r="AB87" s="88" t="str">
        <f>IF(ISNA(VLOOKUP($C87,'Fernie CC MO'!$A$17:$H$91,8,FALSE))=TRUE,"0",VLOOKUP($C87,'Fernie CC MO'!$A$17:$H$91,8,FALSE))</f>
        <v>0</v>
      </c>
      <c r="AC87" s="88" t="str">
        <f>IF(ISNA(VLOOKUP($C87,'Fernie CC DM'!$A$17:$H$100,8,FALSE))=TRUE,"0",VLOOKUP($C87,'Fernie CC DM'!$A$17:$H$100,8,FALSE))</f>
        <v>0</v>
      </c>
      <c r="AD87" s="88" t="str">
        <f>IF(ISNA(VLOOKUP($C87,'Jr Nats MO'!$A$17:$H$67,8,FALSE))=TRUE,"0",VLOOKUP($C87,'Jr Nats MO'!$A$17:$H$67,8,FALSE))</f>
        <v>0</v>
      </c>
      <c r="AE87" s="88" t="str">
        <f>IF(ISNA(VLOOKUP($C87,'CDN Champs MO'!$A$17:$H$66,8,FALSE))=TRUE,"0",VLOOKUP($C87,'CDN Champs MO'!$A$17:$H$66,8,FALSE))</f>
        <v>0</v>
      </c>
      <c r="AF87" s="88" t="str">
        <f>IF(ISNA(VLOOKUP($C87,'CDN Champs DM'!$A$17:$H$67,8,FALSE))=TRUE,"0",VLOOKUP($C87,'CDN Champs DM'!$A$17:$H$67,8,FALSE))</f>
        <v>0</v>
      </c>
    </row>
    <row r="88" spans="1:32" ht="20.100000000000001" customHeight="1">
      <c r="A88" s="81" t="s">
        <v>101</v>
      </c>
      <c r="B88" s="81" t="s">
        <v>100</v>
      </c>
      <c r="C88" s="86" t="s">
        <v>167</v>
      </c>
      <c r="D88" s="81"/>
      <c r="E88" s="81">
        <f t="shared" si="10"/>
        <v>52</v>
      </c>
      <c r="F88" s="19">
        <f t="shared" si="11"/>
        <v>52</v>
      </c>
      <c r="G88" s="20">
        <f t="shared" si="13"/>
        <v>100</v>
      </c>
      <c r="H88" s="106">
        <v>0</v>
      </c>
      <c r="I88" s="106">
        <v>0</v>
      </c>
      <c r="J88" s="19">
        <f t="shared" si="12"/>
        <v>100</v>
      </c>
      <c r="K88" s="21"/>
      <c r="L88" s="22" t="str">
        <f>IF(ISNA(VLOOKUP($C88,'Canadian Selections'!$A$17:$H$100,8,FALSE))=TRUE,"0",VLOOKUP($C88,'Canadian Selections'!$A$17:$H$100,8,FALSE))</f>
        <v>0</v>
      </c>
      <c r="M88" s="22" t="str">
        <f>IF(ISNA(VLOOKUP($C88,'Val St Come Canada Cup MO'!$A$17:$H$100,8,FALSE))=TRUE,"0",VLOOKUP($C88,'Val St Come Canada Cup MO'!$A$17:$H$100,8,FALSE))</f>
        <v>0</v>
      </c>
      <c r="N88" s="22" t="str">
        <f>IF(ISNA(VLOOKUP($C88,'Val St Come Canada Cup DM'!$A$17:$H$100,8,FALSE))=TRUE,"0",VLOOKUP($C88,'Val St Come Canada Cup DM'!$A$17:$H$100,8,FALSE))</f>
        <v>0</v>
      </c>
      <c r="O88" s="22" t="str">
        <f>IF(ISNA(VLOOKUP($C88,'Caledon TT Day 1'!$A$17:$H$100,8,FALSE))=TRUE,"0",VLOOKUP($C88,'Caledon TT Day 1'!$A$17:$H$100,8,FALSE))</f>
        <v>0</v>
      </c>
      <c r="P88" s="22" t="str">
        <f>IF(ISNA(VLOOKUP($C88,'Caledon TT Day 2'!$A$17:$H$100,8,FALSE))=TRUE,"0",VLOOKUP($C88,'Caledon TT Day 2'!$A$17:$H$100,8,FALSE))</f>
        <v>0</v>
      </c>
      <c r="Q88" s="88" t="str">
        <f>IF(ISNA(VLOOKUP($C88,'Beaver TT'!$A$17:$H$100,8,FALSE))=TRUE,"0",VLOOKUP($C88,'Beaver TT'!$A$17:$H$100,8,FALSE))</f>
        <v>0</v>
      </c>
      <c r="R88" s="88">
        <f>IF(ISNA(VLOOKUP($C88,'Fortune Fz'!$A$17:$H$100,8,FALSE))=TRUE,"0",VLOOKUP($C88,'Fortune Fz'!$A$17:$H$100,8,FALSE))</f>
        <v>100</v>
      </c>
      <c r="S88" s="88" t="str">
        <f>IF(ISNA(VLOOKUP($C88,'VSC NorAm MO'!$A$17:$H$91,8,FALSE))=TRUE,"0",VLOOKUP($C88,'VSC NorAm MO'!$A$17:$H$91,8,FALSE))</f>
        <v>0</v>
      </c>
      <c r="T88" s="88" t="str">
        <f>IF(ISNA(VLOOKUP($C88,'VSC NorAm DM'!$A$17:$H$91,8,FALSE))=TRUE,"0",VLOOKUP($C88,'VSC NorAm DM'!$A$17:$H$91,8,FALSE))</f>
        <v>0</v>
      </c>
      <c r="U88" s="88" t="str">
        <f>IF(ISNA(VLOOKUP($C88,'TT Provincials'!$A$17:$H$101,8,FALSE))=TRUE,"0",VLOOKUP($C88,'TT Provincials'!$A$17:$H$101,8,FALSE))</f>
        <v>0</v>
      </c>
      <c r="V88" s="88" t="str">
        <f>IF(ISNA(VLOOKUP($C88,'TT Provincials DM'!$A$17:$H$81,8,FALSE))=TRUE,"0",VLOOKUP($C88,'TT Provincials DM'!$A$17:$H$81,8,FALSE))</f>
        <v>0</v>
      </c>
      <c r="W88" s="88" t="str">
        <f>IF(ISNA(VLOOKUP($C88,'CWG Moguls'!$A$17:$H$91,8,FALSE))=TRUE,"0",VLOOKUP($C88,'CWG Moguls'!$A$17:$H$91,8,FALSE))</f>
        <v>0</v>
      </c>
      <c r="X88" s="88" t="str">
        <f>IF(ISNA(VLOOKUP($C88,'Steamboat NorAM MO'!$A$17:$H$91,8,FALSE))=TRUE,"0",VLOOKUP($C88,'Steamboat NorAM MO'!$A$17:$H$91,8,FALSE))</f>
        <v>0</v>
      </c>
      <c r="Y88" s="88" t="str">
        <f>IF(ISNA(VLOOKUP($C88,'Steamboat NorAM DM'!$A$17:$H$91,8,FALSE))=TRUE,"0",VLOOKUP($C88,'Steamboat NorAM DM'!$A$17:$H$91,8,FALSE))</f>
        <v>0</v>
      </c>
      <c r="Z88" s="88" t="str">
        <f>IF(ISNA(VLOOKUP($C88,'Apex NorAM MO'!$A$17:$H$91,8,FALSE))=TRUE,"0",VLOOKUP($C88,'Apex NorAM MO'!$A$17:$H$91,8,FALSE))</f>
        <v>0</v>
      </c>
      <c r="AA88" s="88" t="str">
        <f>IF(ISNA(VLOOKUP($C88,'Apex NorAM DM'!$A$17:$H$91,8,FALSE))=TRUE,"0",VLOOKUP($C88,'Apex NorAM DM'!$A$17:$H$91,8,FALSE))</f>
        <v>0</v>
      </c>
      <c r="AB88" s="88" t="str">
        <f>IF(ISNA(VLOOKUP($C88,'Fernie CC MO'!$A$17:$H$91,8,FALSE))=TRUE,"0",VLOOKUP($C88,'Fernie CC MO'!$A$17:$H$91,8,FALSE))</f>
        <v>0</v>
      </c>
      <c r="AC88" s="88" t="str">
        <f>IF(ISNA(VLOOKUP($C88,'Fernie CC DM'!$A$17:$H$100,8,FALSE))=TRUE,"0",VLOOKUP($C88,'Fernie CC DM'!$A$17:$H$100,8,FALSE))</f>
        <v>0</v>
      </c>
      <c r="AD88" s="88" t="str">
        <f>IF(ISNA(VLOOKUP($C88,'Jr Nats MO'!$A$17:$H$67,8,FALSE))=TRUE,"0",VLOOKUP($C88,'Jr Nats MO'!$A$17:$H$67,8,FALSE))</f>
        <v>0</v>
      </c>
      <c r="AE88" s="88" t="str">
        <f>IF(ISNA(VLOOKUP($C88,'CDN Champs MO'!$A$17:$H$66,8,FALSE))=TRUE,"0",VLOOKUP($C88,'CDN Champs MO'!$A$17:$H$66,8,FALSE))</f>
        <v>0</v>
      </c>
      <c r="AF88" s="88" t="str">
        <f>IF(ISNA(VLOOKUP($C88,'CDN Champs DM'!$A$17:$H$67,8,FALSE))=TRUE,"0",VLOOKUP($C88,'CDN Champs DM'!$A$17:$H$67,8,FALSE))</f>
        <v>0</v>
      </c>
    </row>
    <row r="89" spans="1:32" ht="20.100000000000001" customHeight="1">
      <c r="A89" s="81" t="s">
        <v>101</v>
      </c>
      <c r="B89" s="81" t="s">
        <v>103</v>
      </c>
      <c r="C89" s="86" t="s">
        <v>165</v>
      </c>
      <c r="D89" s="81"/>
      <c r="E89" s="81">
        <f t="shared" si="10"/>
        <v>52</v>
      </c>
      <c r="F89" s="19">
        <f t="shared" si="11"/>
        <v>52</v>
      </c>
      <c r="G89" s="20">
        <f t="shared" si="13"/>
        <v>100</v>
      </c>
      <c r="H89" s="106">
        <v>0</v>
      </c>
      <c r="I89" s="106">
        <v>0</v>
      </c>
      <c r="J89" s="19">
        <f t="shared" si="12"/>
        <v>100</v>
      </c>
      <c r="K89" s="21"/>
      <c r="L89" s="22" t="str">
        <f>IF(ISNA(VLOOKUP($C89,'Canadian Selections'!$A$17:$H$100,8,FALSE))=TRUE,"0",VLOOKUP($C89,'Canadian Selections'!$A$17:$H$100,8,FALSE))</f>
        <v>0</v>
      </c>
      <c r="M89" s="22" t="str">
        <f>IF(ISNA(VLOOKUP($C89,'Val St Come Canada Cup MO'!$A$17:$H$100,8,FALSE))=TRUE,"0",VLOOKUP($C89,'Val St Come Canada Cup MO'!$A$17:$H$100,8,FALSE))</f>
        <v>0</v>
      </c>
      <c r="N89" s="22" t="str">
        <f>IF(ISNA(VLOOKUP($C89,'Val St Come Canada Cup DM'!$A$17:$H$100,8,FALSE))=TRUE,"0",VLOOKUP($C89,'Val St Come Canada Cup DM'!$A$17:$H$100,8,FALSE))</f>
        <v>0</v>
      </c>
      <c r="O89" s="22" t="str">
        <f>IF(ISNA(VLOOKUP($C89,'Caledon TT Day 1'!$A$17:$H$100,8,FALSE))=TRUE,"0",VLOOKUP($C89,'Caledon TT Day 1'!$A$17:$H$100,8,FALSE))</f>
        <v>0</v>
      </c>
      <c r="P89" s="22" t="str">
        <f>IF(ISNA(VLOOKUP($C89,'Caledon TT Day 2'!$A$17:$H$100,8,FALSE))=TRUE,"0",VLOOKUP($C89,'Caledon TT Day 2'!$A$17:$H$100,8,FALSE))</f>
        <v>0</v>
      </c>
      <c r="Q89" s="88" t="str">
        <f>IF(ISNA(VLOOKUP($C89,'Beaver TT'!$A$17:$H$100,8,FALSE))=TRUE,"0",VLOOKUP($C89,'Beaver TT'!$A$17:$H$100,8,FALSE))</f>
        <v>0</v>
      </c>
      <c r="R89" s="88">
        <f>IF(ISNA(VLOOKUP($C89,'Fortune Fz'!$A$17:$H$100,8,FALSE))=TRUE,"0",VLOOKUP($C89,'Fortune Fz'!$A$17:$H$100,8,FALSE))</f>
        <v>100</v>
      </c>
      <c r="S89" s="88" t="str">
        <f>IF(ISNA(VLOOKUP($C89,'VSC NorAm MO'!$A$17:$H$91,8,FALSE))=TRUE,"0",VLOOKUP($C89,'VSC NorAm MO'!$A$17:$H$91,8,FALSE))</f>
        <v>0</v>
      </c>
      <c r="T89" s="88" t="str">
        <f>IF(ISNA(VLOOKUP($C89,'VSC NorAm DM'!$A$17:$H$91,8,FALSE))=TRUE,"0",VLOOKUP($C89,'VSC NorAm DM'!$A$17:$H$91,8,FALSE))</f>
        <v>0</v>
      </c>
      <c r="U89" s="88" t="str">
        <f>IF(ISNA(VLOOKUP($C89,'TT Provincials'!$A$17:$H$101,8,FALSE))=TRUE,"0",VLOOKUP($C89,'TT Provincials'!$A$17:$H$101,8,FALSE))</f>
        <v>0</v>
      </c>
      <c r="V89" s="88" t="str">
        <f>IF(ISNA(VLOOKUP($C89,'TT Provincials DM'!$A$17:$H$81,8,FALSE))=TRUE,"0",VLOOKUP($C89,'TT Provincials DM'!$A$17:$H$81,8,FALSE))</f>
        <v>0</v>
      </c>
      <c r="W89" s="88" t="str">
        <f>IF(ISNA(VLOOKUP($C89,'CWG Moguls'!$A$17:$H$91,8,FALSE))=TRUE,"0",VLOOKUP($C89,'CWG Moguls'!$A$17:$H$91,8,FALSE))</f>
        <v>0</v>
      </c>
      <c r="X89" s="88" t="str">
        <f>IF(ISNA(VLOOKUP($C89,'Steamboat NorAM MO'!$A$17:$H$91,8,FALSE))=TRUE,"0",VLOOKUP($C89,'Steamboat NorAM MO'!$A$17:$H$91,8,FALSE))</f>
        <v>0</v>
      </c>
      <c r="Y89" s="88" t="str">
        <f>IF(ISNA(VLOOKUP($C89,'Steamboat NorAM DM'!$A$17:$H$91,8,FALSE))=TRUE,"0",VLOOKUP($C89,'Steamboat NorAM DM'!$A$17:$H$91,8,FALSE))</f>
        <v>0</v>
      </c>
      <c r="Z89" s="88" t="str">
        <f>IF(ISNA(VLOOKUP($C89,'Apex NorAM MO'!$A$17:$H$91,8,FALSE))=TRUE,"0",VLOOKUP($C89,'Apex NorAM MO'!$A$17:$H$91,8,FALSE))</f>
        <v>0</v>
      </c>
      <c r="AA89" s="88" t="str">
        <f>IF(ISNA(VLOOKUP($C89,'Apex NorAM DM'!$A$17:$H$91,8,FALSE))=TRUE,"0",VLOOKUP($C89,'Apex NorAM DM'!$A$17:$H$91,8,FALSE))</f>
        <v>0</v>
      </c>
      <c r="AB89" s="88" t="str">
        <f>IF(ISNA(VLOOKUP($C89,'Fernie CC MO'!$A$17:$H$91,8,FALSE))=TRUE,"0",VLOOKUP($C89,'Fernie CC MO'!$A$17:$H$91,8,FALSE))</f>
        <v>0</v>
      </c>
      <c r="AC89" s="88" t="str">
        <f>IF(ISNA(VLOOKUP($C89,'Fernie CC DM'!$A$17:$H$100,8,FALSE))=TRUE,"0",VLOOKUP($C89,'Fernie CC DM'!$A$17:$H$100,8,FALSE))</f>
        <v>0</v>
      </c>
      <c r="AD89" s="88" t="str">
        <f>IF(ISNA(VLOOKUP($C89,'Jr Nats MO'!$A$17:$H$67,8,FALSE))=TRUE,"0",VLOOKUP($C89,'Jr Nats MO'!$A$17:$H$67,8,FALSE))</f>
        <v>0</v>
      </c>
      <c r="AE89" s="88" t="str">
        <f>IF(ISNA(VLOOKUP($C89,'CDN Champs MO'!$A$17:$H$66,8,FALSE))=TRUE,"0",VLOOKUP($C89,'CDN Champs MO'!$A$17:$H$66,8,FALSE))</f>
        <v>0</v>
      </c>
      <c r="AF89" s="88" t="str">
        <f>IF(ISNA(VLOOKUP($C89,'CDN Champs DM'!$A$17:$H$67,8,FALSE))=TRUE,"0",VLOOKUP($C89,'CDN Champs DM'!$A$17:$H$67,8,FALSE))</f>
        <v>0</v>
      </c>
    </row>
    <row r="90" spans="1:32" ht="20.100000000000001" customHeight="1">
      <c r="A90" s="81" t="s">
        <v>101</v>
      </c>
      <c r="B90" s="81" t="s">
        <v>103</v>
      </c>
      <c r="C90" s="86" t="s">
        <v>161</v>
      </c>
      <c r="D90" s="81"/>
      <c r="E90" s="81">
        <f t="shared" si="10"/>
        <v>52</v>
      </c>
      <c r="F90" s="19">
        <f t="shared" si="11"/>
        <v>52</v>
      </c>
      <c r="G90" s="20">
        <f t="shared" si="13"/>
        <v>100</v>
      </c>
      <c r="H90" s="106">
        <v>0</v>
      </c>
      <c r="I90" s="106">
        <v>0</v>
      </c>
      <c r="J90" s="19">
        <f t="shared" si="12"/>
        <v>100</v>
      </c>
      <c r="K90" s="21"/>
      <c r="L90" s="22" t="str">
        <f>IF(ISNA(VLOOKUP($C90,'Canadian Selections'!$A$17:$H$100,8,FALSE))=TRUE,"0",VLOOKUP($C90,'Canadian Selections'!$A$17:$H$100,8,FALSE))</f>
        <v>0</v>
      </c>
      <c r="M90" s="22" t="str">
        <f>IF(ISNA(VLOOKUP($C90,'Val St Come Canada Cup MO'!$A$17:$H$100,8,FALSE))=TRUE,"0",VLOOKUP($C90,'Val St Come Canada Cup MO'!$A$17:$H$100,8,FALSE))</f>
        <v>0</v>
      </c>
      <c r="N90" s="22" t="str">
        <f>IF(ISNA(VLOOKUP($C90,'Val St Come Canada Cup DM'!$A$17:$H$100,8,FALSE))=TRUE,"0",VLOOKUP($C90,'Val St Come Canada Cup DM'!$A$17:$H$100,8,FALSE))</f>
        <v>0</v>
      </c>
      <c r="O90" s="22" t="str">
        <f>IF(ISNA(VLOOKUP($C90,'Caledon TT Day 1'!$A$17:$H$100,8,FALSE))=TRUE,"0",VLOOKUP($C90,'Caledon TT Day 1'!$A$17:$H$100,8,FALSE))</f>
        <v>0</v>
      </c>
      <c r="P90" s="22" t="str">
        <f>IF(ISNA(VLOOKUP($C90,'Caledon TT Day 2'!$A$17:$H$100,8,FALSE))=TRUE,"0",VLOOKUP($C90,'Caledon TT Day 2'!$A$17:$H$100,8,FALSE))</f>
        <v>0</v>
      </c>
      <c r="Q90" s="88" t="str">
        <f>IF(ISNA(VLOOKUP($C90,'Beaver TT'!$A$17:$H$100,8,FALSE))=TRUE,"0",VLOOKUP($C90,'Beaver TT'!$A$17:$H$100,8,FALSE))</f>
        <v>0</v>
      </c>
      <c r="R90" s="88">
        <f>IF(ISNA(VLOOKUP($C90,'Fortune Fz'!$A$17:$H$100,8,FALSE))=TRUE,"0",VLOOKUP($C90,'Fortune Fz'!$A$17:$H$100,8,FALSE))</f>
        <v>100</v>
      </c>
      <c r="S90" s="88" t="str">
        <f>IF(ISNA(VLOOKUP($C90,'VSC NorAm MO'!$A$17:$H$91,8,FALSE))=TRUE,"0",VLOOKUP($C90,'VSC NorAm MO'!$A$17:$H$91,8,FALSE))</f>
        <v>0</v>
      </c>
      <c r="T90" s="88" t="str">
        <f>IF(ISNA(VLOOKUP($C90,'VSC NorAm DM'!$A$17:$H$91,8,FALSE))=TRUE,"0",VLOOKUP($C90,'VSC NorAm DM'!$A$17:$H$91,8,FALSE))</f>
        <v>0</v>
      </c>
      <c r="U90" s="88" t="str">
        <f>IF(ISNA(VLOOKUP($C90,'TT Provincials'!$A$17:$H$101,8,FALSE))=TRUE,"0",VLOOKUP($C90,'TT Provincials'!$A$17:$H$101,8,FALSE))</f>
        <v>0</v>
      </c>
      <c r="V90" s="88" t="str">
        <f>IF(ISNA(VLOOKUP($C90,'TT Provincials DM'!$A$17:$H$81,8,FALSE))=TRUE,"0",VLOOKUP($C90,'TT Provincials DM'!$A$17:$H$81,8,FALSE))</f>
        <v>0</v>
      </c>
      <c r="W90" s="88" t="str">
        <f>IF(ISNA(VLOOKUP($C90,'CWG Moguls'!$A$17:$H$91,8,FALSE))=TRUE,"0",VLOOKUP($C90,'CWG Moguls'!$A$17:$H$91,8,FALSE))</f>
        <v>0</v>
      </c>
      <c r="X90" s="88" t="str">
        <f>IF(ISNA(VLOOKUP($C90,'Steamboat NorAM MO'!$A$17:$H$91,8,FALSE))=TRUE,"0",VLOOKUP($C90,'Steamboat NorAM MO'!$A$17:$H$91,8,FALSE))</f>
        <v>0</v>
      </c>
      <c r="Y90" s="88" t="str">
        <f>IF(ISNA(VLOOKUP($C90,'Steamboat NorAM DM'!$A$17:$H$91,8,FALSE))=TRUE,"0",VLOOKUP($C90,'Steamboat NorAM DM'!$A$17:$H$91,8,FALSE))</f>
        <v>0</v>
      </c>
      <c r="Z90" s="88" t="str">
        <f>IF(ISNA(VLOOKUP($C90,'Apex NorAM MO'!$A$17:$H$91,8,FALSE))=TRUE,"0",VLOOKUP($C90,'Apex NorAM MO'!$A$17:$H$91,8,FALSE))</f>
        <v>0</v>
      </c>
      <c r="AA90" s="88" t="str">
        <f>IF(ISNA(VLOOKUP($C90,'Apex NorAM DM'!$A$17:$H$91,8,FALSE))=TRUE,"0",VLOOKUP($C90,'Apex NorAM DM'!$A$17:$H$91,8,FALSE))</f>
        <v>0</v>
      </c>
      <c r="AB90" s="88" t="str">
        <f>IF(ISNA(VLOOKUP($C90,'Fernie CC MO'!$A$17:$H$91,8,FALSE))=TRUE,"0",VLOOKUP($C90,'Fernie CC MO'!$A$17:$H$91,8,FALSE))</f>
        <v>0</v>
      </c>
      <c r="AC90" s="88" t="str">
        <f>IF(ISNA(VLOOKUP($C90,'Fernie CC DM'!$A$17:$H$100,8,FALSE))=TRUE,"0",VLOOKUP($C90,'Fernie CC DM'!$A$17:$H$100,8,FALSE))</f>
        <v>0</v>
      </c>
      <c r="AD90" s="88" t="str">
        <f>IF(ISNA(VLOOKUP($C90,'Jr Nats MO'!$A$17:$H$67,8,FALSE))=TRUE,"0",VLOOKUP($C90,'Jr Nats MO'!$A$17:$H$67,8,FALSE))</f>
        <v>0</v>
      </c>
      <c r="AE90" s="88" t="str">
        <f>IF(ISNA(VLOOKUP($C90,'CDN Champs MO'!$A$17:$H$66,8,FALSE))=TRUE,"0",VLOOKUP($C90,'CDN Champs MO'!$A$17:$H$66,8,FALSE))</f>
        <v>0</v>
      </c>
      <c r="AF90" s="88" t="str">
        <f>IF(ISNA(VLOOKUP($C90,'CDN Champs DM'!$A$17:$H$67,8,FALSE))=TRUE,"0",VLOOKUP($C90,'CDN Champs DM'!$A$17:$H$67,8,FALSE))</f>
        <v>0</v>
      </c>
    </row>
    <row r="91" spans="1:32" ht="20.100000000000001" customHeight="1">
      <c r="A91" s="81" t="s">
        <v>101</v>
      </c>
      <c r="B91" s="81" t="s">
        <v>100</v>
      </c>
      <c r="C91" s="86" t="s">
        <v>171</v>
      </c>
      <c r="D91" s="81"/>
      <c r="E91" s="81">
        <f t="shared" si="10"/>
        <v>52</v>
      </c>
      <c r="F91" s="19">
        <f t="shared" si="11"/>
        <v>52</v>
      </c>
      <c r="G91" s="20">
        <f t="shared" si="13"/>
        <v>100</v>
      </c>
      <c r="H91" s="106">
        <v>0</v>
      </c>
      <c r="I91" s="106">
        <v>0</v>
      </c>
      <c r="J91" s="19">
        <f t="shared" si="12"/>
        <v>100</v>
      </c>
      <c r="K91" s="21"/>
      <c r="L91" s="22" t="str">
        <f>IF(ISNA(VLOOKUP($C91,'Canadian Selections'!$A$17:$H$100,8,FALSE))=TRUE,"0",VLOOKUP($C91,'Canadian Selections'!$A$17:$H$100,8,FALSE))</f>
        <v>0</v>
      </c>
      <c r="M91" s="22" t="str">
        <f>IF(ISNA(VLOOKUP($C91,'Val St Come Canada Cup MO'!$A$17:$H$100,8,FALSE))=TRUE,"0",VLOOKUP($C91,'Val St Come Canada Cup MO'!$A$17:$H$100,8,FALSE))</f>
        <v>0</v>
      </c>
      <c r="N91" s="22" t="str">
        <f>IF(ISNA(VLOOKUP($C91,'Val St Come Canada Cup DM'!$A$17:$H$100,8,FALSE))=TRUE,"0",VLOOKUP($C91,'Val St Come Canada Cup DM'!$A$17:$H$100,8,FALSE))</f>
        <v>0</v>
      </c>
      <c r="O91" s="22" t="str">
        <f>IF(ISNA(VLOOKUP($C91,'Caledon TT Day 1'!$A$17:$H$100,8,FALSE))=TRUE,"0",VLOOKUP($C91,'Caledon TT Day 1'!$A$17:$H$100,8,FALSE))</f>
        <v>0</v>
      </c>
      <c r="P91" s="22" t="str">
        <f>IF(ISNA(VLOOKUP($C91,'Caledon TT Day 2'!$A$17:$H$100,8,FALSE))=TRUE,"0",VLOOKUP($C91,'Caledon TT Day 2'!$A$17:$H$100,8,FALSE))</f>
        <v>0</v>
      </c>
      <c r="Q91" s="88" t="str">
        <f>IF(ISNA(VLOOKUP($C91,'Beaver TT'!$A$17:$H$100,8,FALSE))=TRUE,"0",VLOOKUP($C91,'Beaver TT'!$A$17:$H$100,8,FALSE))</f>
        <v>0</v>
      </c>
      <c r="R91" s="88">
        <f>IF(ISNA(VLOOKUP($C91,'Fortune Fz'!$A$17:$H$100,8,FALSE))=TRUE,"0",VLOOKUP($C91,'Fortune Fz'!$A$17:$H$100,8,FALSE))</f>
        <v>100</v>
      </c>
      <c r="S91" s="88" t="str">
        <f>IF(ISNA(VLOOKUP($C91,'VSC NorAm MO'!$A$17:$H$91,8,FALSE))=TRUE,"0",VLOOKUP($C91,'VSC NorAm MO'!$A$17:$H$91,8,FALSE))</f>
        <v>0</v>
      </c>
      <c r="T91" s="88" t="str">
        <f>IF(ISNA(VLOOKUP($C91,'VSC NorAm DM'!$A$17:$H$91,8,FALSE))=TRUE,"0",VLOOKUP($C91,'VSC NorAm DM'!$A$17:$H$91,8,FALSE))</f>
        <v>0</v>
      </c>
      <c r="U91" s="88" t="str">
        <f>IF(ISNA(VLOOKUP($C91,'TT Provincials'!$A$17:$H$101,8,FALSE))=TRUE,"0",VLOOKUP($C91,'TT Provincials'!$A$17:$H$101,8,FALSE))</f>
        <v>0</v>
      </c>
      <c r="V91" s="88" t="str">
        <f>IF(ISNA(VLOOKUP($C91,'TT Provincials DM'!$A$17:$H$81,8,FALSE))=TRUE,"0",VLOOKUP($C91,'TT Provincials DM'!$A$17:$H$81,8,FALSE))</f>
        <v>0</v>
      </c>
      <c r="W91" s="88" t="str">
        <f>IF(ISNA(VLOOKUP($C91,'CWG Moguls'!$A$17:$H$91,8,FALSE))=TRUE,"0",VLOOKUP($C91,'CWG Moguls'!$A$17:$H$91,8,FALSE))</f>
        <v>0</v>
      </c>
      <c r="X91" s="88" t="str">
        <f>IF(ISNA(VLOOKUP($C91,'Steamboat NorAM MO'!$A$17:$H$91,8,FALSE))=TRUE,"0",VLOOKUP($C91,'Steamboat NorAM MO'!$A$17:$H$91,8,FALSE))</f>
        <v>0</v>
      </c>
      <c r="Y91" s="88" t="str">
        <f>IF(ISNA(VLOOKUP($C91,'Steamboat NorAM DM'!$A$17:$H$91,8,FALSE))=TRUE,"0",VLOOKUP($C91,'Steamboat NorAM DM'!$A$17:$H$91,8,FALSE))</f>
        <v>0</v>
      </c>
      <c r="Z91" s="88" t="str">
        <f>IF(ISNA(VLOOKUP($C91,'Apex NorAM MO'!$A$17:$H$91,8,FALSE))=TRUE,"0",VLOOKUP($C91,'Apex NorAM MO'!$A$17:$H$91,8,FALSE))</f>
        <v>0</v>
      </c>
      <c r="AA91" s="88" t="str">
        <f>IF(ISNA(VLOOKUP($C91,'Apex NorAM DM'!$A$17:$H$91,8,FALSE))=TRUE,"0",VLOOKUP($C91,'Apex NorAM DM'!$A$17:$H$91,8,FALSE))</f>
        <v>0</v>
      </c>
      <c r="AB91" s="88" t="str">
        <f>IF(ISNA(VLOOKUP($C91,'Fernie CC MO'!$A$17:$H$91,8,FALSE))=TRUE,"0",VLOOKUP($C91,'Fernie CC MO'!$A$17:$H$91,8,FALSE))</f>
        <v>0</v>
      </c>
      <c r="AC91" s="88" t="str">
        <f>IF(ISNA(VLOOKUP($C91,'Fernie CC DM'!$A$17:$H$100,8,FALSE))=TRUE,"0",VLOOKUP($C91,'Fernie CC DM'!$A$17:$H$100,8,FALSE))</f>
        <v>0</v>
      </c>
      <c r="AD91" s="88" t="str">
        <f>IF(ISNA(VLOOKUP($C91,'Jr Nats MO'!$A$17:$H$67,8,FALSE))=TRUE,"0",VLOOKUP($C91,'Jr Nats MO'!$A$17:$H$67,8,FALSE))</f>
        <v>0</v>
      </c>
      <c r="AE91" s="88" t="str">
        <f>IF(ISNA(VLOOKUP($C91,'CDN Champs MO'!$A$17:$H$66,8,FALSE))=TRUE,"0",VLOOKUP($C91,'CDN Champs MO'!$A$17:$H$66,8,FALSE))</f>
        <v>0</v>
      </c>
      <c r="AF91" s="88" t="str">
        <f>IF(ISNA(VLOOKUP($C91,'CDN Champs DM'!$A$17:$H$67,8,FALSE))=TRUE,"0",VLOOKUP($C91,'CDN Champs DM'!$A$17:$H$67,8,FALSE))</f>
        <v>0</v>
      </c>
    </row>
    <row r="92" spans="1:32" ht="20.100000000000001" customHeight="1">
      <c r="A92" s="81" t="s">
        <v>101</v>
      </c>
      <c r="B92" s="81" t="s">
        <v>103</v>
      </c>
      <c r="C92" s="86" t="s">
        <v>159</v>
      </c>
      <c r="D92" s="81"/>
      <c r="E92" s="81">
        <f t="shared" si="10"/>
        <v>52</v>
      </c>
      <c r="F92" s="19">
        <f t="shared" si="11"/>
        <v>52</v>
      </c>
      <c r="G92" s="20">
        <f t="shared" si="13"/>
        <v>100</v>
      </c>
      <c r="H92" s="106">
        <v>0</v>
      </c>
      <c r="I92" s="106">
        <v>0</v>
      </c>
      <c r="J92" s="19">
        <f t="shared" si="12"/>
        <v>100</v>
      </c>
      <c r="K92" s="21"/>
      <c r="L92" s="22" t="str">
        <f>IF(ISNA(VLOOKUP($C92,'Canadian Selections'!$A$17:$H$100,8,FALSE))=TRUE,"0",VLOOKUP($C92,'Canadian Selections'!$A$17:$H$100,8,FALSE))</f>
        <v>0</v>
      </c>
      <c r="M92" s="22" t="str">
        <f>IF(ISNA(VLOOKUP($C92,'Val St Come Canada Cup MO'!$A$17:$H$100,8,FALSE))=TRUE,"0",VLOOKUP($C92,'Val St Come Canada Cup MO'!$A$17:$H$100,8,FALSE))</f>
        <v>0</v>
      </c>
      <c r="N92" s="22" t="str">
        <f>IF(ISNA(VLOOKUP($C92,'Val St Come Canada Cup DM'!$A$17:$H$100,8,FALSE))=TRUE,"0",VLOOKUP($C92,'Val St Come Canada Cup DM'!$A$17:$H$100,8,FALSE))</f>
        <v>0</v>
      </c>
      <c r="O92" s="22" t="str">
        <f>IF(ISNA(VLOOKUP($C92,'Caledon TT Day 1'!$A$17:$H$100,8,FALSE))=TRUE,"0",VLOOKUP($C92,'Caledon TT Day 1'!$A$17:$H$100,8,FALSE))</f>
        <v>0</v>
      </c>
      <c r="P92" s="22" t="str">
        <f>IF(ISNA(VLOOKUP($C92,'Caledon TT Day 2'!$A$17:$H$100,8,FALSE))=TRUE,"0",VLOOKUP($C92,'Caledon TT Day 2'!$A$17:$H$100,8,FALSE))</f>
        <v>0</v>
      </c>
      <c r="Q92" s="88" t="str">
        <f>IF(ISNA(VLOOKUP($C92,'Beaver TT'!$A$17:$H$100,8,FALSE))=TRUE,"0",VLOOKUP($C92,'Beaver TT'!$A$17:$H$100,8,FALSE))</f>
        <v>0</v>
      </c>
      <c r="R92" s="88">
        <f>IF(ISNA(VLOOKUP($C92,'Fortune Fz'!$A$17:$H$100,8,FALSE))=TRUE,"0",VLOOKUP($C92,'Fortune Fz'!$A$17:$H$100,8,FALSE))</f>
        <v>100</v>
      </c>
      <c r="S92" s="88" t="str">
        <f>IF(ISNA(VLOOKUP($C92,'VSC NorAm MO'!$A$17:$H$91,8,FALSE))=TRUE,"0",VLOOKUP($C92,'VSC NorAm MO'!$A$17:$H$91,8,FALSE))</f>
        <v>0</v>
      </c>
      <c r="T92" s="88" t="str">
        <f>IF(ISNA(VLOOKUP($C92,'VSC NorAm DM'!$A$17:$H$91,8,FALSE))=TRUE,"0",VLOOKUP($C92,'VSC NorAm DM'!$A$17:$H$91,8,FALSE))</f>
        <v>0</v>
      </c>
      <c r="U92" s="88" t="str">
        <f>IF(ISNA(VLOOKUP($C92,'TT Provincials'!$A$17:$H$101,8,FALSE))=TRUE,"0",VLOOKUP($C92,'TT Provincials'!$A$17:$H$101,8,FALSE))</f>
        <v>0</v>
      </c>
      <c r="V92" s="88" t="str">
        <f>IF(ISNA(VLOOKUP($C92,'TT Provincials DM'!$A$17:$H$81,8,FALSE))=TRUE,"0",VLOOKUP($C92,'TT Provincials DM'!$A$17:$H$81,8,FALSE))</f>
        <v>0</v>
      </c>
      <c r="W92" s="88" t="str">
        <f>IF(ISNA(VLOOKUP($C92,'CWG Moguls'!$A$17:$H$91,8,FALSE))=TRUE,"0",VLOOKUP($C92,'CWG Moguls'!$A$17:$H$91,8,FALSE))</f>
        <v>0</v>
      </c>
      <c r="X92" s="88" t="str">
        <f>IF(ISNA(VLOOKUP($C92,'Steamboat NorAM MO'!$A$17:$H$91,8,FALSE))=TRUE,"0",VLOOKUP($C92,'Steamboat NorAM MO'!$A$17:$H$91,8,FALSE))</f>
        <v>0</v>
      </c>
      <c r="Y92" s="88" t="str">
        <f>IF(ISNA(VLOOKUP($C92,'Steamboat NorAM DM'!$A$17:$H$91,8,FALSE))=TRUE,"0",VLOOKUP($C92,'Steamboat NorAM DM'!$A$17:$H$91,8,FALSE))</f>
        <v>0</v>
      </c>
      <c r="Z92" s="88" t="str">
        <f>IF(ISNA(VLOOKUP($C92,'Apex NorAM MO'!$A$17:$H$91,8,FALSE))=TRUE,"0",VLOOKUP($C92,'Apex NorAM MO'!$A$17:$H$91,8,FALSE))</f>
        <v>0</v>
      </c>
      <c r="AA92" s="88" t="str">
        <f>IF(ISNA(VLOOKUP($C92,'Apex NorAM DM'!$A$17:$H$91,8,FALSE))=TRUE,"0",VLOOKUP($C92,'Apex NorAM DM'!$A$17:$H$91,8,FALSE))</f>
        <v>0</v>
      </c>
      <c r="AB92" s="88" t="str">
        <f>IF(ISNA(VLOOKUP($C92,'Fernie CC MO'!$A$17:$H$91,8,FALSE))=TRUE,"0",VLOOKUP($C92,'Fernie CC MO'!$A$17:$H$91,8,FALSE))</f>
        <v>0</v>
      </c>
      <c r="AC92" s="88" t="str">
        <f>IF(ISNA(VLOOKUP($C92,'Fernie CC DM'!$A$17:$H$100,8,FALSE))=TRUE,"0",VLOOKUP($C92,'Fernie CC DM'!$A$17:$H$100,8,FALSE))</f>
        <v>0</v>
      </c>
      <c r="AD92" s="88" t="str">
        <f>IF(ISNA(VLOOKUP($C92,'Jr Nats MO'!$A$17:$H$67,8,FALSE))=TRUE,"0",VLOOKUP($C92,'Jr Nats MO'!$A$17:$H$67,8,FALSE))</f>
        <v>0</v>
      </c>
      <c r="AE92" s="88" t="str">
        <f>IF(ISNA(VLOOKUP($C92,'CDN Champs MO'!$A$17:$H$66,8,FALSE))=TRUE,"0",VLOOKUP($C92,'CDN Champs MO'!$A$17:$H$66,8,FALSE))</f>
        <v>0</v>
      </c>
      <c r="AF92" s="88" t="str">
        <f>IF(ISNA(VLOOKUP($C92,'CDN Champs DM'!$A$17:$H$67,8,FALSE))=TRUE,"0",VLOOKUP($C92,'CDN Champs DM'!$A$17:$H$67,8,FALSE))</f>
        <v>0</v>
      </c>
    </row>
    <row r="93" spans="1:32" ht="20.100000000000001" customHeight="1">
      <c r="A93" s="81" t="s">
        <v>101</v>
      </c>
      <c r="B93" s="81" t="s">
        <v>103</v>
      </c>
      <c r="C93" s="86" t="s">
        <v>162</v>
      </c>
      <c r="D93" s="81"/>
      <c r="E93" s="81">
        <f t="shared" si="10"/>
        <v>52</v>
      </c>
      <c r="F93" s="19">
        <f t="shared" si="11"/>
        <v>52</v>
      </c>
      <c r="G93" s="20">
        <f t="shared" si="13"/>
        <v>100</v>
      </c>
      <c r="H93" s="106">
        <v>0</v>
      </c>
      <c r="I93" s="106">
        <v>0</v>
      </c>
      <c r="J93" s="19">
        <f t="shared" si="12"/>
        <v>100</v>
      </c>
      <c r="K93" s="21"/>
      <c r="L93" s="22" t="str">
        <f>IF(ISNA(VLOOKUP($C93,'Canadian Selections'!$A$17:$H$100,8,FALSE))=TRUE,"0",VLOOKUP($C93,'Canadian Selections'!$A$17:$H$100,8,FALSE))</f>
        <v>0</v>
      </c>
      <c r="M93" s="22" t="str">
        <f>IF(ISNA(VLOOKUP($C93,'Val St Come Canada Cup MO'!$A$17:$H$100,8,FALSE))=TRUE,"0",VLOOKUP($C93,'Val St Come Canada Cup MO'!$A$17:$H$100,8,FALSE))</f>
        <v>0</v>
      </c>
      <c r="N93" s="22" t="str">
        <f>IF(ISNA(VLOOKUP($C93,'Val St Come Canada Cup DM'!$A$17:$H$100,8,FALSE))=TRUE,"0",VLOOKUP($C93,'Val St Come Canada Cup DM'!$A$17:$H$100,8,FALSE))</f>
        <v>0</v>
      </c>
      <c r="O93" s="22" t="str">
        <f>IF(ISNA(VLOOKUP($C93,'Caledon TT Day 1'!$A$17:$H$100,8,FALSE))=TRUE,"0",VLOOKUP($C93,'Caledon TT Day 1'!$A$17:$H$100,8,FALSE))</f>
        <v>0</v>
      </c>
      <c r="P93" s="22" t="str">
        <f>IF(ISNA(VLOOKUP($C93,'Caledon TT Day 2'!$A$17:$H$100,8,FALSE))=TRUE,"0",VLOOKUP($C93,'Caledon TT Day 2'!$A$17:$H$100,8,FALSE))</f>
        <v>0</v>
      </c>
      <c r="Q93" s="88" t="str">
        <f>IF(ISNA(VLOOKUP($C93,'Beaver TT'!$A$17:$H$100,8,FALSE))=TRUE,"0",VLOOKUP($C93,'Beaver TT'!$A$17:$H$100,8,FALSE))</f>
        <v>0</v>
      </c>
      <c r="R93" s="88">
        <f>IF(ISNA(VLOOKUP($C93,'Fortune Fz'!$A$17:$H$100,8,FALSE))=TRUE,"0",VLOOKUP($C93,'Fortune Fz'!$A$17:$H$100,8,FALSE))</f>
        <v>100</v>
      </c>
      <c r="S93" s="88" t="str">
        <f>IF(ISNA(VLOOKUP($C93,'VSC NorAm MO'!$A$17:$H$91,8,FALSE))=TRUE,"0",VLOOKUP($C93,'VSC NorAm MO'!$A$17:$H$91,8,FALSE))</f>
        <v>0</v>
      </c>
      <c r="T93" s="88" t="str">
        <f>IF(ISNA(VLOOKUP($C93,'VSC NorAm DM'!$A$17:$H$91,8,FALSE))=TRUE,"0",VLOOKUP($C93,'VSC NorAm DM'!$A$17:$H$91,8,FALSE))</f>
        <v>0</v>
      </c>
      <c r="U93" s="88" t="str">
        <f>IF(ISNA(VLOOKUP($C93,'TT Provincials'!$A$17:$H$101,8,FALSE))=TRUE,"0",VLOOKUP($C93,'TT Provincials'!$A$17:$H$101,8,FALSE))</f>
        <v>0</v>
      </c>
      <c r="V93" s="88" t="str">
        <f>IF(ISNA(VLOOKUP($C93,'TT Provincials DM'!$A$17:$H$81,8,FALSE))=TRUE,"0",VLOOKUP($C93,'TT Provincials DM'!$A$17:$H$81,8,FALSE))</f>
        <v>0</v>
      </c>
      <c r="W93" s="88" t="str">
        <f>IF(ISNA(VLOOKUP($C93,'CWG Moguls'!$A$17:$H$91,8,FALSE))=TRUE,"0",VLOOKUP($C93,'CWG Moguls'!$A$17:$H$91,8,FALSE))</f>
        <v>0</v>
      </c>
      <c r="X93" s="88" t="str">
        <f>IF(ISNA(VLOOKUP($C93,'Steamboat NorAM MO'!$A$17:$H$91,8,FALSE))=TRUE,"0",VLOOKUP($C93,'Steamboat NorAM MO'!$A$17:$H$91,8,FALSE))</f>
        <v>0</v>
      </c>
      <c r="Y93" s="88" t="str">
        <f>IF(ISNA(VLOOKUP($C93,'Steamboat NorAM DM'!$A$17:$H$91,8,FALSE))=TRUE,"0",VLOOKUP($C93,'Steamboat NorAM DM'!$A$17:$H$91,8,FALSE))</f>
        <v>0</v>
      </c>
      <c r="Z93" s="88" t="str">
        <f>IF(ISNA(VLOOKUP($C93,'Apex NorAM MO'!$A$17:$H$91,8,FALSE))=TRUE,"0",VLOOKUP($C93,'Apex NorAM MO'!$A$17:$H$91,8,FALSE))</f>
        <v>0</v>
      </c>
      <c r="AA93" s="88" t="str">
        <f>IF(ISNA(VLOOKUP($C93,'Apex NorAM DM'!$A$17:$H$91,8,FALSE))=TRUE,"0",VLOOKUP($C93,'Apex NorAM DM'!$A$17:$H$91,8,FALSE))</f>
        <v>0</v>
      </c>
      <c r="AB93" s="88" t="str">
        <f>IF(ISNA(VLOOKUP($C93,'Fernie CC MO'!$A$17:$H$91,8,FALSE))=TRUE,"0",VLOOKUP($C93,'Fernie CC MO'!$A$17:$H$91,8,FALSE))</f>
        <v>0</v>
      </c>
      <c r="AC93" s="88" t="str">
        <f>IF(ISNA(VLOOKUP($C93,'Fernie CC DM'!$A$17:$H$100,8,FALSE))=TRUE,"0",VLOOKUP($C93,'Fernie CC DM'!$A$17:$H$100,8,FALSE))</f>
        <v>0</v>
      </c>
      <c r="AD93" s="88" t="str">
        <f>IF(ISNA(VLOOKUP($C93,'Jr Nats MO'!$A$17:$H$67,8,FALSE))=TRUE,"0",VLOOKUP($C93,'Jr Nats MO'!$A$17:$H$67,8,FALSE))</f>
        <v>0</v>
      </c>
      <c r="AE93" s="88" t="str">
        <f>IF(ISNA(VLOOKUP($C93,'CDN Champs MO'!$A$17:$H$66,8,FALSE))=TRUE,"0",VLOOKUP($C93,'CDN Champs MO'!$A$17:$H$66,8,FALSE))</f>
        <v>0</v>
      </c>
      <c r="AF93" s="88" t="str">
        <f>IF(ISNA(VLOOKUP($C93,'CDN Champs DM'!$A$17:$H$67,8,FALSE))=TRUE,"0",VLOOKUP($C93,'CDN Champs DM'!$A$17:$H$67,8,FALSE))</f>
        <v>0</v>
      </c>
    </row>
    <row r="94" spans="1:32" ht="20.100000000000001" customHeight="1">
      <c r="A94" s="81" t="s">
        <v>101</v>
      </c>
      <c r="B94" s="81" t="s">
        <v>103</v>
      </c>
      <c r="C94" s="86" t="s">
        <v>156</v>
      </c>
      <c r="D94" s="81"/>
      <c r="E94" s="81">
        <f t="shared" si="10"/>
        <v>52</v>
      </c>
      <c r="F94" s="19">
        <f t="shared" si="11"/>
        <v>52</v>
      </c>
      <c r="G94" s="20">
        <f t="shared" si="13"/>
        <v>100</v>
      </c>
      <c r="H94" s="106">
        <v>0</v>
      </c>
      <c r="I94" s="106">
        <v>0</v>
      </c>
      <c r="J94" s="19">
        <f t="shared" si="12"/>
        <v>100</v>
      </c>
      <c r="K94" s="21"/>
      <c r="L94" s="22" t="str">
        <f>IF(ISNA(VLOOKUP($C94,'Canadian Selections'!$A$17:$H$100,8,FALSE))=TRUE,"0",VLOOKUP($C94,'Canadian Selections'!$A$17:$H$100,8,FALSE))</f>
        <v>0</v>
      </c>
      <c r="M94" s="22" t="str">
        <f>IF(ISNA(VLOOKUP($C94,'Val St Come Canada Cup MO'!$A$17:$H$100,8,FALSE))=TRUE,"0",VLOOKUP($C94,'Val St Come Canada Cup MO'!$A$17:$H$100,8,FALSE))</f>
        <v>0</v>
      </c>
      <c r="N94" s="22" t="str">
        <f>IF(ISNA(VLOOKUP($C94,'Val St Come Canada Cup DM'!$A$17:$H$100,8,FALSE))=TRUE,"0",VLOOKUP($C94,'Val St Come Canada Cup DM'!$A$17:$H$100,8,FALSE))</f>
        <v>0</v>
      </c>
      <c r="O94" s="22" t="str">
        <f>IF(ISNA(VLOOKUP($C94,'Caledon TT Day 1'!$A$17:$H$100,8,FALSE))=TRUE,"0",VLOOKUP($C94,'Caledon TT Day 1'!$A$17:$H$100,8,FALSE))</f>
        <v>0</v>
      </c>
      <c r="P94" s="22" t="str">
        <f>IF(ISNA(VLOOKUP($C94,'Caledon TT Day 2'!$A$17:$H$100,8,FALSE))=TRUE,"0",VLOOKUP($C94,'Caledon TT Day 2'!$A$17:$H$100,8,FALSE))</f>
        <v>0</v>
      </c>
      <c r="Q94" s="88" t="str">
        <f>IF(ISNA(VLOOKUP($C94,'Beaver TT'!$A$17:$H$100,8,FALSE))=TRUE,"0",VLOOKUP($C94,'Beaver TT'!$A$17:$H$100,8,FALSE))</f>
        <v>0</v>
      </c>
      <c r="R94" s="88">
        <f>IF(ISNA(VLOOKUP($C94,'Fortune Fz'!$A$17:$H$100,8,FALSE))=TRUE,"0",VLOOKUP($C94,'Fortune Fz'!$A$17:$H$100,8,FALSE))</f>
        <v>100</v>
      </c>
      <c r="S94" s="88" t="str">
        <f>IF(ISNA(VLOOKUP($C94,'VSC NorAm MO'!$A$17:$H$91,8,FALSE))=TRUE,"0",VLOOKUP($C94,'VSC NorAm MO'!$A$17:$H$91,8,FALSE))</f>
        <v>0</v>
      </c>
      <c r="T94" s="88" t="str">
        <f>IF(ISNA(VLOOKUP($C94,'VSC NorAm DM'!$A$17:$H$91,8,FALSE))=TRUE,"0",VLOOKUP($C94,'VSC NorAm DM'!$A$17:$H$91,8,FALSE))</f>
        <v>0</v>
      </c>
      <c r="U94" s="88" t="str">
        <f>IF(ISNA(VLOOKUP($C94,'TT Provincials'!$A$17:$H$101,8,FALSE))=TRUE,"0",VLOOKUP($C94,'TT Provincials'!$A$17:$H$101,8,FALSE))</f>
        <v>0</v>
      </c>
      <c r="V94" s="88" t="str">
        <f>IF(ISNA(VLOOKUP($C94,'TT Provincials DM'!$A$17:$H$81,8,FALSE))=TRUE,"0",VLOOKUP($C94,'TT Provincials DM'!$A$17:$H$81,8,FALSE))</f>
        <v>0</v>
      </c>
      <c r="W94" s="88" t="str">
        <f>IF(ISNA(VLOOKUP($C94,'CWG Moguls'!$A$17:$H$91,8,FALSE))=TRUE,"0",VLOOKUP($C94,'CWG Moguls'!$A$17:$H$91,8,FALSE))</f>
        <v>0</v>
      </c>
      <c r="X94" s="88" t="str">
        <f>IF(ISNA(VLOOKUP($C94,'Steamboat NorAM MO'!$A$17:$H$91,8,FALSE))=TRUE,"0",VLOOKUP($C94,'Steamboat NorAM MO'!$A$17:$H$91,8,FALSE))</f>
        <v>0</v>
      </c>
      <c r="Y94" s="88" t="str">
        <f>IF(ISNA(VLOOKUP($C94,'Steamboat NorAM DM'!$A$17:$H$91,8,FALSE))=TRUE,"0",VLOOKUP($C94,'Steamboat NorAM DM'!$A$17:$H$91,8,FALSE))</f>
        <v>0</v>
      </c>
      <c r="Z94" s="88" t="str">
        <f>IF(ISNA(VLOOKUP($C94,'Apex NorAM MO'!$A$17:$H$91,8,FALSE))=TRUE,"0",VLOOKUP($C94,'Apex NorAM MO'!$A$17:$H$91,8,FALSE))</f>
        <v>0</v>
      </c>
      <c r="AA94" s="88" t="str">
        <f>IF(ISNA(VLOOKUP($C94,'Apex NorAM DM'!$A$17:$H$91,8,FALSE))=TRUE,"0",VLOOKUP($C94,'Apex NorAM DM'!$A$17:$H$91,8,FALSE))</f>
        <v>0</v>
      </c>
      <c r="AB94" s="88" t="str">
        <f>IF(ISNA(VLOOKUP($C94,'Fernie CC MO'!$A$17:$H$91,8,FALSE))=TRUE,"0",VLOOKUP($C94,'Fernie CC MO'!$A$17:$H$91,8,FALSE))</f>
        <v>0</v>
      </c>
      <c r="AC94" s="88" t="str">
        <f>IF(ISNA(VLOOKUP($C94,'Fernie CC DM'!$A$17:$H$100,8,FALSE))=TRUE,"0",VLOOKUP($C94,'Fernie CC DM'!$A$17:$H$100,8,FALSE))</f>
        <v>0</v>
      </c>
      <c r="AD94" s="88" t="str">
        <f>IF(ISNA(VLOOKUP($C94,'Jr Nats MO'!$A$17:$H$67,8,FALSE))=TRUE,"0",VLOOKUP($C94,'Jr Nats MO'!$A$17:$H$67,8,FALSE))</f>
        <v>0</v>
      </c>
      <c r="AE94" s="88" t="str">
        <f>IF(ISNA(VLOOKUP($C94,'CDN Champs MO'!$A$17:$H$66,8,FALSE))=TRUE,"0",VLOOKUP($C94,'CDN Champs MO'!$A$17:$H$66,8,FALSE))</f>
        <v>0</v>
      </c>
      <c r="AF94" s="88" t="str">
        <f>IF(ISNA(VLOOKUP($C94,'CDN Champs DM'!$A$17:$H$67,8,FALSE))=TRUE,"0",VLOOKUP($C94,'CDN Champs DM'!$A$17:$H$67,8,FALSE))</f>
        <v>0</v>
      </c>
    </row>
    <row r="95" spans="1:32" ht="20.100000000000001" customHeight="1">
      <c r="A95" s="81" t="s">
        <v>101</v>
      </c>
      <c r="B95" s="81" t="s">
        <v>103</v>
      </c>
      <c r="C95" s="86" t="s">
        <v>160</v>
      </c>
      <c r="D95" s="81"/>
      <c r="E95" s="81">
        <f t="shared" si="10"/>
        <v>52</v>
      </c>
      <c r="F95" s="19">
        <f t="shared" si="11"/>
        <v>52</v>
      </c>
      <c r="G95" s="20">
        <f t="shared" si="13"/>
        <v>100</v>
      </c>
      <c r="H95" s="106">
        <v>0</v>
      </c>
      <c r="I95" s="106">
        <v>0</v>
      </c>
      <c r="J95" s="19">
        <f t="shared" si="12"/>
        <v>100</v>
      </c>
      <c r="K95" s="21"/>
      <c r="L95" s="22" t="str">
        <f>IF(ISNA(VLOOKUP($C95,'Canadian Selections'!$A$17:$H$100,8,FALSE))=TRUE,"0",VLOOKUP($C95,'Canadian Selections'!$A$17:$H$100,8,FALSE))</f>
        <v>0</v>
      </c>
      <c r="M95" s="22" t="str">
        <f>IF(ISNA(VLOOKUP($C95,'Val St Come Canada Cup MO'!$A$17:$H$100,8,FALSE))=TRUE,"0",VLOOKUP($C95,'Val St Come Canada Cup MO'!$A$17:$H$100,8,FALSE))</f>
        <v>0</v>
      </c>
      <c r="N95" s="22" t="str">
        <f>IF(ISNA(VLOOKUP($C95,'Val St Come Canada Cup DM'!$A$17:$H$100,8,FALSE))=TRUE,"0",VLOOKUP($C95,'Val St Come Canada Cup DM'!$A$17:$H$100,8,FALSE))</f>
        <v>0</v>
      </c>
      <c r="O95" s="22" t="str">
        <f>IF(ISNA(VLOOKUP($C95,'Caledon TT Day 1'!$A$17:$H$100,8,FALSE))=TRUE,"0",VLOOKUP($C95,'Caledon TT Day 1'!$A$17:$H$100,8,FALSE))</f>
        <v>0</v>
      </c>
      <c r="P95" s="22" t="str">
        <f>IF(ISNA(VLOOKUP($C95,'Caledon TT Day 2'!$A$17:$H$100,8,FALSE))=TRUE,"0",VLOOKUP($C95,'Caledon TT Day 2'!$A$17:$H$100,8,FALSE))</f>
        <v>0</v>
      </c>
      <c r="Q95" s="88" t="str">
        <f>IF(ISNA(VLOOKUP($C95,'Beaver TT'!$A$17:$H$100,8,FALSE))=TRUE,"0",VLOOKUP($C95,'Beaver TT'!$A$17:$H$100,8,FALSE))</f>
        <v>0</v>
      </c>
      <c r="R95" s="88">
        <f>IF(ISNA(VLOOKUP($C95,'Fortune Fz'!$A$17:$H$100,8,FALSE))=TRUE,"0",VLOOKUP($C95,'Fortune Fz'!$A$17:$H$100,8,FALSE))</f>
        <v>100</v>
      </c>
      <c r="S95" s="88" t="str">
        <f>IF(ISNA(VLOOKUP($C95,'VSC NorAm MO'!$A$17:$H$91,8,FALSE))=TRUE,"0",VLOOKUP($C95,'VSC NorAm MO'!$A$17:$H$91,8,FALSE))</f>
        <v>0</v>
      </c>
      <c r="T95" s="88" t="str">
        <f>IF(ISNA(VLOOKUP($C95,'VSC NorAm DM'!$A$17:$H$91,8,FALSE))=TRUE,"0",VLOOKUP($C95,'VSC NorAm DM'!$A$17:$H$91,8,FALSE))</f>
        <v>0</v>
      </c>
      <c r="U95" s="88" t="str">
        <f>IF(ISNA(VLOOKUP($C95,'TT Provincials'!$A$17:$H$101,8,FALSE))=TRUE,"0",VLOOKUP($C95,'TT Provincials'!$A$17:$H$101,8,FALSE))</f>
        <v>0</v>
      </c>
      <c r="V95" s="88" t="str">
        <f>IF(ISNA(VLOOKUP($C95,'TT Provincials DM'!$A$17:$H$81,8,FALSE))=TRUE,"0",VLOOKUP($C95,'TT Provincials DM'!$A$17:$H$81,8,FALSE))</f>
        <v>0</v>
      </c>
      <c r="W95" s="88" t="str">
        <f>IF(ISNA(VLOOKUP($C95,'CWG Moguls'!$A$17:$H$91,8,FALSE))=TRUE,"0",VLOOKUP($C95,'CWG Moguls'!$A$17:$H$91,8,FALSE))</f>
        <v>0</v>
      </c>
      <c r="X95" s="88" t="str">
        <f>IF(ISNA(VLOOKUP($C95,'Steamboat NorAM MO'!$A$17:$H$91,8,FALSE))=TRUE,"0",VLOOKUP($C95,'Steamboat NorAM MO'!$A$17:$H$91,8,FALSE))</f>
        <v>0</v>
      </c>
      <c r="Y95" s="88" t="str">
        <f>IF(ISNA(VLOOKUP($C95,'Steamboat NorAM DM'!$A$17:$H$91,8,FALSE))=TRUE,"0",VLOOKUP($C95,'Steamboat NorAM DM'!$A$17:$H$91,8,FALSE))</f>
        <v>0</v>
      </c>
      <c r="Z95" s="88" t="str">
        <f>IF(ISNA(VLOOKUP($C95,'Apex NorAM MO'!$A$17:$H$91,8,FALSE))=TRUE,"0",VLOOKUP($C95,'Apex NorAM MO'!$A$17:$H$91,8,FALSE))</f>
        <v>0</v>
      </c>
      <c r="AA95" s="88" t="str">
        <f>IF(ISNA(VLOOKUP($C95,'Apex NorAM DM'!$A$17:$H$91,8,FALSE))=TRUE,"0",VLOOKUP($C95,'Apex NorAM DM'!$A$17:$H$91,8,FALSE))</f>
        <v>0</v>
      </c>
      <c r="AB95" s="88" t="str">
        <f>IF(ISNA(VLOOKUP($C95,'Fernie CC MO'!$A$17:$H$91,8,FALSE))=TRUE,"0",VLOOKUP($C95,'Fernie CC MO'!$A$17:$H$91,8,FALSE))</f>
        <v>0</v>
      </c>
      <c r="AC95" s="88" t="str">
        <f>IF(ISNA(VLOOKUP($C95,'Fernie CC DM'!$A$17:$H$100,8,FALSE))=TRUE,"0",VLOOKUP($C95,'Fernie CC DM'!$A$17:$H$100,8,FALSE))</f>
        <v>0</v>
      </c>
      <c r="AD95" s="88" t="str">
        <f>IF(ISNA(VLOOKUP($C95,'Jr Nats MO'!$A$17:$H$67,8,FALSE))=TRUE,"0",VLOOKUP($C95,'Jr Nats MO'!$A$17:$H$67,8,FALSE))</f>
        <v>0</v>
      </c>
      <c r="AE95" s="88" t="str">
        <f>IF(ISNA(VLOOKUP($C95,'CDN Champs MO'!$A$17:$H$66,8,FALSE))=TRUE,"0",VLOOKUP($C95,'CDN Champs MO'!$A$17:$H$66,8,FALSE))</f>
        <v>0</v>
      </c>
      <c r="AF95" s="88" t="str">
        <f>IF(ISNA(VLOOKUP($C95,'CDN Champs DM'!$A$17:$H$67,8,FALSE))=TRUE,"0",VLOOKUP($C95,'CDN Champs DM'!$A$17:$H$67,8,FALSE))</f>
        <v>0</v>
      </c>
    </row>
    <row r="96" spans="1:32" ht="20.100000000000001" customHeight="1">
      <c r="A96" s="81" t="s">
        <v>101</v>
      </c>
      <c r="B96" s="81" t="s">
        <v>118</v>
      </c>
      <c r="C96" s="86" t="s">
        <v>154</v>
      </c>
      <c r="D96" s="81"/>
      <c r="E96" s="81">
        <f t="shared" si="10"/>
        <v>52</v>
      </c>
      <c r="F96" s="19">
        <f t="shared" si="11"/>
        <v>52</v>
      </c>
      <c r="G96" s="20">
        <f t="shared" si="13"/>
        <v>100</v>
      </c>
      <c r="H96" s="106">
        <v>0</v>
      </c>
      <c r="I96" s="106">
        <v>0</v>
      </c>
      <c r="J96" s="19">
        <f t="shared" si="12"/>
        <v>100</v>
      </c>
      <c r="K96" s="21"/>
      <c r="L96" s="22" t="str">
        <f>IF(ISNA(VLOOKUP($C96,'Canadian Selections'!$A$17:$H$100,8,FALSE))=TRUE,"0",VLOOKUP($C96,'Canadian Selections'!$A$17:$H$100,8,FALSE))</f>
        <v>0</v>
      </c>
      <c r="M96" s="22" t="str">
        <f>IF(ISNA(VLOOKUP($C96,'Val St Come Canada Cup MO'!$A$17:$H$100,8,FALSE))=TRUE,"0",VLOOKUP($C96,'Val St Come Canada Cup MO'!$A$17:$H$100,8,FALSE))</f>
        <v>0</v>
      </c>
      <c r="N96" s="22" t="str">
        <f>IF(ISNA(VLOOKUP($C96,'Val St Come Canada Cup DM'!$A$17:$H$100,8,FALSE))=TRUE,"0",VLOOKUP($C96,'Val St Come Canada Cup DM'!$A$17:$H$100,8,FALSE))</f>
        <v>0</v>
      </c>
      <c r="O96" s="22" t="str">
        <f>IF(ISNA(VLOOKUP($C96,'Caledon TT Day 1'!$A$17:$H$100,8,FALSE))=TRUE,"0",VLOOKUP($C96,'Caledon TT Day 1'!$A$17:$H$100,8,FALSE))</f>
        <v>0</v>
      </c>
      <c r="P96" s="22" t="str">
        <f>IF(ISNA(VLOOKUP($C96,'Caledon TT Day 2'!$A$17:$H$100,8,FALSE))=TRUE,"0",VLOOKUP($C96,'Caledon TT Day 2'!$A$17:$H$100,8,FALSE))</f>
        <v>0</v>
      </c>
      <c r="Q96" s="88" t="str">
        <f>IF(ISNA(VLOOKUP($C96,'Beaver TT'!$A$17:$H$100,8,FALSE))=TRUE,"0",VLOOKUP($C96,'Beaver TT'!$A$17:$H$100,8,FALSE))</f>
        <v>0</v>
      </c>
      <c r="R96" s="88">
        <f>IF(ISNA(VLOOKUP($C96,'Fortune Fz'!$A$17:$H$100,8,FALSE))=TRUE,"0",VLOOKUP($C96,'Fortune Fz'!$A$17:$H$100,8,FALSE))</f>
        <v>100</v>
      </c>
      <c r="S96" s="88" t="str">
        <f>IF(ISNA(VLOOKUP($C96,'VSC NorAm MO'!$A$17:$H$91,8,FALSE))=TRUE,"0",VLOOKUP($C96,'VSC NorAm MO'!$A$17:$H$91,8,FALSE))</f>
        <v>0</v>
      </c>
      <c r="T96" s="88" t="str">
        <f>IF(ISNA(VLOOKUP($C96,'VSC NorAm DM'!$A$17:$H$91,8,FALSE))=TRUE,"0",VLOOKUP($C96,'VSC NorAm DM'!$A$17:$H$91,8,FALSE))</f>
        <v>0</v>
      </c>
      <c r="U96" s="88" t="str">
        <f>IF(ISNA(VLOOKUP($C96,'TT Provincials'!$A$17:$H$101,8,FALSE))=TRUE,"0",VLOOKUP($C96,'TT Provincials'!$A$17:$H$101,8,FALSE))</f>
        <v>0</v>
      </c>
      <c r="V96" s="88" t="str">
        <f>IF(ISNA(VLOOKUP($C96,'TT Provincials DM'!$A$17:$H$81,8,FALSE))=TRUE,"0",VLOOKUP($C96,'TT Provincials DM'!$A$17:$H$81,8,FALSE))</f>
        <v>0</v>
      </c>
      <c r="W96" s="88" t="str">
        <f>IF(ISNA(VLOOKUP($C96,'CWG Moguls'!$A$17:$H$91,8,FALSE))=TRUE,"0",VLOOKUP($C96,'CWG Moguls'!$A$17:$H$91,8,FALSE))</f>
        <v>0</v>
      </c>
      <c r="X96" s="88" t="str">
        <f>IF(ISNA(VLOOKUP($C96,'Steamboat NorAM MO'!$A$17:$H$91,8,FALSE))=TRUE,"0",VLOOKUP($C96,'Steamboat NorAM MO'!$A$17:$H$91,8,FALSE))</f>
        <v>0</v>
      </c>
      <c r="Y96" s="88" t="str">
        <f>IF(ISNA(VLOOKUP($C96,'Steamboat NorAM DM'!$A$17:$H$91,8,FALSE))=TRUE,"0",VLOOKUP($C96,'Steamboat NorAM DM'!$A$17:$H$91,8,FALSE))</f>
        <v>0</v>
      </c>
      <c r="Z96" s="88" t="str">
        <f>IF(ISNA(VLOOKUP($C96,'Apex NorAM MO'!$A$17:$H$91,8,FALSE))=TRUE,"0",VLOOKUP($C96,'Apex NorAM MO'!$A$17:$H$91,8,FALSE))</f>
        <v>0</v>
      </c>
      <c r="AA96" s="88" t="str">
        <f>IF(ISNA(VLOOKUP($C96,'Apex NorAM DM'!$A$17:$H$91,8,FALSE))=TRUE,"0",VLOOKUP($C96,'Apex NorAM DM'!$A$17:$H$91,8,FALSE))</f>
        <v>0</v>
      </c>
      <c r="AB96" s="88" t="str">
        <f>IF(ISNA(VLOOKUP($C96,'Fernie CC MO'!$A$17:$H$91,8,FALSE))=TRUE,"0",VLOOKUP($C96,'Fernie CC MO'!$A$17:$H$91,8,FALSE))</f>
        <v>0</v>
      </c>
      <c r="AC96" s="88" t="str">
        <f>IF(ISNA(VLOOKUP($C96,'Fernie CC DM'!$A$17:$H$100,8,FALSE))=TRUE,"0",VLOOKUP($C96,'Fernie CC DM'!$A$17:$H$100,8,FALSE))</f>
        <v>0</v>
      </c>
      <c r="AD96" s="88" t="str">
        <f>IF(ISNA(VLOOKUP($C96,'Jr Nats MO'!$A$17:$H$67,8,FALSE))=TRUE,"0",VLOOKUP($C96,'Jr Nats MO'!$A$17:$H$67,8,FALSE))</f>
        <v>0</v>
      </c>
      <c r="AE96" s="88" t="str">
        <f>IF(ISNA(VLOOKUP($C96,'CDN Champs MO'!$A$17:$H$66,8,FALSE))=TRUE,"0",VLOOKUP($C96,'CDN Champs MO'!$A$17:$H$66,8,FALSE))</f>
        <v>0</v>
      </c>
      <c r="AF96" s="88" t="str">
        <f>IF(ISNA(VLOOKUP($C96,'CDN Champs DM'!$A$17:$H$67,8,FALSE))=TRUE,"0",VLOOKUP($C96,'CDN Champs DM'!$A$17:$H$67,8,FALSE))</f>
        <v>0</v>
      </c>
    </row>
    <row r="97" spans="1:32" ht="20.100000000000001" customHeight="1">
      <c r="A97" s="81" t="s">
        <v>101</v>
      </c>
      <c r="B97" s="81" t="s">
        <v>103</v>
      </c>
      <c r="C97" s="86" t="s">
        <v>166</v>
      </c>
      <c r="D97" s="81"/>
      <c r="E97" s="81">
        <f t="shared" si="10"/>
        <v>52</v>
      </c>
      <c r="F97" s="19">
        <f t="shared" si="11"/>
        <v>52</v>
      </c>
      <c r="G97" s="20">
        <f t="shared" si="13"/>
        <v>100</v>
      </c>
      <c r="H97" s="106">
        <v>0</v>
      </c>
      <c r="I97" s="106">
        <v>0</v>
      </c>
      <c r="J97" s="19">
        <f t="shared" si="12"/>
        <v>100</v>
      </c>
      <c r="K97" s="21"/>
      <c r="L97" s="22" t="str">
        <f>IF(ISNA(VLOOKUP($C97,'Canadian Selections'!$A$17:$H$100,8,FALSE))=TRUE,"0",VLOOKUP($C97,'Canadian Selections'!$A$17:$H$100,8,FALSE))</f>
        <v>0</v>
      </c>
      <c r="M97" s="22" t="str">
        <f>IF(ISNA(VLOOKUP($C97,'Val St Come Canada Cup MO'!$A$17:$H$100,8,FALSE))=TRUE,"0",VLOOKUP($C97,'Val St Come Canada Cup MO'!$A$17:$H$100,8,FALSE))</f>
        <v>0</v>
      </c>
      <c r="N97" s="22" t="str">
        <f>IF(ISNA(VLOOKUP($C97,'Val St Come Canada Cup DM'!$A$17:$H$100,8,FALSE))=TRUE,"0",VLOOKUP($C97,'Val St Come Canada Cup DM'!$A$17:$H$100,8,FALSE))</f>
        <v>0</v>
      </c>
      <c r="O97" s="22" t="str">
        <f>IF(ISNA(VLOOKUP($C97,'Caledon TT Day 1'!$A$17:$H$100,8,FALSE))=TRUE,"0",VLOOKUP($C97,'Caledon TT Day 1'!$A$17:$H$100,8,FALSE))</f>
        <v>0</v>
      </c>
      <c r="P97" s="22" t="str">
        <f>IF(ISNA(VLOOKUP($C97,'Caledon TT Day 2'!$A$17:$H$100,8,FALSE))=TRUE,"0",VLOOKUP($C97,'Caledon TT Day 2'!$A$17:$H$100,8,FALSE))</f>
        <v>0</v>
      </c>
      <c r="Q97" s="88" t="str">
        <f>IF(ISNA(VLOOKUP($C97,'Beaver TT'!$A$17:$H$100,8,FALSE))=TRUE,"0",VLOOKUP($C97,'Beaver TT'!$A$17:$H$100,8,FALSE))</f>
        <v>0</v>
      </c>
      <c r="R97" s="88">
        <f>IF(ISNA(VLOOKUP($C97,'Fortune Fz'!$A$17:$H$100,8,FALSE))=TRUE,"0",VLOOKUP($C97,'Fortune Fz'!$A$17:$H$100,8,FALSE))</f>
        <v>100</v>
      </c>
      <c r="S97" s="88" t="str">
        <f>IF(ISNA(VLOOKUP($C97,'VSC NorAm MO'!$A$17:$H$91,8,FALSE))=TRUE,"0",VLOOKUP($C97,'VSC NorAm MO'!$A$17:$H$91,8,FALSE))</f>
        <v>0</v>
      </c>
      <c r="T97" s="88" t="str">
        <f>IF(ISNA(VLOOKUP($C97,'VSC NorAm DM'!$A$17:$H$91,8,FALSE))=TRUE,"0",VLOOKUP($C97,'VSC NorAm DM'!$A$17:$H$91,8,FALSE))</f>
        <v>0</v>
      </c>
      <c r="U97" s="88" t="str">
        <f>IF(ISNA(VLOOKUP($C97,'TT Provincials'!$A$17:$H$101,8,FALSE))=TRUE,"0",VLOOKUP($C97,'TT Provincials'!$A$17:$H$101,8,FALSE))</f>
        <v>0</v>
      </c>
      <c r="V97" s="88" t="str">
        <f>IF(ISNA(VLOOKUP($C97,'TT Provincials DM'!$A$17:$H$81,8,FALSE))=TRUE,"0",VLOOKUP($C97,'TT Provincials DM'!$A$17:$H$81,8,FALSE))</f>
        <v>0</v>
      </c>
      <c r="W97" s="88" t="str">
        <f>IF(ISNA(VLOOKUP($C97,'CWG Moguls'!$A$17:$H$91,8,FALSE))=TRUE,"0",VLOOKUP($C97,'CWG Moguls'!$A$17:$H$91,8,FALSE))</f>
        <v>0</v>
      </c>
      <c r="X97" s="88" t="str">
        <f>IF(ISNA(VLOOKUP($C97,'Steamboat NorAM MO'!$A$17:$H$91,8,FALSE))=TRUE,"0",VLOOKUP($C97,'Steamboat NorAM MO'!$A$17:$H$91,8,FALSE))</f>
        <v>0</v>
      </c>
      <c r="Y97" s="88" t="str">
        <f>IF(ISNA(VLOOKUP($C97,'Steamboat NorAM DM'!$A$17:$H$91,8,FALSE))=TRUE,"0",VLOOKUP($C97,'Steamboat NorAM DM'!$A$17:$H$91,8,FALSE))</f>
        <v>0</v>
      </c>
      <c r="Z97" s="88" t="str">
        <f>IF(ISNA(VLOOKUP($C97,'Apex NorAM MO'!$A$17:$H$91,8,FALSE))=TRUE,"0",VLOOKUP($C97,'Apex NorAM MO'!$A$17:$H$91,8,FALSE))</f>
        <v>0</v>
      </c>
      <c r="AA97" s="88" t="str">
        <f>IF(ISNA(VLOOKUP($C97,'Apex NorAM DM'!$A$17:$H$91,8,FALSE))=TRUE,"0",VLOOKUP($C97,'Apex NorAM DM'!$A$17:$H$91,8,FALSE))</f>
        <v>0</v>
      </c>
      <c r="AB97" s="88" t="str">
        <f>IF(ISNA(VLOOKUP($C97,'Fernie CC MO'!$A$17:$H$91,8,FALSE))=TRUE,"0",VLOOKUP($C97,'Fernie CC MO'!$A$17:$H$91,8,FALSE))</f>
        <v>0</v>
      </c>
      <c r="AC97" s="88" t="str">
        <f>IF(ISNA(VLOOKUP($C97,'Fernie CC DM'!$A$17:$H$100,8,FALSE))=TRUE,"0",VLOOKUP($C97,'Fernie CC DM'!$A$17:$H$100,8,FALSE))</f>
        <v>0</v>
      </c>
      <c r="AD97" s="88" t="str">
        <f>IF(ISNA(VLOOKUP($C97,'Jr Nats MO'!$A$17:$H$67,8,FALSE))=TRUE,"0",VLOOKUP($C97,'Jr Nats MO'!$A$17:$H$67,8,FALSE))</f>
        <v>0</v>
      </c>
      <c r="AE97" s="88" t="str">
        <f>IF(ISNA(VLOOKUP($C97,'CDN Champs MO'!$A$17:$H$66,8,FALSE))=TRUE,"0",VLOOKUP($C97,'CDN Champs MO'!$A$17:$H$66,8,FALSE))</f>
        <v>0</v>
      </c>
      <c r="AF97" s="88" t="str">
        <f>IF(ISNA(VLOOKUP($C97,'CDN Champs DM'!$A$17:$H$67,8,FALSE))=TRUE,"0",VLOOKUP($C97,'CDN Champs DM'!$A$17:$H$67,8,FALSE))</f>
        <v>0</v>
      </c>
    </row>
    <row r="98" spans="1:32" ht="20.100000000000001" customHeight="1">
      <c r="A98" s="81" t="s">
        <v>101</v>
      </c>
      <c r="B98" s="81" t="s">
        <v>103</v>
      </c>
      <c r="C98" s="86" t="s">
        <v>164</v>
      </c>
      <c r="D98" s="81"/>
      <c r="E98" s="81">
        <f t="shared" si="10"/>
        <v>52</v>
      </c>
      <c r="F98" s="19">
        <f t="shared" si="11"/>
        <v>52</v>
      </c>
      <c r="G98" s="20">
        <f t="shared" si="13"/>
        <v>100</v>
      </c>
      <c r="H98" s="106">
        <v>0</v>
      </c>
      <c r="I98" s="106">
        <v>0</v>
      </c>
      <c r="J98" s="19">
        <f t="shared" si="12"/>
        <v>100</v>
      </c>
      <c r="K98" s="21"/>
      <c r="L98" s="22" t="str">
        <f>IF(ISNA(VLOOKUP($C98,'Canadian Selections'!$A$17:$H$100,8,FALSE))=TRUE,"0",VLOOKUP($C98,'Canadian Selections'!$A$17:$H$100,8,FALSE))</f>
        <v>0</v>
      </c>
      <c r="M98" s="22" t="str">
        <f>IF(ISNA(VLOOKUP($C98,'Val St Come Canada Cup MO'!$A$17:$H$100,8,FALSE))=TRUE,"0",VLOOKUP($C98,'Val St Come Canada Cup MO'!$A$17:$H$100,8,FALSE))</f>
        <v>0</v>
      </c>
      <c r="N98" s="22" t="str">
        <f>IF(ISNA(VLOOKUP($C98,'Val St Come Canada Cup DM'!$A$17:$H$100,8,FALSE))=TRUE,"0",VLOOKUP($C98,'Val St Come Canada Cup DM'!$A$17:$H$100,8,FALSE))</f>
        <v>0</v>
      </c>
      <c r="O98" s="22" t="str">
        <f>IF(ISNA(VLOOKUP($C98,'Caledon TT Day 1'!$A$17:$H$100,8,FALSE))=TRUE,"0",VLOOKUP($C98,'Caledon TT Day 1'!$A$17:$H$100,8,FALSE))</f>
        <v>0</v>
      </c>
      <c r="P98" s="22" t="str">
        <f>IF(ISNA(VLOOKUP($C98,'Caledon TT Day 2'!$A$17:$H$100,8,FALSE))=TRUE,"0",VLOOKUP($C98,'Caledon TT Day 2'!$A$17:$H$100,8,FALSE))</f>
        <v>0</v>
      </c>
      <c r="Q98" s="88" t="str">
        <f>IF(ISNA(VLOOKUP($C98,'Beaver TT'!$A$17:$H$100,8,FALSE))=TRUE,"0",VLOOKUP($C98,'Beaver TT'!$A$17:$H$100,8,FALSE))</f>
        <v>0</v>
      </c>
      <c r="R98" s="88">
        <f>IF(ISNA(VLOOKUP($C98,'Fortune Fz'!$A$17:$H$100,8,FALSE))=TRUE,"0",VLOOKUP($C98,'Fortune Fz'!$A$17:$H$100,8,FALSE))</f>
        <v>100</v>
      </c>
      <c r="S98" s="88" t="str">
        <f>IF(ISNA(VLOOKUP($C98,'VSC NorAm MO'!$A$17:$H$91,8,FALSE))=TRUE,"0",VLOOKUP($C98,'VSC NorAm MO'!$A$17:$H$91,8,FALSE))</f>
        <v>0</v>
      </c>
      <c r="T98" s="88" t="str">
        <f>IF(ISNA(VLOOKUP($C98,'VSC NorAm DM'!$A$17:$H$91,8,FALSE))=TRUE,"0",VLOOKUP($C98,'VSC NorAm DM'!$A$17:$H$91,8,FALSE))</f>
        <v>0</v>
      </c>
      <c r="U98" s="88" t="str">
        <f>IF(ISNA(VLOOKUP($C98,'TT Provincials'!$A$17:$H$101,8,FALSE))=TRUE,"0",VLOOKUP($C98,'TT Provincials'!$A$17:$H$101,8,FALSE))</f>
        <v>0</v>
      </c>
      <c r="V98" s="88" t="str">
        <f>IF(ISNA(VLOOKUP($C98,'TT Provincials DM'!$A$17:$H$81,8,FALSE))=TRUE,"0",VLOOKUP($C98,'TT Provincials DM'!$A$17:$H$81,8,FALSE))</f>
        <v>0</v>
      </c>
      <c r="W98" s="88" t="str">
        <f>IF(ISNA(VLOOKUP($C98,'CWG Moguls'!$A$17:$H$91,8,FALSE))=TRUE,"0",VLOOKUP($C98,'CWG Moguls'!$A$17:$H$91,8,FALSE))</f>
        <v>0</v>
      </c>
      <c r="X98" s="88" t="str">
        <f>IF(ISNA(VLOOKUP($C98,'Steamboat NorAM MO'!$A$17:$H$91,8,FALSE))=TRUE,"0",VLOOKUP($C98,'Steamboat NorAM MO'!$A$17:$H$91,8,FALSE))</f>
        <v>0</v>
      </c>
      <c r="Y98" s="88" t="str">
        <f>IF(ISNA(VLOOKUP($C98,'Steamboat NorAM DM'!$A$17:$H$91,8,FALSE))=TRUE,"0",VLOOKUP($C98,'Steamboat NorAM DM'!$A$17:$H$91,8,FALSE))</f>
        <v>0</v>
      </c>
      <c r="Z98" s="88" t="str">
        <f>IF(ISNA(VLOOKUP($C98,'Apex NorAM MO'!$A$17:$H$91,8,FALSE))=TRUE,"0",VLOOKUP($C98,'Apex NorAM MO'!$A$17:$H$91,8,FALSE))</f>
        <v>0</v>
      </c>
      <c r="AA98" s="88" t="str">
        <f>IF(ISNA(VLOOKUP($C98,'Apex NorAM DM'!$A$17:$H$91,8,FALSE))=TRUE,"0",VLOOKUP($C98,'Apex NorAM DM'!$A$17:$H$91,8,FALSE))</f>
        <v>0</v>
      </c>
      <c r="AB98" s="88" t="str">
        <f>IF(ISNA(VLOOKUP($C98,'Fernie CC MO'!$A$17:$H$91,8,FALSE))=TRUE,"0",VLOOKUP($C98,'Fernie CC MO'!$A$17:$H$91,8,FALSE))</f>
        <v>0</v>
      </c>
      <c r="AC98" s="88" t="str">
        <f>IF(ISNA(VLOOKUP($C98,'Fernie CC DM'!$A$17:$H$100,8,FALSE))=TRUE,"0",VLOOKUP($C98,'Fernie CC DM'!$A$17:$H$100,8,FALSE))</f>
        <v>0</v>
      </c>
      <c r="AD98" s="88" t="str">
        <f>IF(ISNA(VLOOKUP($C98,'Jr Nats MO'!$A$17:$H$67,8,FALSE))=TRUE,"0",VLOOKUP($C98,'Jr Nats MO'!$A$17:$H$67,8,FALSE))</f>
        <v>0</v>
      </c>
      <c r="AE98" s="88" t="str">
        <f>IF(ISNA(VLOOKUP($C98,'CDN Champs MO'!$A$17:$H$66,8,FALSE))=TRUE,"0",VLOOKUP($C98,'CDN Champs MO'!$A$17:$H$66,8,FALSE))</f>
        <v>0</v>
      </c>
      <c r="AF98" s="88" t="str">
        <f>IF(ISNA(VLOOKUP($C98,'CDN Champs DM'!$A$17:$H$67,8,FALSE))=TRUE,"0",VLOOKUP($C98,'CDN Champs DM'!$A$17:$H$67,8,FALSE))</f>
        <v>0</v>
      </c>
    </row>
    <row r="99" spans="1:32" ht="20.100000000000001" customHeight="1">
      <c r="A99" s="81" t="s">
        <v>101</v>
      </c>
      <c r="B99" s="81" t="s">
        <v>118</v>
      </c>
      <c r="C99" s="86" t="s">
        <v>151</v>
      </c>
      <c r="D99" s="81"/>
      <c r="E99" s="81">
        <f t="shared" si="10"/>
        <v>52</v>
      </c>
      <c r="F99" s="19">
        <f t="shared" si="11"/>
        <v>52</v>
      </c>
      <c r="G99" s="20">
        <f t="shared" si="13"/>
        <v>100</v>
      </c>
      <c r="H99" s="106">
        <v>0</v>
      </c>
      <c r="I99" s="106">
        <v>0</v>
      </c>
      <c r="J99" s="19">
        <f t="shared" si="12"/>
        <v>100</v>
      </c>
      <c r="K99" s="21"/>
      <c r="L99" s="22" t="str">
        <f>IF(ISNA(VLOOKUP($C99,'Canadian Selections'!$A$17:$H$100,8,FALSE))=TRUE,"0",VLOOKUP($C99,'Canadian Selections'!$A$17:$H$100,8,FALSE))</f>
        <v>0</v>
      </c>
      <c r="M99" s="22" t="str">
        <f>IF(ISNA(VLOOKUP($C99,'Val St Come Canada Cup MO'!$A$17:$H$100,8,FALSE))=TRUE,"0",VLOOKUP($C99,'Val St Come Canada Cup MO'!$A$17:$H$100,8,FALSE))</f>
        <v>0</v>
      </c>
      <c r="N99" s="22" t="str">
        <f>IF(ISNA(VLOOKUP($C99,'Val St Come Canada Cup DM'!$A$17:$H$100,8,FALSE))=TRUE,"0",VLOOKUP($C99,'Val St Come Canada Cup DM'!$A$17:$H$100,8,FALSE))</f>
        <v>0</v>
      </c>
      <c r="O99" s="22" t="str">
        <f>IF(ISNA(VLOOKUP($C99,'Caledon TT Day 1'!$A$17:$H$100,8,FALSE))=TRUE,"0",VLOOKUP($C99,'Caledon TT Day 1'!$A$17:$H$100,8,FALSE))</f>
        <v>0</v>
      </c>
      <c r="P99" s="22" t="str">
        <f>IF(ISNA(VLOOKUP($C99,'Caledon TT Day 2'!$A$17:$H$100,8,FALSE))=TRUE,"0",VLOOKUP($C99,'Caledon TT Day 2'!$A$17:$H$100,8,FALSE))</f>
        <v>0</v>
      </c>
      <c r="Q99" s="88" t="str">
        <f>IF(ISNA(VLOOKUP($C99,'Beaver TT'!$A$17:$H$100,8,FALSE))=TRUE,"0",VLOOKUP($C99,'Beaver TT'!$A$17:$H$100,8,FALSE))</f>
        <v>0</v>
      </c>
      <c r="R99" s="88">
        <f>IF(ISNA(VLOOKUP($C99,'Fortune Fz'!$A$17:$H$100,8,FALSE))=TRUE,"0",VLOOKUP($C99,'Fortune Fz'!$A$17:$H$100,8,FALSE))</f>
        <v>100</v>
      </c>
      <c r="S99" s="88" t="str">
        <f>IF(ISNA(VLOOKUP($C99,'VSC NorAm MO'!$A$17:$H$91,8,FALSE))=TRUE,"0",VLOOKUP($C99,'VSC NorAm MO'!$A$17:$H$91,8,FALSE))</f>
        <v>0</v>
      </c>
      <c r="T99" s="88" t="str">
        <f>IF(ISNA(VLOOKUP($C99,'VSC NorAm DM'!$A$17:$H$91,8,FALSE))=TRUE,"0",VLOOKUP($C99,'VSC NorAm DM'!$A$17:$H$91,8,FALSE))</f>
        <v>0</v>
      </c>
      <c r="U99" s="88" t="str">
        <f>IF(ISNA(VLOOKUP($C99,'TT Provincials'!$A$17:$H$101,8,FALSE))=TRUE,"0",VLOOKUP($C99,'TT Provincials'!$A$17:$H$101,8,FALSE))</f>
        <v>0</v>
      </c>
      <c r="V99" s="88" t="str">
        <f>IF(ISNA(VLOOKUP($C99,'TT Provincials DM'!$A$17:$H$81,8,FALSE))=TRUE,"0",VLOOKUP($C99,'TT Provincials DM'!$A$17:$H$81,8,FALSE))</f>
        <v>0</v>
      </c>
      <c r="W99" s="88" t="str">
        <f>IF(ISNA(VLOOKUP($C99,'CWG Moguls'!$A$17:$H$91,8,FALSE))=TRUE,"0",VLOOKUP($C99,'CWG Moguls'!$A$17:$H$91,8,FALSE))</f>
        <v>0</v>
      </c>
      <c r="X99" s="88" t="str">
        <f>IF(ISNA(VLOOKUP($C99,'Steamboat NorAM MO'!$A$17:$H$91,8,FALSE))=TRUE,"0",VLOOKUP($C99,'Steamboat NorAM MO'!$A$17:$H$91,8,FALSE))</f>
        <v>0</v>
      </c>
      <c r="Y99" s="88" t="str">
        <f>IF(ISNA(VLOOKUP($C99,'Steamboat NorAM DM'!$A$17:$H$91,8,FALSE))=TRUE,"0",VLOOKUP($C99,'Steamboat NorAM DM'!$A$17:$H$91,8,FALSE))</f>
        <v>0</v>
      </c>
      <c r="Z99" s="88" t="str">
        <f>IF(ISNA(VLOOKUP($C99,'Apex NorAM MO'!$A$17:$H$91,8,FALSE))=TRUE,"0",VLOOKUP($C99,'Apex NorAM MO'!$A$17:$H$91,8,FALSE))</f>
        <v>0</v>
      </c>
      <c r="AA99" s="88" t="str">
        <f>IF(ISNA(VLOOKUP($C99,'Apex NorAM DM'!$A$17:$H$91,8,FALSE))=TRUE,"0",VLOOKUP($C99,'Apex NorAM DM'!$A$17:$H$91,8,FALSE))</f>
        <v>0</v>
      </c>
      <c r="AB99" s="88" t="str">
        <f>IF(ISNA(VLOOKUP($C99,'Fernie CC MO'!$A$17:$H$91,8,FALSE))=TRUE,"0",VLOOKUP($C99,'Fernie CC MO'!$A$17:$H$91,8,FALSE))</f>
        <v>0</v>
      </c>
      <c r="AC99" s="88" t="str">
        <f>IF(ISNA(VLOOKUP($C99,'Fernie CC DM'!$A$17:$H$100,8,FALSE))=TRUE,"0",VLOOKUP($C99,'Fernie CC DM'!$A$17:$H$100,8,FALSE))</f>
        <v>0</v>
      </c>
      <c r="AD99" s="88" t="str">
        <f>IF(ISNA(VLOOKUP($C99,'Jr Nats MO'!$A$17:$H$67,8,FALSE))=TRUE,"0",VLOOKUP($C99,'Jr Nats MO'!$A$17:$H$67,8,FALSE))</f>
        <v>0</v>
      </c>
      <c r="AE99" s="88" t="str">
        <f>IF(ISNA(VLOOKUP($C99,'CDN Champs MO'!$A$17:$H$66,8,FALSE))=TRUE,"0",VLOOKUP($C99,'CDN Champs MO'!$A$17:$H$66,8,FALSE))</f>
        <v>0</v>
      </c>
      <c r="AF99" s="88" t="str">
        <f>IF(ISNA(VLOOKUP($C99,'CDN Champs DM'!$A$17:$H$67,8,FALSE))=TRUE,"0",VLOOKUP($C99,'CDN Champs DM'!$A$17:$H$67,8,FALSE))</f>
        <v>0</v>
      </c>
    </row>
    <row r="100" spans="1:32" ht="20.100000000000001" customHeight="1">
      <c r="A100" s="81" t="s">
        <v>101</v>
      </c>
      <c r="B100" s="81" t="s">
        <v>118</v>
      </c>
      <c r="C100" s="86" t="s">
        <v>155</v>
      </c>
      <c r="D100" s="81"/>
      <c r="E100" s="81">
        <f t="shared" si="10"/>
        <v>52</v>
      </c>
      <c r="F100" s="19">
        <f t="shared" si="11"/>
        <v>52</v>
      </c>
      <c r="G100" s="20">
        <f t="shared" si="13"/>
        <v>100</v>
      </c>
      <c r="H100" s="106">
        <v>0</v>
      </c>
      <c r="I100" s="106">
        <v>0</v>
      </c>
      <c r="J100" s="19">
        <f t="shared" si="12"/>
        <v>100</v>
      </c>
      <c r="K100" s="21"/>
      <c r="L100" s="22" t="str">
        <f>IF(ISNA(VLOOKUP($C100,'Canadian Selections'!$A$17:$H$100,8,FALSE))=TRUE,"0",VLOOKUP($C100,'Canadian Selections'!$A$17:$H$100,8,FALSE))</f>
        <v>0</v>
      </c>
      <c r="M100" s="22" t="str">
        <f>IF(ISNA(VLOOKUP($C100,'Val St Come Canada Cup MO'!$A$17:$H$100,8,FALSE))=TRUE,"0",VLOOKUP($C100,'Val St Come Canada Cup MO'!$A$17:$H$100,8,FALSE))</f>
        <v>0</v>
      </c>
      <c r="N100" s="22" t="str">
        <f>IF(ISNA(VLOOKUP($C100,'Val St Come Canada Cup DM'!$A$17:$H$100,8,FALSE))=TRUE,"0",VLOOKUP($C100,'Val St Come Canada Cup DM'!$A$17:$H$100,8,FALSE))</f>
        <v>0</v>
      </c>
      <c r="O100" s="22" t="str">
        <f>IF(ISNA(VLOOKUP($C100,'Caledon TT Day 1'!$A$17:$H$100,8,FALSE))=TRUE,"0",VLOOKUP($C100,'Caledon TT Day 1'!$A$17:$H$100,8,FALSE))</f>
        <v>0</v>
      </c>
      <c r="P100" s="22" t="str">
        <f>IF(ISNA(VLOOKUP($C100,'Caledon TT Day 2'!$A$17:$H$100,8,FALSE))=TRUE,"0",VLOOKUP($C100,'Caledon TT Day 2'!$A$17:$H$100,8,FALSE))</f>
        <v>0</v>
      </c>
      <c r="Q100" s="88" t="str">
        <f>IF(ISNA(VLOOKUP($C100,'Beaver TT'!$A$17:$H$100,8,FALSE))=TRUE,"0",VLOOKUP($C100,'Beaver TT'!$A$17:$H$100,8,FALSE))</f>
        <v>0</v>
      </c>
      <c r="R100" s="88">
        <f>IF(ISNA(VLOOKUP($C100,'Fortune Fz'!$A$17:$H$100,8,FALSE))=TRUE,"0",VLOOKUP($C100,'Fortune Fz'!$A$17:$H$100,8,FALSE))</f>
        <v>100</v>
      </c>
      <c r="S100" s="88" t="str">
        <f>IF(ISNA(VLOOKUP($C100,'VSC NorAm MO'!$A$17:$H$91,8,FALSE))=TRUE,"0",VLOOKUP($C100,'VSC NorAm MO'!$A$17:$H$91,8,FALSE))</f>
        <v>0</v>
      </c>
      <c r="T100" s="88" t="str">
        <f>IF(ISNA(VLOOKUP($C100,'VSC NorAm DM'!$A$17:$H$91,8,FALSE))=TRUE,"0",VLOOKUP($C100,'VSC NorAm DM'!$A$17:$H$91,8,FALSE))</f>
        <v>0</v>
      </c>
      <c r="U100" s="88" t="str">
        <f>IF(ISNA(VLOOKUP($C100,'TT Provincials'!$A$17:$H$101,8,FALSE))=TRUE,"0",VLOOKUP($C100,'TT Provincials'!$A$17:$H$101,8,FALSE))</f>
        <v>0</v>
      </c>
      <c r="V100" s="88" t="str">
        <f>IF(ISNA(VLOOKUP($C100,'TT Provincials DM'!$A$17:$H$81,8,FALSE))=TRUE,"0",VLOOKUP($C100,'TT Provincials DM'!$A$17:$H$81,8,FALSE))</f>
        <v>0</v>
      </c>
      <c r="W100" s="88" t="str">
        <f>IF(ISNA(VLOOKUP($C100,'CWG Moguls'!$A$17:$H$91,8,FALSE))=TRUE,"0",VLOOKUP($C100,'CWG Moguls'!$A$17:$H$91,8,FALSE))</f>
        <v>0</v>
      </c>
      <c r="X100" s="88" t="str">
        <f>IF(ISNA(VLOOKUP($C100,'Steamboat NorAM MO'!$A$17:$H$91,8,FALSE))=TRUE,"0",VLOOKUP($C100,'Steamboat NorAM MO'!$A$17:$H$91,8,FALSE))</f>
        <v>0</v>
      </c>
      <c r="Y100" s="88" t="str">
        <f>IF(ISNA(VLOOKUP($C100,'Steamboat NorAM DM'!$A$17:$H$91,8,FALSE))=TRUE,"0",VLOOKUP($C100,'Steamboat NorAM DM'!$A$17:$H$91,8,FALSE))</f>
        <v>0</v>
      </c>
      <c r="Z100" s="88" t="str">
        <f>IF(ISNA(VLOOKUP($C100,'Apex NorAM MO'!$A$17:$H$91,8,FALSE))=TRUE,"0",VLOOKUP($C100,'Apex NorAM MO'!$A$17:$H$91,8,FALSE))</f>
        <v>0</v>
      </c>
      <c r="AA100" s="88" t="str">
        <f>IF(ISNA(VLOOKUP($C100,'Apex NorAM DM'!$A$17:$H$91,8,FALSE))=TRUE,"0",VLOOKUP($C100,'Apex NorAM DM'!$A$17:$H$91,8,FALSE))</f>
        <v>0</v>
      </c>
      <c r="AB100" s="88" t="str">
        <f>IF(ISNA(VLOOKUP($C100,'Fernie CC MO'!$A$17:$H$91,8,FALSE))=TRUE,"0",VLOOKUP($C100,'Fernie CC MO'!$A$17:$H$91,8,FALSE))</f>
        <v>0</v>
      </c>
      <c r="AC100" s="88" t="str">
        <f>IF(ISNA(VLOOKUP($C100,'Fernie CC DM'!$A$17:$H$100,8,FALSE))=TRUE,"0",VLOOKUP($C100,'Fernie CC DM'!$A$17:$H$100,8,FALSE))</f>
        <v>0</v>
      </c>
      <c r="AD100" s="88" t="str">
        <f>IF(ISNA(VLOOKUP($C100,'Jr Nats MO'!$A$17:$H$67,8,FALSE))=TRUE,"0",VLOOKUP($C100,'Jr Nats MO'!$A$17:$H$67,8,FALSE))</f>
        <v>0</v>
      </c>
      <c r="AE100" s="88" t="str">
        <f>IF(ISNA(VLOOKUP($C100,'CDN Champs MO'!$A$17:$H$66,8,FALSE))=TRUE,"0",VLOOKUP($C100,'CDN Champs MO'!$A$17:$H$66,8,FALSE))</f>
        <v>0</v>
      </c>
      <c r="AF100" s="88" t="str">
        <f>IF(ISNA(VLOOKUP($C100,'CDN Champs DM'!$A$17:$H$67,8,FALSE))=TRUE,"0",VLOOKUP($C100,'CDN Champs DM'!$A$17:$H$67,8,FALSE))</f>
        <v>0</v>
      </c>
    </row>
    <row r="101" spans="1:32" ht="20.100000000000001" customHeight="1">
      <c r="A101" s="81" t="s">
        <v>101</v>
      </c>
      <c r="B101" s="81" t="s">
        <v>118</v>
      </c>
      <c r="C101" s="86" t="s">
        <v>163</v>
      </c>
      <c r="D101" s="81"/>
      <c r="E101" s="81">
        <f t="shared" si="10"/>
        <v>52</v>
      </c>
      <c r="F101" s="19">
        <f t="shared" si="11"/>
        <v>52</v>
      </c>
      <c r="G101" s="20">
        <f t="shared" si="13"/>
        <v>100</v>
      </c>
      <c r="H101" s="106">
        <v>0</v>
      </c>
      <c r="I101" s="106">
        <v>0</v>
      </c>
      <c r="J101" s="19">
        <f t="shared" si="12"/>
        <v>100</v>
      </c>
      <c r="K101" s="21"/>
      <c r="L101" s="22" t="str">
        <f>IF(ISNA(VLOOKUP($C101,'Canadian Selections'!$A$17:$H$100,8,FALSE))=TRUE,"0",VLOOKUP($C101,'Canadian Selections'!$A$17:$H$100,8,FALSE))</f>
        <v>0</v>
      </c>
      <c r="M101" s="22" t="str">
        <f>IF(ISNA(VLOOKUP($C101,'Val St Come Canada Cup MO'!$A$17:$H$100,8,FALSE))=TRUE,"0",VLOOKUP($C101,'Val St Come Canada Cup MO'!$A$17:$H$100,8,FALSE))</f>
        <v>0</v>
      </c>
      <c r="N101" s="22" t="str">
        <f>IF(ISNA(VLOOKUP($C101,'Val St Come Canada Cup DM'!$A$17:$H$100,8,FALSE))=TRUE,"0",VLOOKUP($C101,'Val St Come Canada Cup DM'!$A$17:$H$100,8,FALSE))</f>
        <v>0</v>
      </c>
      <c r="O101" s="22" t="str">
        <f>IF(ISNA(VLOOKUP($C101,'Caledon TT Day 1'!$A$17:$H$100,8,FALSE))=TRUE,"0",VLOOKUP($C101,'Caledon TT Day 1'!$A$17:$H$100,8,FALSE))</f>
        <v>0</v>
      </c>
      <c r="P101" s="22" t="str">
        <f>IF(ISNA(VLOOKUP($C101,'Caledon TT Day 2'!$A$17:$H$100,8,FALSE))=TRUE,"0",VLOOKUP($C101,'Caledon TT Day 2'!$A$17:$H$100,8,FALSE))</f>
        <v>0</v>
      </c>
      <c r="Q101" s="88" t="str">
        <f>IF(ISNA(VLOOKUP($C101,'Beaver TT'!$A$17:$H$100,8,FALSE))=TRUE,"0",VLOOKUP($C101,'Beaver TT'!$A$17:$H$100,8,FALSE))</f>
        <v>0</v>
      </c>
      <c r="R101" s="88">
        <f>IF(ISNA(VLOOKUP($C101,'Fortune Fz'!$A$17:$H$100,8,FALSE))=TRUE,"0",VLOOKUP($C101,'Fortune Fz'!$A$17:$H$100,8,FALSE))</f>
        <v>100</v>
      </c>
      <c r="S101" s="88" t="str">
        <f>IF(ISNA(VLOOKUP($C101,'VSC NorAm MO'!$A$17:$H$91,8,FALSE))=TRUE,"0",VLOOKUP($C101,'VSC NorAm MO'!$A$17:$H$91,8,FALSE))</f>
        <v>0</v>
      </c>
      <c r="T101" s="88" t="str">
        <f>IF(ISNA(VLOOKUP($C101,'VSC NorAm DM'!$A$17:$H$91,8,FALSE))=TRUE,"0",VLOOKUP($C101,'VSC NorAm DM'!$A$17:$H$91,8,FALSE))</f>
        <v>0</v>
      </c>
      <c r="U101" s="88" t="str">
        <f>IF(ISNA(VLOOKUP($C101,'TT Provincials'!$A$17:$H$101,8,FALSE))=TRUE,"0",VLOOKUP($C101,'TT Provincials'!$A$17:$H$101,8,FALSE))</f>
        <v>0</v>
      </c>
      <c r="V101" s="88" t="str">
        <f>IF(ISNA(VLOOKUP($C101,'TT Provincials DM'!$A$17:$H$81,8,FALSE))=TRUE,"0",VLOOKUP($C101,'TT Provincials DM'!$A$17:$H$81,8,FALSE))</f>
        <v>0</v>
      </c>
      <c r="W101" s="88" t="str">
        <f>IF(ISNA(VLOOKUP($C101,'CWG Moguls'!$A$17:$H$91,8,FALSE))=TRUE,"0",VLOOKUP($C101,'CWG Moguls'!$A$17:$H$91,8,FALSE))</f>
        <v>0</v>
      </c>
      <c r="X101" s="88" t="str">
        <f>IF(ISNA(VLOOKUP($C101,'Steamboat NorAM MO'!$A$17:$H$91,8,FALSE))=TRUE,"0",VLOOKUP($C101,'Steamboat NorAM MO'!$A$17:$H$91,8,FALSE))</f>
        <v>0</v>
      </c>
      <c r="Y101" s="88" t="str">
        <f>IF(ISNA(VLOOKUP($C101,'Steamboat NorAM DM'!$A$17:$H$91,8,FALSE))=TRUE,"0",VLOOKUP($C101,'Steamboat NorAM DM'!$A$17:$H$91,8,FALSE))</f>
        <v>0</v>
      </c>
      <c r="Z101" s="88" t="str">
        <f>IF(ISNA(VLOOKUP($C101,'Apex NorAM MO'!$A$17:$H$91,8,FALSE))=TRUE,"0",VLOOKUP($C101,'Apex NorAM MO'!$A$17:$H$91,8,FALSE))</f>
        <v>0</v>
      </c>
      <c r="AA101" s="88" t="str">
        <f>IF(ISNA(VLOOKUP($C101,'Apex NorAM DM'!$A$17:$H$91,8,FALSE))=TRUE,"0",VLOOKUP($C101,'Apex NorAM DM'!$A$17:$H$91,8,FALSE))</f>
        <v>0</v>
      </c>
      <c r="AB101" s="88" t="str">
        <f>IF(ISNA(VLOOKUP($C101,'Fernie CC MO'!$A$17:$H$91,8,FALSE))=TRUE,"0",VLOOKUP($C101,'Fernie CC MO'!$A$17:$H$91,8,FALSE))</f>
        <v>0</v>
      </c>
      <c r="AC101" s="88" t="str">
        <f>IF(ISNA(VLOOKUP($C101,'Fernie CC DM'!$A$17:$H$100,8,FALSE))=TRUE,"0",VLOOKUP($C101,'Fernie CC DM'!$A$17:$H$100,8,FALSE))</f>
        <v>0</v>
      </c>
      <c r="AD101" s="88" t="str">
        <f>IF(ISNA(VLOOKUP($C101,'Jr Nats MO'!$A$17:$H$67,8,FALSE))=TRUE,"0",VLOOKUP($C101,'Jr Nats MO'!$A$17:$H$67,8,FALSE))</f>
        <v>0</v>
      </c>
      <c r="AE101" s="88" t="str">
        <f>IF(ISNA(VLOOKUP($C101,'CDN Champs MO'!$A$17:$H$66,8,FALSE))=TRUE,"0",VLOOKUP($C101,'CDN Champs MO'!$A$17:$H$66,8,FALSE))</f>
        <v>0</v>
      </c>
      <c r="AF101" s="88" t="str">
        <f>IF(ISNA(VLOOKUP($C101,'CDN Champs DM'!$A$17:$H$67,8,FALSE))=TRUE,"0",VLOOKUP($C101,'CDN Champs DM'!$A$17:$H$67,8,FALSE))</f>
        <v>0</v>
      </c>
    </row>
    <row r="102" spans="1:32" ht="20.100000000000001" customHeight="1">
      <c r="A102" s="81" t="s">
        <v>97</v>
      </c>
      <c r="B102" s="81" t="s">
        <v>100</v>
      </c>
      <c r="C102" s="86" t="s">
        <v>125</v>
      </c>
      <c r="D102" s="81"/>
      <c r="E102" s="81">
        <f t="shared" ref="E102:E103" si="14">F102</f>
        <v>97</v>
      </c>
      <c r="F102" s="19">
        <f t="shared" si="11"/>
        <v>97</v>
      </c>
      <c r="G102" s="20">
        <f t="shared" si="13"/>
        <v>96.168831168831161</v>
      </c>
      <c r="H102" s="106">
        <v>0</v>
      </c>
      <c r="I102" s="106">
        <v>0</v>
      </c>
      <c r="J102" s="19">
        <f t="shared" ref="J102:J103" si="15">SUM(G102+H102+I102)</f>
        <v>96.168831168831161</v>
      </c>
      <c r="K102" s="21"/>
      <c r="L102" s="22" t="str">
        <f>IF(ISNA(VLOOKUP($C102,'Canadian Selections'!$A$17:$H$100,8,FALSE))=TRUE,"0",VLOOKUP($C102,'Canadian Selections'!$A$17:$H$100,8,FALSE))</f>
        <v>0</v>
      </c>
      <c r="M102" s="22" t="str">
        <f>IF(ISNA(VLOOKUP($C102,'Val St Come Canada Cup MO'!$A$17:$H$100,8,FALSE))=TRUE,"0",VLOOKUP($C102,'Val St Come Canada Cup MO'!$A$17:$H$100,8,FALSE))</f>
        <v>0</v>
      </c>
      <c r="N102" s="22" t="str">
        <f>IF(ISNA(VLOOKUP($C102,'Val St Come Canada Cup DM'!$A$17:$H$100,8,FALSE))=TRUE,"0",VLOOKUP($C102,'Val St Come Canada Cup DM'!$A$17:$H$100,8,FALSE))</f>
        <v>0</v>
      </c>
      <c r="O102" s="22" t="str">
        <f>IF(ISNA(VLOOKUP($C102,'Caledon TT Day 1'!$A$17:$H$100,8,FALSE))=TRUE,"0",VLOOKUP($C102,'Caledon TT Day 1'!$A$17:$H$100,8,FALSE))</f>
        <v>0</v>
      </c>
      <c r="P102" s="22" t="str">
        <f>IF(ISNA(VLOOKUP($C102,'Caledon TT Day 2'!$A$17:$H$100,8,FALSE))=TRUE,"0",VLOOKUP($C102,'Caledon TT Day 2'!$A$17:$H$100,8,FALSE))</f>
        <v>0</v>
      </c>
      <c r="Q102" s="88">
        <f>IF(ISNA(VLOOKUP($C102,'Beaver TT'!$A$17:$H$100,8,FALSE))=TRUE,"0",VLOOKUP($C102,'Beaver TT'!$A$17:$H$100,8,FALSE))</f>
        <v>96.168831168831161</v>
      </c>
      <c r="R102" s="88" t="str">
        <f>IF(ISNA(VLOOKUP($C102,'Fortune Fz'!$A$17:$H$100,8,FALSE))=TRUE,"0",VLOOKUP($C102,'Fortune Fz'!$A$17:$H$100,8,FALSE))</f>
        <v>0</v>
      </c>
      <c r="S102" s="88" t="str">
        <f>IF(ISNA(VLOOKUP($C102,'VSC NorAm MO'!$A$17:$H$91,8,FALSE))=TRUE,"0",VLOOKUP($C102,'VSC NorAm MO'!$A$17:$H$91,8,FALSE))</f>
        <v>0</v>
      </c>
      <c r="T102" s="88" t="str">
        <f>IF(ISNA(VLOOKUP($C102,'VSC NorAm DM'!$A$17:$H$91,8,FALSE))=TRUE,"0",VLOOKUP($C102,'VSC NorAm DM'!$A$17:$H$91,8,FALSE))</f>
        <v>0</v>
      </c>
      <c r="U102" s="88" t="str">
        <f>IF(ISNA(VLOOKUP($C102,'TT Provincials'!$A$17:$H$101,8,FALSE))=TRUE,"0",VLOOKUP($C102,'TT Provincials'!$A$17:$H$101,8,FALSE))</f>
        <v>0</v>
      </c>
      <c r="V102" s="88" t="str">
        <f>IF(ISNA(VLOOKUP($C102,'TT Provincials DM'!$A$17:$H$81,8,FALSE))=TRUE,"0",VLOOKUP($C102,'TT Provincials DM'!$A$17:$H$81,8,FALSE))</f>
        <v>0</v>
      </c>
      <c r="W102" s="88" t="str">
        <f>IF(ISNA(VLOOKUP($C102,'CWG Moguls'!$A$17:$H$91,8,FALSE))=TRUE,"0",VLOOKUP($C102,'CWG Moguls'!$A$17:$H$91,8,FALSE))</f>
        <v>0</v>
      </c>
      <c r="X102" s="88" t="str">
        <f>IF(ISNA(VLOOKUP($C102,'Steamboat NorAM MO'!$A$17:$H$91,8,FALSE))=TRUE,"0",VLOOKUP($C102,'Steamboat NorAM MO'!$A$17:$H$91,8,FALSE))</f>
        <v>0</v>
      </c>
      <c r="Y102" s="88" t="str">
        <f>IF(ISNA(VLOOKUP($C102,'Steamboat NorAM DM'!$A$17:$H$91,8,FALSE))=TRUE,"0",VLOOKUP($C102,'Steamboat NorAM DM'!$A$17:$H$91,8,FALSE))</f>
        <v>0</v>
      </c>
      <c r="Z102" s="88" t="str">
        <f>IF(ISNA(VLOOKUP($C102,'Apex NorAM MO'!$A$17:$H$91,8,FALSE))=TRUE,"0",VLOOKUP($C102,'Apex NorAM MO'!$A$17:$H$91,8,FALSE))</f>
        <v>0</v>
      </c>
      <c r="AA102" s="88" t="str">
        <f>IF(ISNA(VLOOKUP($C102,'Apex NorAM DM'!$A$17:$H$91,8,FALSE))=TRUE,"0",VLOOKUP($C102,'Apex NorAM DM'!$A$17:$H$91,8,FALSE))</f>
        <v>0</v>
      </c>
      <c r="AB102" s="88" t="str">
        <f>IF(ISNA(VLOOKUP($C102,'Fernie CC MO'!$A$17:$H$91,8,FALSE))=TRUE,"0",VLOOKUP($C102,'Fernie CC MO'!$A$17:$H$91,8,FALSE))</f>
        <v>0</v>
      </c>
      <c r="AC102" s="88" t="str">
        <f>IF(ISNA(VLOOKUP($C102,'Fernie CC DM'!$A$17:$H$100,8,FALSE))=TRUE,"0",VLOOKUP($C102,'Fernie CC DM'!$A$17:$H$100,8,FALSE))</f>
        <v>0</v>
      </c>
      <c r="AD102" s="88" t="str">
        <f>IF(ISNA(VLOOKUP($C102,'Jr Nats MO'!$A$17:$H$67,8,FALSE))=TRUE,"0",VLOOKUP($C102,'Jr Nats MO'!$A$17:$H$67,8,FALSE))</f>
        <v>0</v>
      </c>
      <c r="AE102" s="88" t="str">
        <f>IF(ISNA(VLOOKUP($C102,'CDN Champs MO'!$A$17:$H$66,8,FALSE))=TRUE,"0",VLOOKUP($C102,'CDN Champs MO'!$A$17:$H$66,8,FALSE))</f>
        <v>0</v>
      </c>
      <c r="AF102" s="88" t="str">
        <f>IF(ISNA(VLOOKUP($C102,'CDN Champs DM'!$A$17:$H$67,8,FALSE))=TRUE,"0",VLOOKUP($C102,'CDN Champs DM'!$A$17:$H$67,8,FALSE))</f>
        <v>0</v>
      </c>
    </row>
    <row r="103" spans="1:32" ht="20.100000000000001" customHeight="1">
      <c r="A103" s="81" t="s">
        <v>99</v>
      </c>
      <c r="B103" s="81" t="s">
        <v>103</v>
      </c>
      <c r="C103" s="86" t="s">
        <v>96</v>
      </c>
      <c r="D103" s="81"/>
      <c r="E103" s="81">
        <f t="shared" si="14"/>
        <v>98</v>
      </c>
      <c r="F103" s="19">
        <f t="shared" si="11"/>
        <v>98</v>
      </c>
      <c r="G103" s="20">
        <f t="shared" si="13"/>
        <v>27.435133985538069</v>
      </c>
      <c r="H103" s="106">
        <v>0</v>
      </c>
      <c r="I103" s="106">
        <v>0</v>
      </c>
      <c r="J103" s="19">
        <f t="shared" si="15"/>
        <v>27.435133985538069</v>
      </c>
      <c r="K103" s="21"/>
      <c r="L103" s="22" t="str">
        <f>IF(ISNA(VLOOKUP($C103,'Canadian Selections'!$A$17:$H$100,8,FALSE))=TRUE,"0",VLOOKUP($C103,'Canadian Selections'!$A$17:$H$100,8,FALSE))</f>
        <v>0</v>
      </c>
      <c r="M103" s="22" t="str">
        <f>IF(ISNA(VLOOKUP($C103,'Val St Come Canada Cup MO'!$A$17:$H$100,8,FALSE))=TRUE,"0",VLOOKUP($C103,'Val St Come Canada Cup MO'!$A$17:$H$100,8,FALSE))</f>
        <v>0</v>
      </c>
      <c r="N103" s="22" t="str">
        <f>IF(ISNA(VLOOKUP($C103,'Val St Come Canada Cup DM'!$A$17:$H$100,8,FALSE))=TRUE,"0",VLOOKUP($C103,'Val St Come Canada Cup DM'!$A$17:$H$100,8,FALSE))</f>
        <v>0</v>
      </c>
      <c r="O103" s="22">
        <f>IF(ISNA(VLOOKUP($C103,'Caledon TT Day 1'!$A$17:$H$100,8,FALSE))=TRUE,"0",VLOOKUP($C103,'Caledon TT Day 1'!$A$17:$H$100,8,FALSE))</f>
        <v>27.435133985538069</v>
      </c>
      <c r="P103" s="22" t="str">
        <f>IF(ISNA(VLOOKUP($C103,'Caledon TT Day 2'!$A$17:$H$100,8,FALSE))=TRUE,"0",VLOOKUP($C103,'Caledon TT Day 2'!$A$17:$H$100,8,FALSE))</f>
        <v>0</v>
      </c>
      <c r="Q103" s="88" t="str">
        <f>IF(ISNA(VLOOKUP($C103,'Beaver TT'!$A$17:$H$100,8,FALSE))=TRUE,"0",VLOOKUP($C103,'Beaver TT'!$A$17:$H$100,8,FALSE))</f>
        <v>0</v>
      </c>
      <c r="R103" s="88" t="str">
        <f>IF(ISNA(VLOOKUP($C103,'Fortune Fz'!$A$17:$H$100,8,FALSE))=TRUE,"0",VLOOKUP($C103,'Fortune Fz'!$A$17:$H$100,8,FALSE))</f>
        <v>0</v>
      </c>
      <c r="S103" s="88" t="str">
        <f>IF(ISNA(VLOOKUP($C103,'VSC NorAm MO'!$A$17:$H$91,8,FALSE))=TRUE,"0",VLOOKUP($C103,'VSC NorAm MO'!$A$17:$H$91,8,FALSE))</f>
        <v>0</v>
      </c>
      <c r="T103" s="88" t="str">
        <f>IF(ISNA(VLOOKUP($C103,'VSC NorAm DM'!$A$17:$H$91,8,FALSE))=TRUE,"0",VLOOKUP($C103,'VSC NorAm DM'!$A$17:$H$91,8,FALSE))</f>
        <v>0</v>
      </c>
      <c r="U103" s="88" t="str">
        <f>IF(ISNA(VLOOKUP($C103,'TT Provincials'!$A$17:$H$101,8,FALSE))=TRUE,"0",VLOOKUP($C103,'TT Provincials'!$A$17:$H$101,8,FALSE))</f>
        <v>0</v>
      </c>
      <c r="V103" s="88" t="str">
        <f>IF(ISNA(VLOOKUP($C103,'TT Provincials DM'!$A$17:$H$81,8,FALSE))=TRUE,"0",VLOOKUP($C103,'TT Provincials DM'!$A$17:$H$81,8,FALSE))</f>
        <v>0</v>
      </c>
      <c r="W103" s="88" t="str">
        <f>IF(ISNA(VLOOKUP($C103,'CWG Moguls'!$A$17:$H$91,8,FALSE))=TRUE,"0",VLOOKUP($C103,'CWG Moguls'!$A$17:$H$91,8,FALSE))</f>
        <v>0</v>
      </c>
      <c r="X103" s="88" t="str">
        <f>IF(ISNA(VLOOKUP($C103,'Steamboat NorAM MO'!$A$17:$H$91,8,FALSE))=TRUE,"0",VLOOKUP($C103,'Steamboat NorAM MO'!$A$17:$H$91,8,FALSE))</f>
        <v>0</v>
      </c>
      <c r="Y103" s="88" t="str">
        <f>IF(ISNA(VLOOKUP($C103,'Steamboat NorAM DM'!$A$17:$H$91,8,FALSE))=TRUE,"0",VLOOKUP($C103,'Steamboat NorAM DM'!$A$17:$H$91,8,FALSE))</f>
        <v>0</v>
      </c>
      <c r="Z103" s="88" t="str">
        <f>IF(ISNA(VLOOKUP($C103,'Apex NorAM MO'!$A$17:$H$91,8,FALSE))=TRUE,"0",VLOOKUP($C103,'Apex NorAM MO'!$A$17:$H$91,8,FALSE))</f>
        <v>0</v>
      </c>
      <c r="AA103" s="88" t="str">
        <f>IF(ISNA(VLOOKUP($C103,'Apex NorAM DM'!$A$17:$H$91,8,FALSE))=TRUE,"0",VLOOKUP($C103,'Apex NorAM DM'!$A$17:$H$91,8,FALSE))</f>
        <v>0</v>
      </c>
      <c r="AB103" s="88" t="str">
        <f>IF(ISNA(VLOOKUP($C103,'Fernie CC MO'!$A$17:$H$91,8,FALSE))=TRUE,"0",VLOOKUP($C103,'Fernie CC MO'!$A$17:$H$91,8,FALSE))</f>
        <v>0</v>
      </c>
      <c r="AC103" s="88" t="str">
        <f>IF(ISNA(VLOOKUP($C103,'Fernie CC DM'!$A$17:$H$100,8,FALSE))=TRUE,"0",VLOOKUP($C103,'Fernie CC DM'!$A$17:$H$100,8,FALSE))</f>
        <v>0</v>
      </c>
      <c r="AD103" s="88" t="str">
        <f>IF(ISNA(VLOOKUP($C103,'Jr Nats MO'!$A$17:$H$67,8,FALSE))=TRUE,"0",VLOOKUP($C103,'Jr Nats MO'!$A$17:$H$67,8,FALSE))</f>
        <v>0</v>
      </c>
      <c r="AE103" s="88" t="str">
        <f>IF(ISNA(VLOOKUP($C103,'CDN Champs MO'!$A$17:$H$66,8,FALSE))=TRUE,"0",VLOOKUP($C103,'CDN Champs MO'!$A$17:$H$66,8,FALSE))</f>
        <v>0</v>
      </c>
      <c r="AF103" s="88" t="str">
        <f>IF(ISNA(VLOOKUP($C103,'CDN Champs DM'!$A$17:$H$67,8,FALSE))=TRUE,"0",VLOOKUP($C103,'CDN Champs DM'!$A$17:$H$67,8,FALSE))</f>
        <v>0</v>
      </c>
    </row>
  </sheetData>
  <sortState xmlns:xlrd2="http://schemas.microsoft.com/office/spreadsheetml/2017/richdata2" ref="A6:AF103">
    <sortCondition ref="F6:F103"/>
  </sortState>
  <mergeCells count="1">
    <mergeCell ref="F3:J3"/>
  </mergeCells>
  <phoneticPr fontId="1"/>
  <conditionalFormatting sqref="C79">
    <cfRule type="duplicateValues" dxfId="226" priority="1"/>
  </conditionalFormatting>
  <conditionalFormatting sqref="C79">
    <cfRule type="duplicateValues" dxfId="225" priority="2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5"/>
  <sheetViews>
    <sheetView workbookViewId="0">
      <selection activeCell="M40" sqref="M40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3"/>
      <c r="B1" s="83"/>
      <c r="C1" s="83"/>
      <c r="D1" s="83"/>
      <c r="E1" s="83"/>
      <c r="F1" s="83"/>
      <c r="G1" s="83"/>
      <c r="H1" s="83"/>
      <c r="I1" s="44"/>
    </row>
    <row r="2" spans="1:9">
      <c r="A2" s="113"/>
      <c r="B2" s="115" t="s">
        <v>39</v>
      </c>
      <c r="C2" s="115"/>
      <c r="D2" s="115"/>
      <c r="E2" s="115"/>
      <c r="F2" s="115"/>
      <c r="G2" s="83"/>
      <c r="H2" s="83"/>
      <c r="I2" s="44"/>
    </row>
    <row r="3" spans="1:9">
      <c r="A3" s="113"/>
      <c r="B3" s="83"/>
      <c r="C3" s="83"/>
      <c r="D3" s="83"/>
      <c r="E3" s="83"/>
      <c r="F3" s="83"/>
      <c r="G3" s="83"/>
      <c r="H3" s="83"/>
      <c r="I3" s="44"/>
    </row>
    <row r="4" spans="1:9">
      <c r="A4" s="113"/>
      <c r="B4" s="115" t="s">
        <v>34</v>
      </c>
      <c r="C4" s="115"/>
      <c r="D4" s="115"/>
      <c r="E4" s="115"/>
      <c r="F4" s="115"/>
      <c r="G4" s="83"/>
      <c r="H4" s="83"/>
      <c r="I4" s="44"/>
    </row>
    <row r="5" spans="1:9">
      <c r="A5" s="113"/>
      <c r="B5" s="83"/>
      <c r="C5" s="83"/>
      <c r="D5" s="83"/>
      <c r="E5" s="83"/>
      <c r="F5" s="83"/>
      <c r="G5" s="83"/>
      <c r="H5" s="83"/>
      <c r="I5" s="44"/>
    </row>
    <row r="6" spans="1:9">
      <c r="A6" s="113"/>
      <c r="B6" s="114"/>
      <c r="C6" s="114"/>
      <c r="D6" s="83"/>
      <c r="E6" s="83"/>
      <c r="F6" s="83"/>
      <c r="G6" s="83"/>
      <c r="H6" s="83"/>
      <c r="I6" s="44"/>
    </row>
    <row r="7" spans="1:9">
      <c r="A7" s="113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196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60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6">
        <v>42043</v>
      </c>
      <c r="C10" s="116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57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54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0.9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30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60</v>
      </c>
    </row>
    <row r="17" spans="1:9">
      <c r="A17" s="86" t="s">
        <v>48</v>
      </c>
      <c r="B17" s="79">
        <v>0</v>
      </c>
      <c r="C17" s="80">
        <v>0</v>
      </c>
      <c r="D17" s="79">
        <v>0</v>
      </c>
      <c r="E17" s="80">
        <f>D17/D$15*1000*D$14</f>
        <v>0</v>
      </c>
      <c r="F17" s="79" t="s">
        <v>191</v>
      </c>
      <c r="G17" s="80">
        <v>0</v>
      </c>
      <c r="H17" s="67">
        <f>LARGE((C17,E17,G17),1)</f>
        <v>0</v>
      </c>
      <c r="I17" s="66" t="s">
        <v>191</v>
      </c>
    </row>
    <row r="18" spans="1:9">
      <c r="A18" s="86"/>
      <c r="B18" s="79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0</v>
      </c>
      <c r="G18" s="80">
        <f>F18/F$15*1000*F$14</f>
        <v>0</v>
      </c>
      <c r="H18" s="67">
        <f>LARGE((C18,E18,G18),1)</f>
        <v>0</v>
      </c>
      <c r="I18" s="66"/>
    </row>
    <row r="19" spans="1:9">
      <c r="A19" s="86"/>
      <c r="B19" s="78">
        <v>0</v>
      </c>
      <c r="C19" s="80">
        <f>B19/B$15*1000*B$14</f>
        <v>0</v>
      </c>
      <c r="D19" s="79">
        <v>0</v>
      </c>
      <c r="E19" s="80">
        <f t="shared" ref="C19:G55" si="0">D19/D$15*1000*D$14</f>
        <v>0</v>
      </c>
      <c r="F19" s="79">
        <v>0</v>
      </c>
      <c r="G19" s="80">
        <f t="shared" si="0"/>
        <v>0</v>
      </c>
      <c r="H19" s="67">
        <f>LARGE((C19,E19,G19),1)</f>
        <v>0</v>
      </c>
      <c r="I19" s="66"/>
    </row>
    <row r="20" spans="1:9">
      <c r="A20" s="86"/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0</v>
      </c>
      <c r="I20" s="66"/>
    </row>
    <row r="21" spans="1:9">
      <c r="A21" s="86"/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0</v>
      </c>
      <c r="I21" s="66"/>
    </row>
    <row r="22" spans="1:9">
      <c r="A22" s="86"/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0</v>
      </c>
      <c r="I22" s="66"/>
    </row>
    <row r="23" spans="1:9">
      <c r="A23" s="86"/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0</v>
      </c>
      <c r="I23" s="66"/>
    </row>
    <row r="24" spans="1:9">
      <c r="A24" s="86"/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0</v>
      </c>
      <c r="I24" s="66"/>
    </row>
    <row r="25" spans="1:9">
      <c r="A25" s="86"/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/>
    </row>
    <row r="26" spans="1:9">
      <c r="A26" s="86"/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0</v>
      </c>
      <c r="I26" s="66"/>
    </row>
    <row r="27" spans="1:9">
      <c r="A27" s="86"/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>
      <c r="A29" s="86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>
      <c r="A30" s="86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>
      <c r="A31" s="86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86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86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>
      <c r="A34" s="86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>
      <c r="A35" s="86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>
      <c r="A36" s="86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>
      <c r="A37" s="86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>
      <c r="A38" s="86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>
      <c r="A39" s="86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>
      <c r="A40" s="86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>
      <c r="A41" s="86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>
      <c r="A42" s="86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>
      <c r="A43" s="86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>
      <c r="A44" s="86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>
      <c r="A45" s="86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>
      <c r="A46" s="86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>
      <c r="A47" s="86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>
      <c r="A48" s="86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>
      <c r="A49" s="86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>
      <c r="A50" s="86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>
      <c r="A51" s="86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>
      <c r="A52" s="8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>
      <c r="A53" s="86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>
      <c r="A54" s="86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>
      <c r="A55" s="86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C56"/>
    </row>
    <row r="57" spans="1:9">
      <c r="C57"/>
    </row>
    <row r="58" spans="1:9">
      <c r="C5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</sheetData>
  <mergeCells count="5">
    <mergeCell ref="A1:A7"/>
    <mergeCell ref="B2:F2"/>
    <mergeCell ref="B4:F4"/>
    <mergeCell ref="B6:C6"/>
    <mergeCell ref="B10:C10"/>
  </mergeCells>
  <conditionalFormatting sqref="A49">
    <cfRule type="duplicateValues" dxfId="21" priority="1"/>
  </conditionalFormatting>
  <conditionalFormatting sqref="A49">
    <cfRule type="duplicateValues" dxfId="20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5"/>
  <sheetViews>
    <sheetView workbookViewId="0">
      <selection activeCell="P39" sqref="P39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3"/>
      <c r="B1" s="83"/>
      <c r="C1" s="83"/>
      <c r="D1" s="83"/>
      <c r="E1" s="83"/>
      <c r="F1" s="83"/>
      <c r="G1" s="83"/>
      <c r="H1" s="83"/>
      <c r="I1" s="44"/>
    </row>
    <row r="2" spans="1:9">
      <c r="A2" s="113"/>
      <c r="B2" s="115" t="s">
        <v>39</v>
      </c>
      <c r="C2" s="115"/>
      <c r="D2" s="115"/>
      <c r="E2" s="115"/>
      <c r="F2" s="115"/>
      <c r="G2" s="83"/>
      <c r="H2" s="83"/>
      <c r="I2" s="44"/>
    </row>
    <row r="3" spans="1:9">
      <c r="A3" s="113"/>
      <c r="B3" s="83"/>
      <c r="C3" s="83"/>
      <c r="D3" s="83"/>
      <c r="E3" s="83"/>
      <c r="F3" s="83"/>
      <c r="G3" s="83"/>
      <c r="H3" s="83"/>
      <c r="I3" s="44"/>
    </row>
    <row r="4" spans="1:9">
      <c r="A4" s="113"/>
      <c r="B4" s="115" t="s">
        <v>34</v>
      </c>
      <c r="C4" s="115"/>
      <c r="D4" s="115"/>
      <c r="E4" s="115"/>
      <c r="F4" s="115"/>
      <c r="G4" s="83"/>
      <c r="H4" s="83"/>
      <c r="I4" s="44"/>
    </row>
    <row r="5" spans="1:9">
      <c r="A5" s="113"/>
      <c r="B5" s="83"/>
      <c r="C5" s="83"/>
      <c r="D5" s="83"/>
      <c r="E5" s="83"/>
      <c r="F5" s="83"/>
      <c r="G5" s="83"/>
      <c r="H5" s="83"/>
      <c r="I5" s="44"/>
    </row>
    <row r="6" spans="1:9">
      <c r="A6" s="113"/>
      <c r="B6" s="114"/>
      <c r="C6" s="114"/>
      <c r="D6" s="83"/>
      <c r="E6" s="83"/>
      <c r="F6" s="83"/>
      <c r="G6" s="83"/>
      <c r="H6" s="83"/>
      <c r="I6" s="44"/>
    </row>
    <row r="7" spans="1:9">
      <c r="A7" s="113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196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60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6">
        <v>42044</v>
      </c>
      <c r="C10" s="116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57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54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0.9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30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54</v>
      </c>
    </row>
    <row r="17" spans="1:9">
      <c r="A17" s="86" t="s">
        <v>48</v>
      </c>
      <c r="B17" s="79">
        <v>0</v>
      </c>
      <c r="C17" s="80">
        <v>0</v>
      </c>
      <c r="D17" s="79">
        <v>0</v>
      </c>
      <c r="E17" s="80">
        <f>D17/D$15*1000*D$14</f>
        <v>0</v>
      </c>
      <c r="F17" s="79" t="s">
        <v>191</v>
      </c>
      <c r="G17" s="80">
        <v>0</v>
      </c>
      <c r="H17" s="67">
        <f>LARGE((C17,E17,G17),1)</f>
        <v>0</v>
      </c>
      <c r="I17" s="66" t="s">
        <v>191</v>
      </c>
    </row>
    <row r="18" spans="1:9">
      <c r="A18" s="86"/>
      <c r="B18" s="79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0</v>
      </c>
      <c r="G18" s="80">
        <f>F18/F$15*1000*F$14</f>
        <v>0</v>
      </c>
      <c r="H18" s="67">
        <f>LARGE((C18,E18,G18),1)</f>
        <v>0</v>
      </c>
      <c r="I18" s="66"/>
    </row>
    <row r="19" spans="1:9">
      <c r="A19" s="86"/>
      <c r="B19" s="78">
        <v>0</v>
      </c>
      <c r="C19" s="80">
        <f>B19/B$15*1000*B$14</f>
        <v>0</v>
      </c>
      <c r="D19" s="79">
        <v>0</v>
      </c>
      <c r="E19" s="80">
        <f t="shared" ref="C19:G55" si="0">D19/D$15*1000*D$14</f>
        <v>0</v>
      </c>
      <c r="F19" s="79">
        <v>0</v>
      </c>
      <c r="G19" s="80">
        <f t="shared" si="0"/>
        <v>0</v>
      </c>
      <c r="H19" s="67">
        <f>LARGE((C19,E19,G19),1)</f>
        <v>0</v>
      </c>
      <c r="I19" s="66"/>
    </row>
    <row r="20" spans="1:9">
      <c r="A20" s="86"/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0</v>
      </c>
      <c r="I20" s="66"/>
    </row>
    <row r="21" spans="1:9">
      <c r="A21" s="86"/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0</v>
      </c>
      <c r="I21" s="66"/>
    </row>
    <row r="22" spans="1:9">
      <c r="A22" s="86"/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0</v>
      </c>
      <c r="I22" s="66"/>
    </row>
    <row r="23" spans="1:9">
      <c r="A23" s="86"/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0</v>
      </c>
      <c r="I23" s="66"/>
    </row>
    <row r="24" spans="1:9">
      <c r="A24" s="86"/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0</v>
      </c>
      <c r="I24" s="66"/>
    </row>
    <row r="25" spans="1:9">
      <c r="A25" s="86"/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/>
    </row>
    <row r="26" spans="1:9">
      <c r="A26" s="86"/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0</v>
      </c>
      <c r="I26" s="66"/>
    </row>
    <row r="27" spans="1:9">
      <c r="A27" s="86"/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>
      <c r="A29" s="86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>
      <c r="A30" s="86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>
      <c r="A31" s="86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86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86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>
      <c r="A34" s="86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>
      <c r="A35" s="86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>
      <c r="A36" s="86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>
      <c r="A37" s="86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>
      <c r="A38" s="86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>
      <c r="A39" s="86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>
      <c r="A40" s="86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>
      <c r="A41" s="86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>
      <c r="A42" s="86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>
      <c r="A43" s="86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>
      <c r="A44" s="86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>
      <c r="A45" s="86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>
      <c r="A46" s="86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>
      <c r="A47" s="86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>
      <c r="A48" s="86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>
      <c r="A49" s="86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>
      <c r="A50" s="86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>
      <c r="A51" s="86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>
      <c r="A52" s="8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>
      <c r="A53" s="86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>
      <c r="A54" s="86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>
      <c r="A55" s="86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C56"/>
    </row>
    <row r="57" spans="1:9">
      <c r="C57"/>
    </row>
    <row r="58" spans="1:9">
      <c r="C5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</sheetData>
  <mergeCells count="5">
    <mergeCell ref="A1:A7"/>
    <mergeCell ref="B2:F2"/>
    <mergeCell ref="B4:F4"/>
    <mergeCell ref="B6:C6"/>
    <mergeCell ref="B10:C10"/>
  </mergeCells>
  <conditionalFormatting sqref="A49">
    <cfRule type="duplicateValues" dxfId="19" priority="1"/>
  </conditionalFormatting>
  <conditionalFormatting sqref="A49">
    <cfRule type="duplicateValues" dxfId="18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75"/>
  <sheetViews>
    <sheetView topLeftCell="A22" workbookViewId="0">
      <selection activeCell="A27" sqref="A27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82"/>
      <c r="B1" s="83"/>
      <c r="C1" s="83"/>
      <c r="D1" s="83"/>
      <c r="E1" s="83"/>
      <c r="F1" s="83"/>
      <c r="G1" s="83"/>
      <c r="H1" s="83"/>
      <c r="I1" s="44"/>
    </row>
    <row r="2" spans="1:9">
      <c r="A2" s="82"/>
      <c r="B2" s="83" t="s">
        <v>39</v>
      </c>
      <c r="C2" s="83"/>
      <c r="D2" s="83"/>
      <c r="E2" s="83"/>
      <c r="F2" s="83"/>
      <c r="G2" s="83"/>
      <c r="H2" s="83"/>
      <c r="I2" s="44"/>
    </row>
    <row r="3" spans="1:9">
      <c r="A3" s="82"/>
      <c r="B3" s="83"/>
      <c r="C3" s="83"/>
      <c r="D3" s="83"/>
      <c r="E3" s="83"/>
      <c r="F3" s="83"/>
      <c r="G3" s="83"/>
      <c r="H3" s="83"/>
      <c r="I3" s="44"/>
    </row>
    <row r="4" spans="1:9">
      <c r="A4" s="82"/>
      <c r="B4" s="83" t="s">
        <v>34</v>
      </c>
      <c r="C4" s="83"/>
      <c r="D4" s="83"/>
      <c r="E4" s="83"/>
      <c r="F4" s="83"/>
      <c r="G4" s="83"/>
      <c r="H4" s="83"/>
      <c r="I4" s="44"/>
    </row>
    <row r="5" spans="1:9">
      <c r="A5" s="82"/>
      <c r="B5" s="83"/>
      <c r="C5" s="83"/>
      <c r="D5" s="83"/>
      <c r="E5" s="83"/>
      <c r="F5" s="83"/>
      <c r="G5" s="83"/>
      <c r="H5" s="83"/>
      <c r="I5" s="44"/>
    </row>
    <row r="6" spans="1:9">
      <c r="A6" s="82"/>
      <c r="B6" s="102"/>
      <c r="C6" s="102"/>
      <c r="D6" s="83"/>
      <c r="E6" s="83"/>
      <c r="F6" s="83"/>
      <c r="G6" s="83"/>
      <c r="H6" s="83"/>
      <c r="I6" s="44"/>
    </row>
    <row r="7" spans="1:9">
      <c r="A7" s="82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179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127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04">
        <v>42056</v>
      </c>
      <c r="C10" s="103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46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54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0.55000000000000004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65.819999999999993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38</v>
      </c>
    </row>
    <row r="17" spans="1:9">
      <c r="A17" s="86" t="s">
        <v>67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65.819999999999993</v>
      </c>
      <c r="G17" s="80">
        <f>F17/F$15*1000*F$14</f>
        <v>550</v>
      </c>
      <c r="H17" s="67">
        <f>LARGE((C17,E17,G17),1)</f>
        <v>550</v>
      </c>
      <c r="I17" s="66">
        <v>1</v>
      </c>
    </row>
    <row r="18" spans="1:9">
      <c r="A18" s="86" t="s">
        <v>66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63.69</v>
      </c>
      <c r="G18" s="80">
        <f>F18/F$15*1000*F$14</f>
        <v>532.20145852324526</v>
      </c>
      <c r="H18" s="67">
        <f>LARGE((C18,E18,G18),1)</f>
        <v>532.20145852324526</v>
      </c>
      <c r="I18" s="66">
        <v>2</v>
      </c>
    </row>
    <row r="19" spans="1:9">
      <c r="A19" s="86" t="s">
        <v>71</v>
      </c>
      <c r="B19" s="78">
        <v>0</v>
      </c>
      <c r="C19" s="80">
        <f>B19/B$15*1000*B$14</f>
        <v>0</v>
      </c>
      <c r="D19" s="79">
        <v>0</v>
      </c>
      <c r="E19" s="80">
        <f t="shared" ref="C19:G56" si="0">D19/D$15*1000*D$14</f>
        <v>0</v>
      </c>
      <c r="F19" s="79">
        <v>60.55</v>
      </c>
      <c r="G19" s="80">
        <f t="shared" si="0"/>
        <v>505.96323305986027</v>
      </c>
      <c r="H19" s="67">
        <f>LARGE((C19,E19,G19),1)</f>
        <v>505.96323305986027</v>
      </c>
      <c r="I19" s="66">
        <v>3</v>
      </c>
    </row>
    <row r="20" spans="1:9">
      <c r="A20" s="86" t="s">
        <v>62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58.44</v>
      </c>
      <c r="G20" s="80">
        <f t="shared" si="0"/>
        <v>488.33181403828638</v>
      </c>
      <c r="H20" s="67">
        <f>LARGE((C20,E20,G20),1)</f>
        <v>488.33181403828638</v>
      </c>
      <c r="I20" s="66">
        <v>4</v>
      </c>
    </row>
    <row r="21" spans="1:9">
      <c r="A21" s="86" t="s">
        <v>63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57.12</v>
      </c>
      <c r="G21" s="80">
        <f t="shared" si="0"/>
        <v>477.30173199635374</v>
      </c>
      <c r="H21" s="67">
        <f>LARGE((C21,E21,G21),1)</f>
        <v>477.30173199635374</v>
      </c>
      <c r="I21" s="66">
        <v>5</v>
      </c>
    </row>
    <row r="22" spans="1:9">
      <c r="A22" s="86" t="s">
        <v>72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56.96</v>
      </c>
      <c r="G22" s="80">
        <f>F22/F$15*1000*F$14</f>
        <v>475.96475235490743</v>
      </c>
      <c r="H22" s="67">
        <f>LARGE((C22,E22,G22),1)</f>
        <v>475.96475235490743</v>
      </c>
      <c r="I22" s="66">
        <v>6</v>
      </c>
    </row>
    <row r="23" spans="1:9">
      <c r="A23" s="86" t="s">
        <v>64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56.82</v>
      </c>
      <c r="G23" s="80">
        <f t="shared" si="0"/>
        <v>474.7948951686418</v>
      </c>
      <c r="H23" s="67">
        <f>LARGE((C23,E23,G23),1)</f>
        <v>474.7948951686418</v>
      </c>
      <c r="I23" s="66">
        <v>7</v>
      </c>
    </row>
    <row r="24" spans="1:9">
      <c r="A24" s="86" t="s">
        <v>61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56.04</v>
      </c>
      <c r="G24" s="80">
        <f t="shared" si="0"/>
        <v>468.27711941659078</v>
      </c>
      <c r="H24" s="67">
        <f>LARGE((C24,E24,G24),1)</f>
        <v>468.27711941659078</v>
      </c>
      <c r="I24" s="66">
        <v>8</v>
      </c>
    </row>
    <row r="25" spans="1:9">
      <c r="A25" s="86" t="s">
        <v>69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54.75</v>
      </c>
      <c r="G25" s="80">
        <f t="shared" si="0"/>
        <v>457.49772105742943</v>
      </c>
      <c r="H25" s="67">
        <f>LARGE((C25,E25,G25),1)</f>
        <v>457.49772105742943</v>
      </c>
      <c r="I25" s="66">
        <v>9</v>
      </c>
    </row>
    <row r="26" spans="1:9">
      <c r="A26" s="86" t="s">
        <v>73</v>
      </c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54.26</v>
      </c>
      <c r="G26" s="80">
        <f t="shared" si="0"/>
        <v>453.40322090549995</v>
      </c>
      <c r="H26" s="67">
        <f>LARGE((C26,E26,G26),1)</f>
        <v>453.40322090549995</v>
      </c>
      <c r="I26" s="66">
        <v>10</v>
      </c>
    </row>
    <row r="27" spans="1:9">
      <c r="A27" s="86" t="s">
        <v>78</v>
      </c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50.6</v>
      </c>
      <c r="G27" s="80">
        <f t="shared" si="0"/>
        <v>422.81981160741424</v>
      </c>
      <c r="H27" s="67">
        <f>LARGE((C27,E27,G27),1)</f>
        <v>422.81981160741424</v>
      </c>
      <c r="I27" s="66">
        <v>11</v>
      </c>
    </row>
    <row r="28" spans="1:9">
      <c r="A28" s="86" t="s">
        <v>65</v>
      </c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49.54</v>
      </c>
      <c r="G28" s="80">
        <f t="shared" si="0"/>
        <v>413.96232148283201</v>
      </c>
      <c r="H28" s="67">
        <f>LARGE((C28,E28,G28),1)</f>
        <v>413.96232148283201</v>
      </c>
      <c r="I28" s="66">
        <v>12</v>
      </c>
    </row>
    <row r="29" spans="1:9">
      <c r="A29" s="86" t="s">
        <v>87</v>
      </c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49.02</v>
      </c>
      <c r="G29" s="80">
        <f t="shared" si="0"/>
        <v>409.61713764813135</v>
      </c>
      <c r="H29" s="67">
        <f>LARGE((C29,E29,G29),1)</f>
        <v>409.61713764813135</v>
      </c>
      <c r="I29" s="66">
        <v>13</v>
      </c>
    </row>
    <row r="30" spans="1:9">
      <c r="A30" s="86" t="s">
        <v>91</v>
      </c>
      <c r="B30" s="78">
        <v>0</v>
      </c>
      <c r="C30" s="80">
        <v>0</v>
      </c>
      <c r="D30" s="79">
        <v>0</v>
      </c>
      <c r="E30" s="80">
        <f t="shared" si="0"/>
        <v>0</v>
      </c>
      <c r="F30" s="79">
        <v>45.83</v>
      </c>
      <c r="G30" s="80">
        <f t="shared" ref="G30" si="1">F30/F$15*1000*F$14</f>
        <v>382.96110604679438</v>
      </c>
      <c r="H30" s="67">
        <f>LARGE((C30,E30,G30),1)</f>
        <v>382.96110604679438</v>
      </c>
      <c r="I30" s="66">
        <v>14</v>
      </c>
    </row>
    <row r="31" spans="1:9">
      <c r="A31" s="86" t="s">
        <v>182</v>
      </c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45.67</v>
      </c>
      <c r="G31" s="80">
        <f t="shared" si="0"/>
        <v>381.62412640534802</v>
      </c>
      <c r="H31" s="67">
        <f>LARGE((C31,E31,G31),1)</f>
        <v>381.62412640534802</v>
      </c>
      <c r="I31" s="66">
        <v>15</v>
      </c>
    </row>
    <row r="32" spans="1:9">
      <c r="A32" s="86" t="s">
        <v>70</v>
      </c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45.6</v>
      </c>
      <c r="G32" s="80">
        <f t="shared" si="0"/>
        <v>381.03919781221521</v>
      </c>
      <c r="H32" s="67">
        <f>LARGE((C32,E32,G32),1)</f>
        <v>381.03919781221521</v>
      </c>
      <c r="I32" s="66">
        <v>16</v>
      </c>
    </row>
    <row r="33" spans="1:9">
      <c r="A33" s="86" t="s">
        <v>68</v>
      </c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45.58</v>
      </c>
      <c r="G33" s="80">
        <f t="shared" si="0"/>
        <v>380.87207535703442</v>
      </c>
      <c r="H33" s="67">
        <f>LARGE((C33,E33,G33),1)</f>
        <v>380.87207535703442</v>
      </c>
      <c r="I33" s="66">
        <v>17</v>
      </c>
    </row>
    <row r="34" spans="1:9">
      <c r="A34" s="86" t="s">
        <v>75</v>
      </c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44.5</v>
      </c>
      <c r="G34" s="80">
        <f t="shared" si="0"/>
        <v>371.8474627772714</v>
      </c>
      <c r="H34" s="67">
        <f>LARGE((C34,E34,G34),1)</f>
        <v>371.8474627772714</v>
      </c>
      <c r="I34" s="66">
        <v>18</v>
      </c>
    </row>
    <row r="35" spans="1:9">
      <c r="A35" s="86" t="s">
        <v>80</v>
      </c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44.25</v>
      </c>
      <c r="G35" s="80">
        <f t="shared" si="0"/>
        <v>369.75843208751144</v>
      </c>
      <c r="H35" s="67">
        <f>LARGE((C35,E35,G35),1)</f>
        <v>369.75843208751144</v>
      </c>
      <c r="I35" s="66">
        <v>19</v>
      </c>
    </row>
    <row r="36" spans="1:9">
      <c r="A36" s="86" t="s">
        <v>76</v>
      </c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43.91</v>
      </c>
      <c r="G36" s="80">
        <f t="shared" si="0"/>
        <v>366.91735034943792</v>
      </c>
      <c r="H36" s="67">
        <f>LARGE((C36,E36,G36),1)</f>
        <v>366.91735034943792</v>
      </c>
      <c r="I36" s="66">
        <v>20</v>
      </c>
    </row>
    <row r="37" spans="1:9">
      <c r="A37" s="86" t="s">
        <v>86</v>
      </c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42.04</v>
      </c>
      <c r="G37" s="80">
        <f t="shared" si="0"/>
        <v>351.29140079003344</v>
      </c>
      <c r="H37" s="67">
        <f>LARGE((C37,E37,G37),1)</f>
        <v>351.29140079003344</v>
      </c>
      <c r="I37" s="66">
        <v>21</v>
      </c>
    </row>
    <row r="38" spans="1:9">
      <c r="A38" s="86" t="s">
        <v>81</v>
      </c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41.66</v>
      </c>
      <c r="G38" s="80">
        <f t="shared" si="0"/>
        <v>348.11607414159829</v>
      </c>
      <c r="H38" s="67">
        <f>LARGE((C38,E38,G38),1)</f>
        <v>348.11607414159829</v>
      </c>
      <c r="I38" s="66">
        <v>22</v>
      </c>
    </row>
    <row r="39" spans="1:9">
      <c r="A39" s="86" t="s">
        <v>77</v>
      </c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41.44</v>
      </c>
      <c r="G39" s="80">
        <f t="shared" si="0"/>
        <v>346.27772713460956</v>
      </c>
      <c r="H39" s="67">
        <f>LARGE((C39,E39,G39),1)</f>
        <v>346.27772713460956</v>
      </c>
      <c r="I39" s="66">
        <v>23</v>
      </c>
    </row>
    <row r="40" spans="1:9">
      <c r="A40" s="86" t="s">
        <v>90</v>
      </c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40.840000000000003</v>
      </c>
      <c r="G40" s="80">
        <f t="shared" si="0"/>
        <v>341.26405347918575</v>
      </c>
      <c r="H40" s="67">
        <f>LARGE((C40,E40,G40),1)</f>
        <v>341.26405347918575</v>
      </c>
      <c r="I40" s="66">
        <v>24</v>
      </c>
    </row>
    <row r="41" spans="1:9">
      <c r="A41" s="86" t="s">
        <v>82</v>
      </c>
      <c r="B41" s="78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39.04</v>
      </c>
      <c r="G41" s="80">
        <f t="shared" si="0"/>
        <v>326.22303251291407</v>
      </c>
      <c r="H41" s="67">
        <f>LARGE((C41,E41,G41),1)</f>
        <v>326.22303251291407</v>
      </c>
      <c r="I41" s="66">
        <v>25</v>
      </c>
    </row>
    <row r="42" spans="1:9">
      <c r="A42" s="86" t="s">
        <v>83</v>
      </c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36.36</v>
      </c>
      <c r="G42" s="80">
        <f t="shared" si="0"/>
        <v>303.82862351868738</v>
      </c>
      <c r="H42" s="67">
        <f>LARGE((C42,E42,G42),1)</f>
        <v>303.82862351868738</v>
      </c>
      <c r="I42" s="66">
        <v>26</v>
      </c>
    </row>
    <row r="43" spans="1:9">
      <c r="A43" s="86" t="s">
        <v>140</v>
      </c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35.96</v>
      </c>
      <c r="G43" s="80">
        <f t="shared" si="0"/>
        <v>300.4861744150715</v>
      </c>
      <c r="H43" s="67">
        <f>LARGE((C43,E43,G43),1)</f>
        <v>300.4861744150715</v>
      </c>
      <c r="I43" s="66">
        <v>27</v>
      </c>
    </row>
    <row r="44" spans="1:9">
      <c r="A44" s="86" t="s">
        <v>79</v>
      </c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35.729999999999997</v>
      </c>
      <c r="G44" s="80">
        <f t="shared" si="0"/>
        <v>298.56426618049227</v>
      </c>
      <c r="H44" s="67">
        <f>LARGE((C44,E44,G44),1)</f>
        <v>298.56426618049227</v>
      </c>
      <c r="I44" s="66">
        <v>28</v>
      </c>
    </row>
    <row r="45" spans="1:9">
      <c r="A45" s="86" t="s">
        <v>93</v>
      </c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34.47</v>
      </c>
      <c r="G45" s="80">
        <f t="shared" si="0"/>
        <v>288.03555150410216</v>
      </c>
      <c r="H45" s="67">
        <f>LARGE((C45,E45,G45),1)</f>
        <v>288.03555150410216</v>
      </c>
      <c r="I45" s="66">
        <v>29</v>
      </c>
    </row>
    <row r="46" spans="1:9">
      <c r="A46" s="86" t="s">
        <v>92</v>
      </c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34.369999999999997</v>
      </c>
      <c r="G46" s="80">
        <f t="shared" si="0"/>
        <v>287.19993922819816</v>
      </c>
      <c r="H46" s="67">
        <f>LARGE((C46,E46,G46),1)</f>
        <v>287.19993922819816</v>
      </c>
      <c r="I46" s="66">
        <v>30</v>
      </c>
    </row>
    <row r="47" spans="1:9">
      <c r="A47" s="86" t="s">
        <v>89</v>
      </c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33.31</v>
      </c>
      <c r="G47" s="80">
        <f t="shared" si="0"/>
        <v>278.34244910361599</v>
      </c>
      <c r="H47" s="67">
        <f>LARGE((C47,E47,G47),1)</f>
        <v>278.34244910361599</v>
      </c>
      <c r="I47" s="66">
        <v>31</v>
      </c>
    </row>
    <row r="48" spans="1:9">
      <c r="A48" s="86" t="s">
        <v>88</v>
      </c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32.200000000000003</v>
      </c>
      <c r="G48" s="80">
        <f t="shared" si="0"/>
        <v>269.06715284108179</v>
      </c>
      <c r="H48" s="67">
        <f>LARGE((C48,E48,G48),1)</f>
        <v>269.06715284108179</v>
      </c>
      <c r="I48" s="66">
        <v>32</v>
      </c>
    </row>
    <row r="49" spans="1:9">
      <c r="A49" s="86" t="s">
        <v>175</v>
      </c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29.06</v>
      </c>
      <c r="G49" s="80">
        <f t="shared" si="0"/>
        <v>242.82892737769677</v>
      </c>
      <c r="H49" s="67">
        <f>LARGE((C49,E49,G49),1)</f>
        <v>242.82892737769677</v>
      </c>
      <c r="I49" s="66">
        <v>33</v>
      </c>
    </row>
    <row r="50" spans="1:9">
      <c r="A50" s="86" t="s">
        <v>147</v>
      </c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21.47</v>
      </c>
      <c r="G50" s="80">
        <f t="shared" si="0"/>
        <v>179.40595563658465</v>
      </c>
      <c r="H50" s="67">
        <f>LARGE((C50,E50,G50),1)</f>
        <v>179.40595563658465</v>
      </c>
      <c r="I50" s="66">
        <v>34</v>
      </c>
    </row>
    <row r="51" spans="1:9">
      <c r="A51" s="86" t="s">
        <v>123</v>
      </c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21.21</v>
      </c>
      <c r="G51" s="80">
        <f t="shared" si="0"/>
        <v>177.23336371923429</v>
      </c>
      <c r="H51" s="67">
        <f>LARGE((C51,E51,G51),1)</f>
        <v>177.23336371923429</v>
      </c>
      <c r="I51" s="66">
        <v>35</v>
      </c>
    </row>
    <row r="52" spans="1:9">
      <c r="A52" s="86" t="s">
        <v>95</v>
      </c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20.98</v>
      </c>
      <c r="G52" s="80">
        <f t="shared" si="0"/>
        <v>175.31145548465514</v>
      </c>
      <c r="H52" s="67">
        <f>LARGE((C52,E52,G52),1)</f>
        <v>175.31145548465514</v>
      </c>
      <c r="I52" s="66">
        <v>36</v>
      </c>
    </row>
    <row r="53" spans="1:9">
      <c r="A53" s="86" t="s">
        <v>121</v>
      </c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19.37</v>
      </c>
      <c r="G53" s="80">
        <f t="shared" si="0"/>
        <v>161.85809784260107</v>
      </c>
      <c r="H53" s="67">
        <f>LARGE((C53,E53,G53),1)</f>
        <v>161.85809784260107</v>
      </c>
      <c r="I53" s="66">
        <v>37</v>
      </c>
    </row>
    <row r="54" spans="1:9">
      <c r="A54" s="86" t="s">
        <v>74</v>
      </c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 t="s">
        <v>191</v>
      </c>
    </row>
    <row r="55" spans="1:9">
      <c r="A55" s="86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A56" s="86"/>
      <c r="B56" s="79">
        <v>0</v>
      </c>
      <c r="C56" s="80">
        <f t="shared" si="0"/>
        <v>0</v>
      </c>
      <c r="D56" s="79">
        <v>0</v>
      </c>
      <c r="E56" s="80">
        <f t="shared" si="0"/>
        <v>0</v>
      </c>
      <c r="F56" s="79">
        <v>0</v>
      </c>
      <c r="G56" s="80">
        <f t="shared" si="0"/>
        <v>0</v>
      </c>
      <c r="H56" s="67">
        <f>LARGE((C56,E56,G56),1)</f>
        <v>0</v>
      </c>
      <c r="I56" s="66"/>
    </row>
    <row r="57" spans="1:9">
      <c r="A57" s="86"/>
      <c r="B57" s="79">
        <v>1</v>
      </c>
      <c r="C57" s="80">
        <f t="shared" ref="C57:C65" si="2">B57/B$15*1000*B$14</f>
        <v>0</v>
      </c>
      <c r="D57" s="79">
        <v>1</v>
      </c>
      <c r="E57" s="80">
        <f t="shared" ref="E57:E65" si="3">D57/D$15*1000*D$14</f>
        <v>0</v>
      </c>
      <c r="F57" s="79">
        <v>0</v>
      </c>
      <c r="G57" s="80">
        <f t="shared" ref="G57:G65" si="4">F57/F$15*1000*F$14</f>
        <v>0</v>
      </c>
      <c r="H57" s="67">
        <f>LARGE((C57,E57,G57),1)</f>
        <v>0</v>
      </c>
      <c r="I57" s="66"/>
    </row>
    <row r="58" spans="1:9">
      <c r="A58" s="86"/>
      <c r="B58" s="79">
        <v>2</v>
      </c>
      <c r="C58" s="80">
        <f t="shared" si="2"/>
        <v>0</v>
      </c>
      <c r="D58" s="79">
        <v>2</v>
      </c>
      <c r="E58" s="80">
        <f t="shared" si="3"/>
        <v>0</v>
      </c>
      <c r="F58" s="79">
        <v>0</v>
      </c>
      <c r="G58" s="80">
        <f t="shared" si="4"/>
        <v>0</v>
      </c>
      <c r="H58" s="67">
        <f>LARGE((C58,E58,G58),1)</f>
        <v>0</v>
      </c>
      <c r="I58" s="66"/>
    </row>
    <row r="59" spans="1:9">
      <c r="A59" s="86"/>
      <c r="B59" s="79">
        <v>3</v>
      </c>
      <c r="C59" s="80">
        <f t="shared" si="2"/>
        <v>0</v>
      </c>
      <c r="D59" s="79">
        <v>3</v>
      </c>
      <c r="E59" s="80">
        <f t="shared" si="3"/>
        <v>0</v>
      </c>
      <c r="F59" s="79">
        <v>0</v>
      </c>
      <c r="G59" s="80">
        <f t="shared" si="4"/>
        <v>0</v>
      </c>
      <c r="H59" s="67">
        <f>LARGE((C59,E59,G59),1)</f>
        <v>0</v>
      </c>
      <c r="I59" s="66"/>
    </row>
    <row r="60" spans="1:9">
      <c r="A60" s="86"/>
      <c r="B60" s="79">
        <v>4</v>
      </c>
      <c r="C60" s="80">
        <f t="shared" si="2"/>
        <v>0</v>
      </c>
      <c r="D60" s="79">
        <v>4</v>
      </c>
      <c r="E60" s="80">
        <f t="shared" si="3"/>
        <v>0</v>
      </c>
      <c r="F60" s="79">
        <v>0</v>
      </c>
      <c r="G60" s="80">
        <f t="shared" si="4"/>
        <v>0</v>
      </c>
      <c r="H60" s="67">
        <f>LARGE((C60,E60,G60),1)</f>
        <v>0</v>
      </c>
      <c r="I60" s="66"/>
    </row>
    <row r="61" spans="1:9">
      <c r="A61" s="86"/>
      <c r="B61" s="79">
        <v>5</v>
      </c>
      <c r="C61" s="80">
        <f t="shared" si="2"/>
        <v>0</v>
      </c>
      <c r="D61" s="79">
        <v>5</v>
      </c>
      <c r="E61" s="80">
        <f t="shared" si="3"/>
        <v>0</v>
      </c>
      <c r="F61" s="79">
        <v>0</v>
      </c>
      <c r="G61" s="80">
        <f t="shared" si="4"/>
        <v>0</v>
      </c>
      <c r="H61" s="67">
        <f>LARGE((C61,E61,G61),1)</f>
        <v>0</v>
      </c>
      <c r="I61" s="66"/>
    </row>
    <row r="62" spans="1:9">
      <c r="A62" s="86"/>
      <c r="B62" s="79">
        <v>6</v>
      </c>
      <c r="C62" s="80">
        <f t="shared" si="2"/>
        <v>0</v>
      </c>
      <c r="D62" s="79">
        <v>6</v>
      </c>
      <c r="E62" s="80">
        <f t="shared" si="3"/>
        <v>0</v>
      </c>
      <c r="F62" s="79">
        <v>0</v>
      </c>
      <c r="G62" s="80">
        <f t="shared" si="4"/>
        <v>0</v>
      </c>
      <c r="H62" s="67">
        <f>LARGE((C62,E62,G62),1)</f>
        <v>0</v>
      </c>
      <c r="I62" s="66"/>
    </row>
    <row r="63" spans="1:9">
      <c r="A63" s="86"/>
      <c r="B63" s="79">
        <v>7</v>
      </c>
      <c r="C63" s="80">
        <f t="shared" si="2"/>
        <v>0</v>
      </c>
      <c r="D63" s="79">
        <v>7</v>
      </c>
      <c r="E63" s="80">
        <f t="shared" si="3"/>
        <v>0</v>
      </c>
      <c r="F63" s="79">
        <v>0</v>
      </c>
      <c r="G63" s="80">
        <f t="shared" si="4"/>
        <v>0</v>
      </c>
      <c r="H63" s="67">
        <f>LARGE((C63,E63,G63),1)</f>
        <v>0</v>
      </c>
      <c r="I63" s="66"/>
    </row>
    <row r="64" spans="1:9">
      <c r="A64" s="86"/>
      <c r="B64" s="79">
        <v>8</v>
      </c>
      <c r="C64" s="80">
        <f t="shared" si="2"/>
        <v>0</v>
      </c>
      <c r="D64" s="79">
        <v>8</v>
      </c>
      <c r="E64" s="80">
        <f t="shared" si="3"/>
        <v>0</v>
      </c>
      <c r="F64" s="79">
        <v>0</v>
      </c>
      <c r="G64" s="80">
        <f t="shared" si="4"/>
        <v>0</v>
      </c>
      <c r="H64" s="67">
        <f>LARGE((C64,E64,G64),1)</f>
        <v>0</v>
      </c>
      <c r="I64" s="66"/>
    </row>
    <row r="65" spans="1:9">
      <c r="A65" s="86"/>
      <c r="B65" s="95">
        <v>9</v>
      </c>
      <c r="C65" s="93">
        <f t="shared" si="2"/>
        <v>0</v>
      </c>
      <c r="D65" s="92">
        <v>9</v>
      </c>
      <c r="E65" s="93">
        <f t="shared" si="3"/>
        <v>0</v>
      </c>
      <c r="F65" s="92">
        <v>0</v>
      </c>
      <c r="G65" s="93">
        <f t="shared" si="4"/>
        <v>0</v>
      </c>
      <c r="H65" s="94">
        <f>LARGE((C65,E65,G65),1)</f>
        <v>0</v>
      </c>
      <c r="I65" s="66"/>
    </row>
    <row r="66" spans="1:9">
      <c r="C66"/>
    </row>
    <row r="67" spans="1:9">
      <c r="C67"/>
    </row>
    <row r="68" spans="1:9">
      <c r="C68"/>
    </row>
    <row r="69" spans="1:9">
      <c r="C69"/>
    </row>
    <row r="70" spans="1:9">
      <c r="C70"/>
    </row>
    <row r="71" spans="1:9">
      <c r="C71"/>
    </row>
    <row r="72" spans="1:9">
      <c r="C72"/>
    </row>
    <row r="73" spans="1:9">
      <c r="C73"/>
    </row>
    <row r="74" spans="1:9">
      <c r="C74"/>
    </row>
    <row r="75" spans="1:9">
      <c r="C75"/>
    </row>
  </sheetData>
  <conditionalFormatting sqref="A50">
    <cfRule type="duplicateValues" dxfId="17" priority="1"/>
  </conditionalFormatting>
  <conditionalFormatting sqref="A50">
    <cfRule type="duplicateValues" dxfId="16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5"/>
  <sheetViews>
    <sheetView topLeftCell="A22" workbookViewId="0">
      <selection activeCell="A25" sqref="A25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82"/>
      <c r="B1" s="83"/>
      <c r="C1" s="83"/>
      <c r="D1" s="83"/>
      <c r="E1" s="83"/>
      <c r="F1" s="83"/>
      <c r="G1" s="83"/>
      <c r="H1" s="83"/>
      <c r="I1" s="44"/>
    </row>
    <row r="2" spans="1:9">
      <c r="A2" s="82"/>
      <c r="B2" s="83" t="s">
        <v>39</v>
      </c>
      <c r="C2" s="83"/>
      <c r="D2" s="83"/>
      <c r="E2" s="83"/>
      <c r="F2" s="83"/>
      <c r="G2" s="83"/>
      <c r="H2" s="83"/>
      <c r="I2" s="44"/>
    </row>
    <row r="3" spans="1:9">
      <c r="A3" s="82"/>
      <c r="B3" s="83"/>
      <c r="C3" s="83"/>
      <c r="D3" s="83"/>
      <c r="E3" s="83"/>
      <c r="F3" s="83"/>
      <c r="G3" s="83"/>
      <c r="H3" s="83"/>
      <c r="I3" s="44"/>
    </row>
    <row r="4" spans="1:9">
      <c r="A4" s="82"/>
      <c r="B4" s="83" t="s">
        <v>34</v>
      </c>
      <c r="C4" s="83"/>
      <c r="D4" s="83"/>
      <c r="E4" s="83"/>
      <c r="F4" s="83"/>
      <c r="G4" s="83"/>
      <c r="H4" s="83"/>
      <c r="I4" s="44"/>
    </row>
    <row r="5" spans="1:9">
      <c r="A5" s="82"/>
      <c r="B5" s="83"/>
      <c r="C5" s="83"/>
      <c r="D5" s="83"/>
      <c r="E5" s="83"/>
      <c r="F5" s="83"/>
      <c r="G5" s="83"/>
      <c r="H5" s="83"/>
      <c r="I5" s="44"/>
    </row>
    <row r="6" spans="1:9">
      <c r="A6" s="82"/>
      <c r="B6" s="102"/>
      <c r="C6" s="102"/>
      <c r="D6" s="83"/>
      <c r="E6" s="83"/>
      <c r="F6" s="83"/>
      <c r="G6" s="83"/>
      <c r="H6" s="83"/>
      <c r="I6" s="44"/>
    </row>
    <row r="7" spans="1:9">
      <c r="A7" s="82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179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127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04">
        <v>42057</v>
      </c>
      <c r="C10" s="103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57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54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0.55000000000000004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30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38</v>
      </c>
    </row>
    <row r="17" spans="1:9">
      <c r="A17" s="86" t="s">
        <v>67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30</v>
      </c>
      <c r="G17" s="80">
        <f>F17/F$15*1000*F$14</f>
        <v>550</v>
      </c>
      <c r="H17" s="67">
        <f>LARGE((C17,E17,G17),1)</f>
        <v>550</v>
      </c>
      <c r="I17" s="66">
        <v>1</v>
      </c>
    </row>
    <row r="18" spans="1:9">
      <c r="A18" s="86" t="s">
        <v>64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29.4</v>
      </c>
      <c r="G18" s="80">
        <f>F18/F$15*1000*F$14</f>
        <v>539</v>
      </c>
      <c r="H18" s="67">
        <f>LARGE((C18,E18,G18),1)</f>
        <v>539</v>
      </c>
      <c r="I18" s="66">
        <v>2</v>
      </c>
    </row>
    <row r="19" spans="1:9">
      <c r="A19" s="86" t="s">
        <v>62</v>
      </c>
      <c r="B19" s="78">
        <v>0</v>
      </c>
      <c r="C19" s="80">
        <f>B19/B$15*1000*B$14</f>
        <v>0</v>
      </c>
      <c r="D19" s="79">
        <v>0</v>
      </c>
      <c r="E19" s="80">
        <f t="shared" ref="C19:G45" si="0">D19/D$15*1000*D$14</f>
        <v>0</v>
      </c>
      <c r="F19" s="79">
        <v>28.81</v>
      </c>
      <c r="G19" s="80">
        <f t="shared" si="0"/>
        <v>528.18333333333328</v>
      </c>
      <c r="H19" s="67">
        <f>LARGE((C19,E19,G19),1)</f>
        <v>528.18333333333328</v>
      </c>
      <c r="I19" s="66">
        <v>3</v>
      </c>
    </row>
    <row r="20" spans="1:9">
      <c r="A20" s="86" t="s">
        <v>72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28.23</v>
      </c>
      <c r="G20" s="80">
        <f t="shared" si="0"/>
        <v>517.55000000000007</v>
      </c>
      <c r="H20" s="67">
        <f>LARGE((C20,E20,G20),1)</f>
        <v>517.55000000000007</v>
      </c>
      <c r="I20" s="66">
        <v>4</v>
      </c>
    </row>
    <row r="21" spans="1:9">
      <c r="A21" s="86" t="s">
        <v>68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27.67</v>
      </c>
      <c r="G21" s="80">
        <f t="shared" si="0"/>
        <v>507.28333333333342</v>
      </c>
      <c r="H21" s="67">
        <f>LARGE((C21,E21,G21),1)</f>
        <v>507.28333333333342</v>
      </c>
      <c r="I21" s="66">
        <v>5</v>
      </c>
    </row>
    <row r="22" spans="1:9">
      <c r="A22" s="86" t="s">
        <v>71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27.11</v>
      </c>
      <c r="G22" s="80">
        <f>F22/F$15*1000*F$14</f>
        <v>497.01666666666671</v>
      </c>
      <c r="H22" s="67">
        <f>LARGE((C22,E22,G22),1)</f>
        <v>497.01666666666671</v>
      </c>
      <c r="I22" s="66">
        <v>6</v>
      </c>
    </row>
    <row r="23" spans="1:9">
      <c r="A23" s="86" t="s">
        <v>63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26.57</v>
      </c>
      <c r="G23" s="80">
        <f t="shared" si="0"/>
        <v>487.11666666666673</v>
      </c>
      <c r="H23" s="67">
        <f>LARGE((C23,E23,G23),1)</f>
        <v>487.11666666666673</v>
      </c>
      <c r="I23" s="66">
        <v>7</v>
      </c>
    </row>
    <row r="24" spans="1:9">
      <c r="A24" s="86" t="s">
        <v>61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26.04</v>
      </c>
      <c r="G24" s="80">
        <f t="shared" si="0"/>
        <v>477.40000000000003</v>
      </c>
      <c r="H24" s="67">
        <f>LARGE((C24,E24,G24),1)</f>
        <v>477.40000000000003</v>
      </c>
      <c r="I24" s="66">
        <v>8</v>
      </c>
    </row>
    <row r="25" spans="1:9">
      <c r="A25" s="86" t="s">
        <v>65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23.78</v>
      </c>
      <c r="G25" s="80">
        <f t="shared" si="0"/>
        <v>435.96666666666675</v>
      </c>
      <c r="H25" s="67">
        <f>LARGE((C25,E25,G25),1)</f>
        <v>435.96666666666675</v>
      </c>
      <c r="I25" s="66">
        <v>9</v>
      </c>
    </row>
    <row r="26" spans="1:9">
      <c r="A26" s="86" t="s">
        <v>78</v>
      </c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23.78</v>
      </c>
      <c r="G26" s="80">
        <f t="shared" si="0"/>
        <v>435.96666666666675</v>
      </c>
      <c r="H26" s="67">
        <f>LARGE((C26,E26,G26),1)</f>
        <v>435.96666666666675</v>
      </c>
      <c r="I26" s="66">
        <v>10</v>
      </c>
    </row>
    <row r="27" spans="1:9">
      <c r="A27" s="86" t="s">
        <v>70</v>
      </c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23.78</v>
      </c>
      <c r="G27" s="80">
        <f t="shared" si="0"/>
        <v>435.96666666666675</v>
      </c>
      <c r="H27" s="67">
        <f>LARGE((C27,E27,G27),1)</f>
        <v>435.96666666666675</v>
      </c>
      <c r="I27" s="66">
        <v>11</v>
      </c>
    </row>
    <row r="28" spans="1:9">
      <c r="A28" s="86" t="s">
        <v>87</v>
      </c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23.78</v>
      </c>
      <c r="G28" s="80">
        <f t="shared" si="0"/>
        <v>435.96666666666675</v>
      </c>
      <c r="H28" s="67">
        <f>LARGE((C28,E28,G28),1)</f>
        <v>435.96666666666675</v>
      </c>
      <c r="I28" s="66">
        <v>12</v>
      </c>
    </row>
    <row r="29" spans="1:9">
      <c r="A29" s="86" t="s">
        <v>82</v>
      </c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23.78</v>
      </c>
      <c r="G29" s="80">
        <f t="shared" si="0"/>
        <v>435.96666666666675</v>
      </c>
      <c r="H29" s="67">
        <f>LARGE((C29,E29,G29),1)</f>
        <v>435.96666666666675</v>
      </c>
      <c r="I29" s="66">
        <v>13</v>
      </c>
    </row>
    <row r="30" spans="1:9">
      <c r="A30" s="86" t="s">
        <v>80</v>
      </c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23.78</v>
      </c>
      <c r="G30" s="80">
        <f t="shared" si="0"/>
        <v>435.96666666666675</v>
      </c>
      <c r="H30" s="67">
        <f>LARGE((C30,E30,G30),1)</f>
        <v>435.96666666666675</v>
      </c>
      <c r="I30" s="66">
        <v>14</v>
      </c>
    </row>
    <row r="31" spans="1:9">
      <c r="A31" s="86" t="s">
        <v>66</v>
      </c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23.78</v>
      </c>
      <c r="G31" s="80">
        <f t="shared" si="0"/>
        <v>435.96666666666675</v>
      </c>
      <c r="H31" s="67">
        <f>LARGE((C31,E31,G31),1)</f>
        <v>435.96666666666675</v>
      </c>
      <c r="I31" s="66">
        <v>15</v>
      </c>
    </row>
    <row r="32" spans="1:9">
      <c r="A32" s="86" t="s">
        <v>69</v>
      </c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23.78</v>
      </c>
      <c r="G32" s="80">
        <f t="shared" si="0"/>
        <v>435.96666666666675</v>
      </c>
      <c r="H32" s="67">
        <f>LARGE((C32,E32,G32),1)</f>
        <v>435.96666666666675</v>
      </c>
      <c r="I32" s="66">
        <v>16</v>
      </c>
    </row>
    <row r="33" spans="1:9">
      <c r="A33" s="86" t="s">
        <v>81</v>
      </c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12.48</v>
      </c>
      <c r="G33" s="80">
        <f t="shared" si="0"/>
        <v>228.80000000000004</v>
      </c>
      <c r="H33" s="67">
        <f>LARGE((C33,E33,G33),1)</f>
        <v>228.80000000000004</v>
      </c>
      <c r="I33" s="66">
        <v>17</v>
      </c>
    </row>
    <row r="34" spans="1:9">
      <c r="A34" s="86" t="s">
        <v>90</v>
      </c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12.48</v>
      </c>
      <c r="G34" s="80">
        <f t="shared" si="0"/>
        <v>228.80000000000004</v>
      </c>
      <c r="H34" s="67">
        <f>LARGE((C34,E34,G34),1)</f>
        <v>228.80000000000004</v>
      </c>
      <c r="I34" s="66">
        <v>18</v>
      </c>
    </row>
    <row r="35" spans="1:9">
      <c r="A35" s="86" t="s">
        <v>140</v>
      </c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12.48</v>
      </c>
      <c r="G35" s="80">
        <f t="shared" si="0"/>
        <v>228.80000000000004</v>
      </c>
      <c r="H35" s="67">
        <f>LARGE((C35,E35,G35),1)</f>
        <v>228.80000000000004</v>
      </c>
      <c r="I35" s="66">
        <v>19</v>
      </c>
    </row>
    <row r="36" spans="1:9">
      <c r="A36" s="86" t="s">
        <v>76</v>
      </c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12.48</v>
      </c>
      <c r="G36" s="80">
        <f t="shared" si="0"/>
        <v>228.80000000000004</v>
      </c>
      <c r="H36" s="67">
        <f>LARGE((C36,E36,G36),1)</f>
        <v>228.80000000000004</v>
      </c>
      <c r="I36" s="66">
        <v>20</v>
      </c>
    </row>
    <row r="37" spans="1:9">
      <c r="A37" s="86" t="s">
        <v>88</v>
      </c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12.48</v>
      </c>
      <c r="G37" s="80">
        <f t="shared" si="0"/>
        <v>228.80000000000004</v>
      </c>
      <c r="H37" s="67">
        <f>LARGE((C37,E37,G37),1)</f>
        <v>228.80000000000004</v>
      </c>
      <c r="I37" s="66">
        <v>21</v>
      </c>
    </row>
    <row r="38" spans="1:9">
      <c r="A38" s="86" t="s">
        <v>175</v>
      </c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12.48</v>
      </c>
      <c r="G38" s="80">
        <f t="shared" si="0"/>
        <v>228.80000000000004</v>
      </c>
      <c r="H38" s="67">
        <f>LARGE((C38,E38,G38),1)</f>
        <v>228.80000000000004</v>
      </c>
      <c r="I38" s="66">
        <v>22</v>
      </c>
    </row>
    <row r="39" spans="1:9">
      <c r="A39" s="86" t="s">
        <v>83</v>
      </c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12.48</v>
      </c>
      <c r="G39" s="80">
        <f t="shared" si="0"/>
        <v>228.80000000000004</v>
      </c>
      <c r="H39" s="67">
        <f>LARGE((C39,E39,G39),1)</f>
        <v>228.80000000000004</v>
      </c>
      <c r="I39" s="66">
        <v>23</v>
      </c>
    </row>
    <row r="40" spans="1:9">
      <c r="A40" s="86" t="s">
        <v>93</v>
      </c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12.48</v>
      </c>
      <c r="G40" s="80">
        <f t="shared" si="0"/>
        <v>228.80000000000004</v>
      </c>
      <c r="H40" s="67">
        <f>LARGE((C40,E40,G40),1)</f>
        <v>228.80000000000004</v>
      </c>
      <c r="I40" s="66">
        <v>24</v>
      </c>
    </row>
    <row r="41" spans="1:9">
      <c r="A41" s="86" t="s">
        <v>92</v>
      </c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12.48</v>
      </c>
      <c r="G41" s="80">
        <f t="shared" si="0"/>
        <v>228.80000000000004</v>
      </c>
      <c r="H41" s="67">
        <f>LARGE((C41,E41,G41),1)</f>
        <v>228.80000000000004</v>
      </c>
      <c r="I41" s="66">
        <v>25</v>
      </c>
    </row>
    <row r="42" spans="1:9">
      <c r="A42" s="86" t="s">
        <v>123</v>
      </c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12.48</v>
      </c>
      <c r="G42" s="80">
        <f t="shared" si="0"/>
        <v>228.80000000000004</v>
      </c>
      <c r="H42" s="67">
        <f>LARGE((C42,E42,G42),1)</f>
        <v>228.80000000000004</v>
      </c>
      <c r="I42" s="66">
        <v>26</v>
      </c>
    </row>
    <row r="43" spans="1:9">
      <c r="A43" s="86" t="s">
        <v>121</v>
      </c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12.48</v>
      </c>
      <c r="G43" s="80">
        <f t="shared" si="0"/>
        <v>228.80000000000004</v>
      </c>
      <c r="H43" s="67">
        <f>LARGE((C43,E43,G43),1)</f>
        <v>228.80000000000004</v>
      </c>
      <c r="I43" s="66">
        <v>27</v>
      </c>
    </row>
    <row r="44" spans="1:9">
      <c r="A44" s="86" t="s">
        <v>147</v>
      </c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12.48</v>
      </c>
      <c r="G44" s="80">
        <f t="shared" si="0"/>
        <v>228.80000000000004</v>
      </c>
      <c r="H44" s="67">
        <f>LARGE((C44,E44,G44),1)</f>
        <v>228.80000000000004</v>
      </c>
      <c r="I44" s="66">
        <v>28</v>
      </c>
    </row>
    <row r="45" spans="1:9">
      <c r="A45" s="86" t="s">
        <v>91</v>
      </c>
      <c r="B45" s="92">
        <v>0</v>
      </c>
      <c r="C45" s="93">
        <f t="shared" si="0"/>
        <v>0</v>
      </c>
      <c r="D45" s="92">
        <v>0</v>
      </c>
      <c r="E45" s="93">
        <f t="shared" si="0"/>
        <v>0</v>
      </c>
      <c r="F45" s="92">
        <v>12.48</v>
      </c>
      <c r="G45" s="93">
        <f t="shared" si="0"/>
        <v>228.80000000000004</v>
      </c>
      <c r="H45" s="94">
        <f>LARGE((C45,E45,G45),1)</f>
        <v>228.80000000000004</v>
      </c>
      <c r="I45" s="66">
        <v>29</v>
      </c>
    </row>
    <row r="46" spans="1:9">
      <c r="C46"/>
    </row>
    <row r="47" spans="1:9">
      <c r="C47"/>
    </row>
    <row r="48" spans="1:9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</sheetData>
  <conditionalFormatting sqref="A44">
    <cfRule type="duplicateValues" dxfId="15" priority="1"/>
  </conditionalFormatting>
  <conditionalFormatting sqref="A44">
    <cfRule type="duplicateValues" dxfId="14" priority="2"/>
  </conditionalFormatting>
  <pageMargins left="0.7" right="0.7" top="0.75" bottom="0.75" header="0.3" footer="0.3"/>
  <pageSetup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65"/>
  <sheetViews>
    <sheetView workbookViewId="0">
      <selection activeCell="A19" sqref="A19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3"/>
      <c r="B1" s="83"/>
      <c r="C1" s="83"/>
      <c r="D1" s="83"/>
      <c r="E1" s="83"/>
      <c r="F1" s="83"/>
      <c r="G1" s="83"/>
      <c r="H1" s="83"/>
      <c r="I1" s="44"/>
    </row>
    <row r="2" spans="1:9">
      <c r="A2" s="113"/>
      <c r="B2" s="115" t="s">
        <v>39</v>
      </c>
      <c r="C2" s="115"/>
      <c r="D2" s="115"/>
      <c r="E2" s="115"/>
      <c r="F2" s="115"/>
      <c r="G2" s="83"/>
      <c r="H2" s="83"/>
      <c r="I2" s="44"/>
    </row>
    <row r="3" spans="1:9">
      <c r="A3" s="113"/>
      <c r="B3" s="83"/>
      <c r="C3" s="83"/>
      <c r="D3" s="83"/>
      <c r="E3" s="83"/>
      <c r="F3" s="83"/>
      <c r="G3" s="83"/>
      <c r="H3" s="83"/>
      <c r="I3" s="44"/>
    </row>
    <row r="4" spans="1:9">
      <c r="A4" s="113"/>
      <c r="B4" s="115" t="s">
        <v>34</v>
      </c>
      <c r="C4" s="115"/>
      <c r="D4" s="115"/>
      <c r="E4" s="115"/>
      <c r="F4" s="115"/>
      <c r="G4" s="83"/>
      <c r="H4" s="83"/>
      <c r="I4" s="44"/>
    </row>
    <row r="5" spans="1:9">
      <c r="A5" s="113"/>
      <c r="B5" s="83"/>
      <c r="C5" s="83"/>
      <c r="D5" s="83"/>
      <c r="E5" s="83"/>
      <c r="F5" s="83"/>
      <c r="G5" s="83"/>
      <c r="H5" s="83"/>
      <c r="I5" s="44"/>
    </row>
    <row r="6" spans="1:9">
      <c r="A6" s="113"/>
      <c r="B6" s="114"/>
      <c r="C6" s="114"/>
      <c r="D6" s="83"/>
      <c r="E6" s="83"/>
      <c r="F6" s="83"/>
      <c r="G6" s="83"/>
      <c r="H6" s="83"/>
      <c r="I6" s="44"/>
    </row>
    <row r="7" spans="1:9">
      <c r="A7" s="113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183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184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6">
        <v>42050</v>
      </c>
      <c r="C10" s="116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46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54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0.7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83.89</v>
      </c>
      <c r="C15" s="60"/>
      <c r="D15" s="61">
        <v>1</v>
      </c>
      <c r="E15" s="60"/>
      <c r="F15" s="61">
        <v>86.81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18</v>
      </c>
    </row>
    <row r="17" spans="1:9">
      <c r="A17" s="86" t="s">
        <v>185</v>
      </c>
      <c r="B17" s="78">
        <v>81.62</v>
      </c>
      <c r="C17" s="80">
        <f>B17/B$15*1000*B$14</f>
        <v>681.05852902610559</v>
      </c>
      <c r="D17" s="79">
        <v>0</v>
      </c>
      <c r="E17" s="80">
        <f>D17/D$15*1000*D$14</f>
        <v>0</v>
      </c>
      <c r="F17" s="79">
        <v>47.12</v>
      </c>
      <c r="G17" s="80">
        <f>F17/F$15*1000*F$14</f>
        <v>434.23568713281878</v>
      </c>
      <c r="H17" s="67">
        <f>LARGE((C17,E17,G17),1)</f>
        <v>681.05852902610559</v>
      </c>
      <c r="I17" s="66">
        <v>8</v>
      </c>
    </row>
    <row r="18" spans="1:9">
      <c r="A18" s="86" t="s">
        <v>51</v>
      </c>
      <c r="B18" s="78">
        <v>71.78</v>
      </c>
      <c r="C18" s="80">
        <f>B18/B$15*1000*B$14</f>
        <v>598.95100727142687</v>
      </c>
      <c r="D18" s="79">
        <v>0</v>
      </c>
      <c r="E18" s="80">
        <f>D18/D$15*1000*D$14</f>
        <v>0</v>
      </c>
      <c r="F18" s="79">
        <v>0</v>
      </c>
      <c r="G18" s="80">
        <f>F18/F$15*1000*F$14</f>
        <v>0</v>
      </c>
      <c r="H18" s="67">
        <f>LARGE((C18,E18,G18),1)</f>
        <v>598.95100727142687</v>
      </c>
      <c r="I18" s="66"/>
    </row>
    <row r="19" spans="1:9">
      <c r="A19" s="86" t="s">
        <v>48</v>
      </c>
      <c r="B19" s="78">
        <v>22.64</v>
      </c>
      <c r="C19" s="80">
        <f>B19/B$15*1000*B$14</f>
        <v>188.91405411848851</v>
      </c>
      <c r="D19" s="79">
        <v>0</v>
      </c>
      <c r="E19" s="80">
        <f t="shared" ref="C19:G55" si="0">D19/D$15*1000*D$14</f>
        <v>0</v>
      </c>
      <c r="F19" s="79">
        <v>0</v>
      </c>
      <c r="G19" s="80">
        <f t="shared" si="0"/>
        <v>0</v>
      </c>
      <c r="H19" s="67">
        <f>LARGE((C19,E19,G19),1)</f>
        <v>188.91405411848851</v>
      </c>
      <c r="I19" s="66"/>
    </row>
    <row r="20" spans="1:9">
      <c r="A20" s="86"/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0</v>
      </c>
      <c r="I20" s="66"/>
    </row>
    <row r="21" spans="1:9">
      <c r="A21" s="86"/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0</v>
      </c>
      <c r="I21" s="66"/>
    </row>
    <row r="22" spans="1:9">
      <c r="A22" s="86"/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0</v>
      </c>
      <c r="I22" s="66"/>
    </row>
    <row r="23" spans="1:9">
      <c r="A23" s="86"/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0</v>
      </c>
      <c r="I23" s="66"/>
    </row>
    <row r="24" spans="1:9">
      <c r="A24" s="86"/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0</v>
      </c>
      <c r="I24" s="66"/>
    </row>
    <row r="25" spans="1:9">
      <c r="A25" s="86"/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/>
    </row>
    <row r="26" spans="1:9">
      <c r="A26" s="86"/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0</v>
      </c>
      <c r="I26" s="66"/>
    </row>
    <row r="27" spans="1:9">
      <c r="A27" s="86"/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>
      <c r="A29" s="86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>
      <c r="A30" s="86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>
      <c r="A31" s="86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86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86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>
      <c r="A34" s="86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>
      <c r="A35" s="86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>
      <c r="A36" s="86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>
      <c r="A37" s="86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>
      <c r="A38" s="86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>
      <c r="A39" s="86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>
      <c r="A40" s="86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>
      <c r="A41" s="86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>
      <c r="A42" s="86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>
      <c r="A43" s="86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>
      <c r="A44" s="86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>
      <c r="A45" s="86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>
      <c r="A46" s="86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>
      <c r="A47" s="86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>
      <c r="A48" s="86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>
      <c r="A49" s="86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>
      <c r="A50" s="86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>
      <c r="A51" s="86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>
      <c r="A52" s="8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>
      <c r="A53" s="86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>
      <c r="A54" s="86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>
      <c r="A55" s="86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C56"/>
    </row>
    <row r="57" spans="1:9">
      <c r="C57"/>
    </row>
    <row r="58" spans="1:9">
      <c r="C5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</sheetData>
  <mergeCells count="5">
    <mergeCell ref="A1:A7"/>
    <mergeCell ref="B2:F2"/>
    <mergeCell ref="B4:F4"/>
    <mergeCell ref="B6:C6"/>
    <mergeCell ref="B10:C10"/>
  </mergeCells>
  <conditionalFormatting sqref="A49">
    <cfRule type="duplicateValues" dxfId="13" priority="1"/>
  </conditionalFormatting>
  <conditionalFormatting sqref="A49">
    <cfRule type="duplicateValues" dxfId="12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65"/>
  <sheetViews>
    <sheetView workbookViewId="0">
      <selection activeCell="I17" sqref="I17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3"/>
      <c r="B1" s="83"/>
      <c r="C1" s="83"/>
      <c r="D1" s="83"/>
      <c r="E1" s="83"/>
      <c r="F1" s="83"/>
      <c r="G1" s="83"/>
      <c r="H1" s="83"/>
      <c r="I1" s="44"/>
    </row>
    <row r="2" spans="1:9">
      <c r="A2" s="113"/>
      <c r="B2" s="115" t="s">
        <v>39</v>
      </c>
      <c r="C2" s="115"/>
      <c r="D2" s="115"/>
      <c r="E2" s="115"/>
      <c r="F2" s="115"/>
      <c r="G2" s="83"/>
      <c r="H2" s="83"/>
      <c r="I2" s="44"/>
    </row>
    <row r="3" spans="1:9">
      <c r="A3" s="113"/>
      <c r="B3" s="83"/>
      <c r="C3" s="83"/>
      <c r="D3" s="83"/>
      <c r="E3" s="83"/>
      <c r="F3" s="83"/>
      <c r="G3" s="83"/>
      <c r="H3" s="83"/>
      <c r="I3" s="44"/>
    </row>
    <row r="4" spans="1:9">
      <c r="A4" s="113"/>
      <c r="B4" s="115" t="s">
        <v>34</v>
      </c>
      <c r="C4" s="115"/>
      <c r="D4" s="115"/>
      <c r="E4" s="115"/>
      <c r="F4" s="115"/>
      <c r="G4" s="83"/>
      <c r="H4" s="83"/>
      <c r="I4" s="44"/>
    </row>
    <row r="5" spans="1:9">
      <c r="A5" s="113"/>
      <c r="B5" s="83"/>
      <c r="C5" s="83"/>
      <c r="D5" s="83"/>
      <c r="E5" s="83"/>
      <c r="F5" s="83"/>
      <c r="G5" s="83"/>
      <c r="H5" s="83"/>
      <c r="I5" s="44"/>
    </row>
    <row r="6" spans="1:9">
      <c r="A6" s="113"/>
      <c r="B6" s="114"/>
      <c r="C6" s="114"/>
      <c r="D6" s="83"/>
      <c r="E6" s="83"/>
      <c r="F6" s="83"/>
      <c r="G6" s="83"/>
      <c r="H6" s="83"/>
      <c r="I6" s="44"/>
    </row>
    <row r="7" spans="1:9">
      <c r="A7" s="113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189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190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6">
        <v>42057</v>
      </c>
      <c r="C10" s="116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46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54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0.9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61">
        <v>82.84</v>
      </c>
      <c r="C15" s="60"/>
      <c r="D15" s="61">
        <v>1</v>
      </c>
      <c r="E15" s="60"/>
      <c r="F15" s="61">
        <v>1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64</v>
      </c>
    </row>
    <row r="17" spans="1:9">
      <c r="A17" s="86" t="s">
        <v>51</v>
      </c>
      <c r="B17" s="79">
        <v>56.22</v>
      </c>
      <c r="C17" s="80">
        <f>B17/B$15*1000*B$14</f>
        <v>610.79188797682275</v>
      </c>
      <c r="D17" s="79">
        <v>0</v>
      </c>
      <c r="E17" s="80">
        <f>D17/D$15*1000*D$14</f>
        <v>0</v>
      </c>
      <c r="F17" s="79">
        <v>0</v>
      </c>
      <c r="G17" s="80">
        <f>F17/F$15*1000*F$14</f>
        <v>0</v>
      </c>
      <c r="H17" s="67">
        <f>LARGE((C17,E17,G17),1)</f>
        <v>610.79188797682275</v>
      </c>
      <c r="I17" s="66">
        <v>50</v>
      </c>
    </row>
    <row r="18" spans="1:9">
      <c r="A18" s="86" t="s">
        <v>48</v>
      </c>
      <c r="B18" s="79">
        <v>50.98</v>
      </c>
      <c r="C18" s="80">
        <f>B18/B$15*1000*B$14</f>
        <v>553.86286817962332</v>
      </c>
      <c r="D18" s="79">
        <v>0</v>
      </c>
      <c r="E18" s="80">
        <f>D18/D$15*1000*D$14</f>
        <v>0</v>
      </c>
      <c r="F18" s="79">
        <v>0</v>
      </c>
      <c r="G18" s="80">
        <f>F18/F$15*1000*F$14</f>
        <v>0</v>
      </c>
      <c r="H18" s="67">
        <f>LARGE((C18,E18,G18),1)</f>
        <v>553.86286817962332</v>
      </c>
      <c r="I18" s="66">
        <v>52</v>
      </c>
    </row>
    <row r="19" spans="1:9">
      <c r="A19" s="86"/>
      <c r="B19" s="78">
        <v>0</v>
      </c>
      <c r="C19" s="80">
        <f>B19/B$15*1000*B$14</f>
        <v>0</v>
      </c>
      <c r="D19" s="79">
        <v>0</v>
      </c>
      <c r="E19" s="80">
        <f t="shared" ref="C19:G55" si="0">D19/D$15*1000*D$14</f>
        <v>0</v>
      </c>
      <c r="F19" s="79">
        <v>0</v>
      </c>
      <c r="G19" s="80">
        <f t="shared" si="0"/>
        <v>0</v>
      </c>
      <c r="H19" s="67">
        <f>LARGE((C19,E19,G19),1)</f>
        <v>0</v>
      </c>
      <c r="I19" s="66"/>
    </row>
    <row r="20" spans="1:9">
      <c r="A20" s="86"/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0</v>
      </c>
      <c r="I20" s="66"/>
    </row>
    <row r="21" spans="1:9">
      <c r="A21" s="86"/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0</v>
      </c>
      <c r="I21" s="66"/>
    </row>
    <row r="22" spans="1:9">
      <c r="A22" s="86"/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0</v>
      </c>
      <c r="I22" s="66"/>
    </row>
    <row r="23" spans="1:9">
      <c r="A23" s="86"/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0</v>
      </c>
      <c r="I23" s="66"/>
    </row>
    <row r="24" spans="1:9">
      <c r="A24" s="86"/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0</v>
      </c>
      <c r="I24" s="66"/>
    </row>
    <row r="25" spans="1:9">
      <c r="A25" s="86"/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/>
    </row>
    <row r="26" spans="1:9">
      <c r="A26" s="86"/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0</v>
      </c>
      <c r="I26" s="66"/>
    </row>
    <row r="27" spans="1:9">
      <c r="A27" s="86"/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>
      <c r="A29" s="86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>
      <c r="A30" s="86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>
      <c r="A31" s="86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86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86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>
      <c r="A34" s="86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>
      <c r="A35" s="86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>
      <c r="A36" s="86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>
      <c r="A37" s="86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>
      <c r="A38" s="86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>
      <c r="A39" s="86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>
      <c r="A40" s="86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>
      <c r="A41" s="86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>
      <c r="A42" s="86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>
      <c r="A43" s="86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>
      <c r="A44" s="86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>
      <c r="A45" s="86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>
      <c r="A46" s="86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>
      <c r="A47" s="86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>
      <c r="A48" s="86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>
      <c r="A49" s="86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>
      <c r="A50" s="86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>
      <c r="A51" s="86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>
      <c r="A52" s="8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>
      <c r="A53" s="86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>
      <c r="A54" s="86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>
      <c r="A55" s="86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C56"/>
    </row>
    <row r="57" spans="1:9">
      <c r="C57"/>
    </row>
    <row r="58" spans="1:9">
      <c r="C5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</sheetData>
  <mergeCells count="5">
    <mergeCell ref="A1:A7"/>
    <mergeCell ref="B2:F2"/>
    <mergeCell ref="B4:F4"/>
    <mergeCell ref="B6:C6"/>
    <mergeCell ref="B10:C10"/>
  </mergeCells>
  <conditionalFormatting sqref="A49">
    <cfRule type="duplicateValues" dxfId="11" priority="1"/>
  </conditionalFormatting>
  <conditionalFormatting sqref="A49">
    <cfRule type="duplicateValues" dxfId="10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65"/>
  <sheetViews>
    <sheetView workbookViewId="0">
      <selection activeCell="I17" sqref="I17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3"/>
      <c r="B1" s="83"/>
      <c r="C1" s="83"/>
      <c r="D1" s="83"/>
      <c r="E1" s="83"/>
      <c r="F1" s="83"/>
      <c r="G1" s="83"/>
      <c r="H1" s="83"/>
      <c r="I1" s="44"/>
    </row>
    <row r="2" spans="1:9">
      <c r="A2" s="113"/>
      <c r="B2" s="115" t="s">
        <v>39</v>
      </c>
      <c r="C2" s="115"/>
      <c r="D2" s="115"/>
      <c r="E2" s="115"/>
      <c r="F2" s="115"/>
      <c r="G2" s="83"/>
      <c r="H2" s="83"/>
      <c r="I2" s="44"/>
    </row>
    <row r="3" spans="1:9">
      <c r="A3" s="113"/>
      <c r="B3" s="83"/>
      <c r="C3" s="83"/>
      <c r="D3" s="83"/>
      <c r="E3" s="83"/>
      <c r="F3" s="83"/>
      <c r="G3" s="83"/>
      <c r="H3" s="83"/>
      <c r="I3" s="44"/>
    </row>
    <row r="4" spans="1:9">
      <c r="A4" s="113"/>
      <c r="B4" s="115" t="s">
        <v>34</v>
      </c>
      <c r="C4" s="115"/>
      <c r="D4" s="115"/>
      <c r="E4" s="115"/>
      <c r="F4" s="115"/>
      <c r="G4" s="83"/>
      <c r="H4" s="83"/>
      <c r="I4" s="44"/>
    </row>
    <row r="5" spans="1:9">
      <c r="A5" s="113"/>
      <c r="B5" s="83"/>
      <c r="C5" s="83"/>
      <c r="D5" s="83"/>
      <c r="E5" s="83"/>
      <c r="F5" s="83"/>
      <c r="G5" s="83"/>
      <c r="H5" s="83"/>
      <c r="I5" s="44"/>
    </row>
    <row r="6" spans="1:9">
      <c r="A6" s="113"/>
      <c r="B6" s="114"/>
      <c r="C6" s="114"/>
      <c r="D6" s="83"/>
      <c r="E6" s="83"/>
      <c r="F6" s="83"/>
      <c r="G6" s="83"/>
      <c r="H6" s="83"/>
      <c r="I6" s="44"/>
    </row>
    <row r="7" spans="1:9">
      <c r="A7" s="113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189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190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6">
        <v>42058</v>
      </c>
      <c r="C10" s="116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57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54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0.9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61">
        <v>1</v>
      </c>
      <c r="C15" s="60"/>
      <c r="D15" s="61">
        <v>1</v>
      </c>
      <c r="E15" s="60"/>
      <c r="F15" s="61">
        <v>30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63</v>
      </c>
    </row>
    <row r="17" spans="1:9">
      <c r="A17" s="86"/>
      <c r="B17" s="79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0</v>
      </c>
      <c r="G17" s="80">
        <f>F17/F$15*1000*F$14</f>
        <v>0</v>
      </c>
      <c r="H17" s="67">
        <f>LARGE((C17,E17,G17),1)</f>
        <v>0</v>
      </c>
      <c r="I17" s="66"/>
    </row>
    <row r="18" spans="1:9">
      <c r="A18" s="86" t="s">
        <v>48</v>
      </c>
      <c r="B18" s="79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2</v>
      </c>
      <c r="G18" s="80">
        <f>F18/F$15*1000*F$14</f>
        <v>66.666666666666671</v>
      </c>
      <c r="H18" s="67">
        <f>LARGE((C18,E18,G18),1)</f>
        <v>66.666666666666671</v>
      </c>
      <c r="I18" s="66">
        <v>51</v>
      </c>
    </row>
    <row r="19" spans="1:9">
      <c r="A19" s="86"/>
      <c r="B19" s="78">
        <v>0</v>
      </c>
      <c r="C19" s="80">
        <f>B19/B$15*1000*B$14</f>
        <v>0</v>
      </c>
      <c r="D19" s="79">
        <v>0</v>
      </c>
      <c r="E19" s="80">
        <f t="shared" ref="C19:G55" si="0">D19/D$15*1000*D$14</f>
        <v>0</v>
      </c>
      <c r="F19" s="79">
        <v>0</v>
      </c>
      <c r="G19" s="80">
        <f t="shared" si="0"/>
        <v>0</v>
      </c>
      <c r="H19" s="67">
        <f>LARGE((C19,E19,G19),1)</f>
        <v>0</v>
      </c>
      <c r="I19" s="66"/>
    </row>
    <row r="20" spans="1:9">
      <c r="A20" s="86"/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0</v>
      </c>
      <c r="I20" s="66"/>
    </row>
    <row r="21" spans="1:9">
      <c r="A21" s="86"/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0</v>
      </c>
      <c r="I21" s="66"/>
    </row>
    <row r="22" spans="1:9">
      <c r="A22" s="86"/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0</v>
      </c>
      <c r="I22" s="66"/>
    </row>
    <row r="23" spans="1:9">
      <c r="A23" s="86"/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0</v>
      </c>
      <c r="I23" s="66"/>
    </row>
    <row r="24" spans="1:9">
      <c r="A24" s="86"/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0</v>
      </c>
      <c r="I24" s="66"/>
    </row>
    <row r="25" spans="1:9">
      <c r="A25" s="86"/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/>
    </row>
    <row r="26" spans="1:9">
      <c r="A26" s="86"/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0</v>
      </c>
      <c r="I26" s="66"/>
    </row>
    <row r="27" spans="1:9">
      <c r="A27" s="86"/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>
      <c r="A29" s="86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>
      <c r="A30" s="86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>
      <c r="A31" s="86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86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86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>
      <c r="A34" s="86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>
      <c r="A35" s="86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>
      <c r="A36" s="86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>
      <c r="A37" s="86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>
      <c r="A38" s="86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>
      <c r="A39" s="86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>
      <c r="A40" s="86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>
      <c r="A41" s="86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>
      <c r="A42" s="86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>
      <c r="A43" s="86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>
      <c r="A44" s="86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>
      <c r="A45" s="86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>
      <c r="A46" s="86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>
      <c r="A47" s="86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>
      <c r="A48" s="86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>
      <c r="A49" s="86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>
      <c r="A50" s="86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>
      <c r="A51" s="86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>
      <c r="A52" s="8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>
      <c r="A53" s="86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>
      <c r="A54" s="86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>
      <c r="A55" s="86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C56"/>
    </row>
    <row r="57" spans="1:9">
      <c r="C57"/>
    </row>
    <row r="58" spans="1:9">
      <c r="C5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</sheetData>
  <mergeCells count="5">
    <mergeCell ref="A1:A7"/>
    <mergeCell ref="B2:F2"/>
    <mergeCell ref="B4:F4"/>
    <mergeCell ref="B6:C6"/>
    <mergeCell ref="B10:C10"/>
  </mergeCells>
  <conditionalFormatting sqref="A49">
    <cfRule type="duplicateValues" dxfId="9" priority="1"/>
  </conditionalFormatting>
  <conditionalFormatting sqref="A49">
    <cfRule type="duplicateValues" dxfId="8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65"/>
  <sheetViews>
    <sheetView workbookViewId="0">
      <selection activeCell="O41" sqref="O41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3"/>
      <c r="B1" s="83"/>
      <c r="C1" s="83"/>
      <c r="D1" s="83"/>
      <c r="E1" s="83"/>
      <c r="F1" s="83"/>
      <c r="G1" s="83"/>
      <c r="H1" s="83"/>
      <c r="I1" s="44"/>
    </row>
    <row r="2" spans="1:9">
      <c r="A2" s="113"/>
      <c r="B2" s="115" t="s">
        <v>39</v>
      </c>
      <c r="C2" s="115"/>
      <c r="D2" s="115"/>
      <c r="E2" s="115"/>
      <c r="F2" s="115"/>
      <c r="G2" s="83"/>
      <c r="H2" s="83"/>
      <c r="I2" s="44"/>
    </row>
    <row r="3" spans="1:9">
      <c r="A3" s="113"/>
      <c r="B3" s="83"/>
      <c r="C3" s="83"/>
      <c r="D3" s="83"/>
      <c r="E3" s="83"/>
      <c r="F3" s="83"/>
      <c r="G3" s="83"/>
      <c r="H3" s="83"/>
      <c r="I3" s="44"/>
    </row>
    <row r="4" spans="1:9">
      <c r="A4" s="113"/>
      <c r="B4" s="115" t="s">
        <v>34</v>
      </c>
      <c r="C4" s="115"/>
      <c r="D4" s="115"/>
      <c r="E4" s="115"/>
      <c r="F4" s="115"/>
      <c r="G4" s="83"/>
      <c r="H4" s="83"/>
      <c r="I4" s="44"/>
    </row>
    <row r="5" spans="1:9">
      <c r="A5" s="113"/>
      <c r="B5" s="83"/>
      <c r="C5" s="83"/>
      <c r="D5" s="83"/>
      <c r="E5" s="83"/>
      <c r="F5" s="83"/>
      <c r="G5" s="83"/>
      <c r="H5" s="83"/>
      <c r="I5" s="44"/>
    </row>
    <row r="6" spans="1:9">
      <c r="A6" s="113"/>
      <c r="B6" s="114"/>
      <c r="C6" s="114"/>
      <c r="D6" s="83"/>
      <c r="E6" s="83"/>
      <c r="F6" s="83"/>
      <c r="G6" s="83"/>
      <c r="H6" s="83"/>
      <c r="I6" s="44"/>
    </row>
    <row r="7" spans="1:9">
      <c r="A7" s="113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192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193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6" t="s">
        <v>194</v>
      </c>
      <c r="C10" s="116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46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54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0.9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86.07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63</v>
      </c>
    </row>
    <row r="17" spans="1:9">
      <c r="A17" s="86" t="s">
        <v>48</v>
      </c>
      <c r="B17" s="79" t="s">
        <v>191</v>
      </c>
      <c r="C17" s="80">
        <v>0</v>
      </c>
      <c r="D17" s="79">
        <v>0</v>
      </c>
      <c r="E17" s="80">
        <f>D17/D$15*1000*D$14</f>
        <v>0</v>
      </c>
      <c r="F17" s="79">
        <v>0</v>
      </c>
      <c r="G17" s="80">
        <f>F17/F$15*1000*F$14</f>
        <v>0</v>
      </c>
      <c r="H17" s="67">
        <f>LARGE((C17,E17,G17),1)</f>
        <v>0</v>
      </c>
      <c r="I17" s="66">
        <v>63</v>
      </c>
    </row>
    <row r="18" spans="1:9">
      <c r="A18" s="86"/>
      <c r="B18" s="79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0</v>
      </c>
      <c r="G18" s="80">
        <f>F18/F$15*1000*F$14</f>
        <v>0</v>
      </c>
      <c r="H18" s="67">
        <f>LARGE((C18,E18,G18),1)</f>
        <v>0</v>
      </c>
      <c r="I18" s="66"/>
    </row>
    <row r="19" spans="1:9">
      <c r="A19" s="86"/>
      <c r="B19" s="78">
        <v>0</v>
      </c>
      <c r="C19" s="80">
        <f>B19/B$15*1000*B$14</f>
        <v>0</v>
      </c>
      <c r="D19" s="79">
        <v>0</v>
      </c>
      <c r="E19" s="80">
        <f t="shared" ref="C19:G55" si="0">D19/D$15*1000*D$14</f>
        <v>0</v>
      </c>
      <c r="F19" s="79">
        <v>0</v>
      </c>
      <c r="G19" s="80">
        <f t="shared" si="0"/>
        <v>0</v>
      </c>
      <c r="H19" s="67">
        <f>LARGE((C19,E19,G19),1)</f>
        <v>0</v>
      </c>
      <c r="I19" s="66"/>
    </row>
    <row r="20" spans="1:9">
      <c r="A20" s="86"/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0</v>
      </c>
      <c r="I20" s="66"/>
    </row>
    <row r="21" spans="1:9">
      <c r="A21" s="86"/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0</v>
      </c>
      <c r="I21" s="66"/>
    </row>
    <row r="22" spans="1:9">
      <c r="A22" s="86"/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0</v>
      </c>
      <c r="I22" s="66"/>
    </row>
    <row r="23" spans="1:9">
      <c r="A23" s="86"/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0</v>
      </c>
      <c r="I23" s="66"/>
    </row>
    <row r="24" spans="1:9">
      <c r="A24" s="86"/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0</v>
      </c>
      <c r="I24" s="66"/>
    </row>
    <row r="25" spans="1:9">
      <c r="A25" s="86"/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/>
    </row>
    <row r="26" spans="1:9">
      <c r="A26" s="86"/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0</v>
      </c>
      <c r="I26" s="66"/>
    </row>
    <row r="27" spans="1:9">
      <c r="A27" s="86"/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>
      <c r="A29" s="86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>
      <c r="A30" s="86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>
      <c r="A31" s="86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86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86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>
      <c r="A34" s="86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>
      <c r="A35" s="86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>
      <c r="A36" s="86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>
      <c r="A37" s="86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>
      <c r="A38" s="86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>
      <c r="A39" s="86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>
      <c r="A40" s="86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>
      <c r="A41" s="86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>
      <c r="A42" s="86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>
      <c r="A43" s="86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>
      <c r="A44" s="86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>
      <c r="A45" s="86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>
      <c r="A46" s="86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>
      <c r="A47" s="86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>
      <c r="A48" s="86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>
      <c r="A49" s="86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>
      <c r="A50" s="86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>
      <c r="A51" s="86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>
      <c r="A52" s="8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>
      <c r="A53" s="86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>
      <c r="A54" s="86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>
      <c r="A55" s="86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C56"/>
    </row>
    <row r="57" spans="1:9">
      <c r="C57"/>
    </row>
    <row r="58" spans="1:9">
      <c r="C5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</sheetData>
  <mergeCells count="5">
    <mergeCell ref="A1:A7"/>
    <mergeCell ref="B2:F2"/>
    <mergeCell ref="B4:F4"/>
    <mergeCell ref="B6:C6"/>
    <mergeCell ref="B10:C10"/>
  </mergeCells>
  <conditionalFormatting sqref="A49">
    <cfRule type="duplicateValues" dxfId="7" priority="1"/>
  </conditionalFormatting>
  <conditionalFormatting sqref="A49">
    <cfRule type="duplicateValues" dxfId="6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65"/>
  <sheetViews>
    <sheetView workbookViewId="0">
      <selection activeCell="L35" sqref="L35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3"/>
      <c r="B1" s="83"/>
      <c r="C1" s="83"/>
      <c r="D1" s="83"/>
      <c r="E1" s="83"/>
      <c r="F1" s="83"/>
      <c r="G1" s="83"/>
      <c r="H1" s="83"/>
      <c r="I1" s="44"/>
    </row>
    <row r="2" spans="1:9">
      <c r="A2" s="113"/>
      <c r="B2" s="115" t="s">
        <v>39</v>
      </c>
      <c r="C2" s="115"/>
      <c r="D2" s="115"/>
      <c r="E2" s="115"/>
      <c r="F2" s="115"/>
      <c r="G2" s="83"/>
      <c r="H2" s="83"/>
      <c r="I2" s="44"/>
    </row>
    <row r="3" spans="1:9">
      <c r="A3" s="113"/>
      <c r="B3" s="83"/>
      <c r="C3" s="83"/>
      <c r="D3" s="83"/>
      <c r="E3" s="83"/>
      <c r="F3" s="83"/>
      <c r="G3" s="83"/>
      <c r="H3" s="83"/>
      <c r="I3" s="44"/>
    </row>
    <row r="4" spans="1:9">
      <c r="A4" s="113"/>
      <c r="B4" s="115" t="s">
        <v>34</v>
      </c>
      <c r="C4" s="115"/>
      <c r="D4" s="115"/>
      <c r="E4" s="115"/>
      <c r="F4" s="115"/>
      <c r="G4" s="83"/>
      <c r="H4" s="83"/>
      <c r="I4" s="44"/>
    </row>
    <row r="5" spans="1:9">
      <c r="A5" s="113"/>
      <c r="B5" s="83"/>
      <c r="C5" s="83"/>
      <c r="D5" s="83"/>
      <c r="E5" s="83"/>
      <c r="F5" s="83"/>
      <c r="G5" s="83"/>
      <c r="H5" s="83"/>
      <c r="I5" s="44"/>
    </row>
    <row r="6" spans="1:9">
      <c r="A6" s="113"/>
      <c r="B6" s="114"/>
      <c r="C6" s="114"/>
      <c r="D6" s="83"/>
      <c r="E6" s="83"/>
      <c r="F6" s="83"/>
      <c r="G6" s="83"/>
      <c r="H6" s="83"/>
      <c r="I6" s="44"/>
    </row>
    <row r="7" spans="1:9">
      <c r="A7" s="113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192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193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6">
        <v>42065</v>
      </c>
      <c r="C10" s="116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57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54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0.9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30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62</v>
      </c>
    </row>
    <row r="17" spans="1:9">
      <c r="A17" s="86" t="s">
        <v>48</v>
      </c>
      <c r="B17" s="79">
        <v>0</v>
      </c>
      <c r="C17" s="80">
        <v>0</v>
      </c>
      <c r="D17" s="79">
        <v>0</v>
      </c>
      <c r="E17" s="80">
        <f>D17/D$15*1000*D$14</f>
        <v>0</v>
      </c>
      <c r="F17" s="79">
        <v>2</v>
      </c>
      <c r="G17" s="80">
        <f>F17/F$15*1000*F$14</f>
        <v>66.666666666666671</v>
      </c>
      <c r="H17" s="67">
        <f>LARGE((C17,E17,G17),1)</f>
        <v>66.666666666666671</v>
      </c>
      <c r="I17" s="66">
        <v>61</v>
      </c>
    </row>
    <row r="18" spans="1:9">
      <c r="A18" s="86"/>
      <c r="B18" s="79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0</v>
      </c>
      <c r="G18" s="80">
        <f>F18/F$15*1000*F$14</f>
        <v>0</v>
      </c>
      <c r="H18" s="67">
        <f>LARGE((C18,E18,G18),1)</f>
        <v>0</v>
      </c>
      <c r="I18" s="66"/>
    </row>
    <row r="19" spans="1:9">
      <c r="A19" s="86"/>
      <c r="B19" s="78">
        <v>0</v>
      </c>
      <c r="C19" s="80">
        <f>B19/B$15*1000*B$14</f>
        <v>0</v>
      </c>
      <c r="D19" s="79">
        <v>0</v>
      </c>
      <c r="E19" s="80">
        <f t="shared" ref="C19:G55" si="0">D19/D$15*1000*D$14</f>
        <v>0</v>
      </c>
      <c r="F19" s="79">
        <v>0</v>
      </c>
      <c r="G19" s="80">
        <f t="shared" si="0"/>
        <v>0</v>
      </c>
      <c r="H19" s="67">
        <f>LARGE((C19,E19,G19),1)</f>
        <v>0</v>
      </c>
      <c r="I19" s="66"/>
    </row>
    <row r="20" spans="1:9">
      <c r="A20" s="86"/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0</v>
      </c>
      <c r="I20" s="66"/>
    </row>
    <row r="21" spans="1:9">
      <c r="A21" s="86"/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0</v>
      </c>
      <c r="I21" s="66"/>
    </row>
    <row r="22" spans="1:9">
      <c r="A22" s="86"/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0</v>
      </c>
      <c r="I22" s="66"/>
    </row>
    <row r="23" spans="1:9">
      <c r="A23" s="86"/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0</v>
      </c>
      <c r="I23" s="66"/>
    </row>
    <row r="24" spans="1:9">
      <c r="A24" s="86"/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0</v>
      </c>
      <c r="I24" s="66"/>
    </row>
    <row r="25" spans="1:9">
      <c r="A25" s="86"/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/>
    </row>
    <row r="26" spans="1:9">
      <c r="A26" s="86"/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0</v>
      </c>
      <c r="I26" s="66"/>
    </row>
    <row r="27" spans="1:9">
      <c r="A27" s="86"/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>
      <c r="A29" s="86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>
      <c r="A30" s="86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>
      <c r="A31" s="86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86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86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>
      <c r="A34" s="86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>
      <c r="A35" s="86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>
      <c r="A36" s="86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>
      <c r="A37" s="86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>
      <c r="A38" s="86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>
      <c r="A39" s="86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>
      <c r="A40" s="86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>
      <c r="A41" s="86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>
      <c r="A42" s="86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>
      <c r="A43" s="86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>
      <c r="A44" s="86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>
      <c r="A45" s="86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>
      <c r="A46" s="86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>
      <c r="A47" s="86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>
      <c r="A48" s="86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>
      <c r="A49" s="86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>
      <c r="A50" s="86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>
      <c r="A51" s="86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>
      <c r="A52" s="8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>
      <c r="A53" s="86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>
      <c r="A54" s="86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>
      <c r="A55" s="86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C56"/>
    </row>
    <row r="57" spans="1:9">
      <c r="C57"/>
    </row>
    <row r="58" spans="1:9">
      <c r="C5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</sheetData>
  <mergeCells count="5">
    <mergeCell ref="A1:A7"/>
    <mergeCell ref="B2:F2"/>
    <mergeCell ref="B4:F4"/>
    <mergeCell ref="B6:C6"/>
    <mergeCell ref="B10:C10"/>
  </mergeCells>
  <conditionalFormatting sqref="A49">
    <cfRule type="duplicateValues" dxfId="5" priority="1"/>
  </conditionalFormatting>
  <conditionalFormatting sqref="A49">
    <cfRule type="duplicateValues" dxfId="4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65"/>
  <sheetViews>
    <sheetView workbookViewId="0">
      <selection activeCell="J50" sqref="J50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3"/>
      <c r="B1" s="83"/>
      <c r="C1" s="83"/>
      <c r="D1" s="83"/>
      <c r="E1" s="83"/>
      <c r="F1" s="83"/>
      <c r="G1" s="83"/>
      <c r="H1" s="83"/>
      <c r="I1" s="44"/>
    </row>
    <row r="2" spans="1:9">
      <c r="A2" s="113"/>
      <c r="B2" s="115" t="s">
        <v>39</v>
      </c>
      <c r="C2" s="115"/>
      <c r="D2" s="115"/>
      <c r="E2" s="115"/>
      <c r="F2" s="115"/>
      <c r="G2" s="83"/>
      <c r="H2" s="83"/>
      <c r="I2" s="44"/>
    </row>
    <row r="3" spans="1:9">
      <c r="A3" s="113"/>
      <c r="B3" s="83"/>
      <c r="C3" s="83"/>
      <c r="D3" s="83"/>
      <c r="E3" s="83"/>
      <c r="F3" s="83"/>
      <c r="G3" s="83"/>
      <c r="H3" s="83"/>
      <c r="I3" s="44"/>
    </row>
    <row r="4" spans="1:9">
      <c r="A4" s="113"/>
      <c r="B4" s="115" t="s">
        <v>34</v>
      </c>
      <c r="C4" s="115"/>
      <c r="D4" s="115"/>
      <c r="E4" s="115"/>
      <c r="F4" s="115"/>
      <c r="G4" s="83"/>
      <c r="H4" s="83"/>
      <c r="I4" s="44"/>
    </row>
    <row r="5" spans="1:9">
      <c r="A5" s="113"/>
      <c r="B5" s="83"/>
      <c r="C5" s="83"/>
      <c r="D5" s="83"/>
      <c r="E5" s="83"/>
      <c r="F5" s="83"/>
      <c r="G5" s="83"/>
      <c r="H5" s="83"/>
      <c r="I5" s="44"/>
    </row>
    <row r="6" spans="1:9">
      <c r="A6" s="113"/>
      <c r="B6" s="114"/>
      <c r="C6" s="114"/>
      <c r="D6" s="83"/>
      <c r="E6" s="83"/>
      <c r="F6" s="83"/>
      <c r="G6" s="83"/>
      <c r="H6" s="83"/>
      <c r="I6" s="44"/>
    </row>
    <row r="7" spans="1:9">
      <c r="A7" s="113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42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195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6">
        <v>42071</v>
      </c>
      <c r="C10" s="116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46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54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0.75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73.06</v>
      </c>
      <c r="C15" s="60"/>
      <c r="D15" s="61">
        <v>1</v>
      </c>
      <c r="E15" s="60"/>
      <c r="F15" s="61">
        <v>72.83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44</v>
      </c>
    </row>
    <row r="17" spans="1:9">
      <c r="A17" s="86" t="s">
        <v>48</v>
      </c>
      <c r="B17" s="79">
        <v>48.85</v>
      </c>
      <c r="C17" s="80">
        <f>B17/B$15*1000*B$14</f>
        <v>501.47139337530803</v>
      </c>
      <c r="D17" s="79">
        <v>0</v>
      </c>
      <c r="E17" s="80">
        <f>D17/D$15*1000*D$14</f>
        <v>0</v>
      </c>
      <c r="F17" s="79">
        <v>0</v>
      </c>
      <c r="G17" s="80">
        <f>F17/F$15*1000*F$14</f>
        <v>0</v>
      </c>
      <c r="H17" s="67">
        <f>LARGE((C17,E17,G17),1)</f>
        <v>501.47139337530803</v>
      </c>
      <c r="I17" s="66">
        <v>20</v>
      </c>
    </row>
    <row r="18" spans="1:9">
      <c r="A18" s="86"/>
      <c r="B18" s="79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0</v>
      </c>
      <c r="G18" s="80">
        <f>F18/F$15*1000*F$14</f>
        <v>0</v>
      </c>
      <c r="H18" s="67">
        <f>LARGE((C18,E18,G18),1)</f>
        <v>0</v>
      </c>
      <c r="I18" s="66"/>
    </row>
    <row r="19" spans="1:9">
      <c r="A19" s="86"/>
      <c r="B19" s="78">
        <v>0</v>
      </c>
      <c r="C19" s="80">
        <f>B19/B$15*1000*B$14</f>
        <v>0</v>
      </c>
      <c r="D19" s="79">
        <v>0</v>
      </c>
      <c r="E19" s="80">
        <f t="shared" ref="C19:G55" si="0">D19/D$15*1000*D$14</f>
        <v>0</v>
      </c>
      <c r="F19" s="79">
        <v>0</v>
      </c>
      <c r="G19" s="80">
        <f t="shared" si="0"/>
        <v>0</v>
      </c>
      <c r="H19" s="67">
        <f>LARGE((C19,E19,G19),1)</f>
        <v>0</v>
      </c>
      <c r="I19" s="66"/>
    </row>
    <row r="20" spans="1:9">
      <c r="A20" s="86"/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0</v>
      </c>
      <c r="I20" s="66"/>
    </row>
    <row r="21" spans="1:9">
      <c r="A21" s="86"/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0</v>
      </c>
      <c r="I21" s="66"/>
    </row>
    <row r="22" spans="1:9">
      <c r="A22" s="86"/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0</v>
      </c>
      <c r="I22" s="66"/>
    </row>
    <row r="23" spans="1:9">
      <c r="A23" s="86"/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0</v>
      </c>
      <c r="I23" s="66"/>
    </row>
    <row r="24" spans="1:9">
      <c r="A24" s="86"/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0</v>
      </c>
      <c r="I24" s="66"/>
    </row>
    <row r="25" spans="1:9">
      <c r="A25" s="86"/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/>
    </row>
    <row r="26" spans="1:9">
      <c r="A26" s="86"/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0</v>
      </c>
      <c r="I26" s="66"/>
    </row>
    <row r="27" spans="1:9">
      <c r="A27" s="86"/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>
      <c r="A29" s="86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>
      <c r="A30" s="86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>
      <c r="A31" s="86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86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86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>
      <c r="A34" s="86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>
      <c r="A35" s="86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>
      <c r="A36" s="86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>
      <c r="A37" s="86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>
      <c r="A38" s="86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>
      <c r="A39" s="86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>
      <c r="A40" s="86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>
      <c r="A41" s="86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>
      <c r="A42" s="86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>
      <c r="A43" s="86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>
      <c r="A44" s="86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>
      <c r="A45" s="86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>
      <c r="A46" s="86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>
      <c r="A47" s="86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>
      <c r="A48" s="86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>
      <c r="A49" s="86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>
      <c r="A50" s="86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>
      <c r="A51" s="86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>
      <c r="A52" s="8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>
      <c r="A53" s="86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>
      <c r="A54" s="86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>
      <c r="A55" s="86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C56"/>
    </row>
    <row r="57" spans="1:9">
      <c r="C57"/>
    </row>
    <row r="58" spans="1:9">
      <c r="C5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</sheetData>
  <mergeCells count="5">
    <mergeCell ref="A1:A7"/>
    <mergeCell ref="B2:F2"/>
    <mergeCell ref="B4:F4"/>
    <mergeCell ref="B6:C6"/>
    <mergeCell ref="B10:C10"/>
  </mergeCells>
  <conditionalFormatting sqref="A49">
    <cfRule type="duplicateValues" dxfId="3" priority="1"/>
  </conditionalFormatting>
  <conditionalFormatting sqref="A49">
    <cfRule type="duplicateValues" dxfId="2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13"/>
  <sheetViews>
    <sheetView workbookViewId="0">
      <selection activeCell="Y8" sqref="Y8"/>
    </sheetView>
  </sheetViews>
  <sheetFormatPr defaultColWidth="10.75" defaultRowHeight="10.5"/>
  <cols>
    <col min="1" max="1" width="12.125" style="1" customWidth="1"/>
    <col min="2" max="2" width="10.75" style="1" customWidth="1"/>
    <col min="3" max="3" width="18.125" style="1" customWidth="1"/>
    <col min="4" max="4" width="5.25" style="1" customWidth="1"/>
    <col min="5" max="6" width="4.875" style="38" customWidth="1"/>
    <col min="7" max="25" width="5" style="38" customWidth="1"/>
    <col min="26" max="16384" width="10.75" style="38"/>
  </cols>
  <sheetData>
    <row r="1" spans="1:25" s="29" customFormat="1" ht="33.75" customHeight="1">
      <c r="A1" s="28"/>
      <c r="B1" s="28"/>
      <c r="C1" s="28"/>
      <c r="D1" s="28"/>
      <c r="E1" s="98">
        <v>2018</v>
      </c>
      <c r="F1" s="97">
        <v>2019</v>
      </c>
    </row>
    <row r="2" spans="1:25" s="29" customFormat="1" ht="38.1" customHeight="1">
      <c r="A2" s="30"/>
      <c r="B2" s="30"/>
      <c r="C2" s="31"/>
      <c r="D2" s="31"/>
      <c r="E2" s="99" t="s">
        <v>44</v>
      </c>
      <c r="F2" s="99" t="s">
        <v>55</v>
      </c>
      <c r="G2" s="99" t="s">
        <v>55</v>
      </c>
      <c r="H2" s="99" t="s">
        <v>104</v>
      </c>
      <c r="I2" s="99" t="s">
        <v>104</v>
      </c>
      <c r="J2" s="99" t="s">
        <v>110</v>
      </c>
      <c r="K2" s="90" t="s">
        <v>126</v>
      </c>
      <c r="L2" s="90" t="s">
        <v>196</v>
      </c>
      <c r="M2" s="90" t="s">
        <v>196</v>
      </c>
      <c r="N2" s="90" t="s">
        <v>181</v>
      </c>
      <c r="O2" s="90" t="s">
        <v>181</v>
      </c>
      <c r="P2" s="90" t="s">
        <v>183</v>
      </c>
      <c r="Q2" s="90" t="s">
        <v>196</v>
      </c>
      <c r="R2" s="90" t="s">
        <v>196</v>
      </c>
      <c r="S2" s="90" t="s">
        <v>196</v>
      </c>
      <c r="T2" s="90" t="s">
        <v>196</v>
      </c>
      <c r="U2" s="90" t="s">
        <v>42</v>
      </c>
      <c r="V2" s="90" t="s">
        <v>42</v>
      </c>
      <c r="W2" s="90" t="s">
        <v>198</v>
      </c>
      <c r="X2" s="90" t="s">
        <v>202</v>
      </c>
      <c r="Y2" s="90" t="s">
        <v>202</v>
      </c>
    </row>
    <row r="3" spans="1:25" s="34" customFormat="1" ht="30.75" customHeight="1">
      <c r="A3" s="32"/>
      <c r="B3" s="33"/>
      <c r="C3" s="33" t="s">
        <v>22</v>
      </c>
      <c r="D3" s="33"/>
      <c r="E3" s="99" t="s">
        <v>45</v>
      </c>
      <c r="F3" s="99" t="s">
        <v>56</v>
      </c>
      <c r="G3" s="99" t="s">
        <v>56</v>
      </c>
      <c r="H3" s="99" t="s">
        <v>105</v>
      </c>
      <c r="I3" s="99" t="s">
        <v>105</v>
      </c>
      <c r="J3" s="99" t="s">
        <v>110</v>
      </c>
      <c r="K3" s="90" t="s">
        <v>127</v>
      </c>
      <c r="L3" s="90" t="s">
        <v>59</v>
      </c>
      <c r="M3" s="90" t="s">
        <v>59</v>
      </c>
      <c r="N3" s="90" t="s">
        <v>127</v>
      </c>
      <c r="O3" s="90" t="s">
        <v>127</v>
      </c>
      <c r="P3" s="90" t="s">
        <v>184</v>
      </c>
      <c r="Q3" s="90" t="s">
        <v>190</v>
      </c>
      <c r="R3" s="90" t="s">
        <v>190</v>
      </c>
      <c r="S3" s="90" t="s">
        <v>45</v>
      </c>
      <c r="T3" s="90" t="s">
        <v>45</v>
      </c>
      <c r="U3" s="90" t="s">
        <v>195</v>
      </c>
      <c r="V3" s="90" t="s">
        <v>195</v>
      </c>
      <c r="W3" s="90" t="s">
        <v>200</v>
      </c>
      <c r="X3" s="90" t="s">
        <v>59</v>
      </c>
      <c r="Y3" s="90" t="s">
        <v>59</v>
      </c>
    </row>
    <row r="4" spans="1:25">
      <c r="A4" s="35"/>
      <c r="B4" s="36"/>
      <c r="C4" s="37"/>
      <c r="D4" s="96"/>
      <c r="E4" s="100">
        <v>41987</v>
      </c>
      <c r="F4" s="100">
        <v>42022</v>
      </c>
      <c r="G4" s="100">
        <v>42023</v>
      </c>
      <c r="H4" s="100">
        <v>42036</v>
      </c>
      <c r="I4" s="100">
        <v>42036</v>
      </c>
      <c r="J4" s="100">
        <v>42044</v>
      </c>
      <c r="K4" s="91">
        <v>42037</v>
      </c>
      <c r="L4" s="91">
        <v>42043</v>
      </c>
      <c r="M4" s="91">
        <v>42044</v>
      </c>
      <c r="N4" s="91">
        <v>42056</v>
      </c>
      <c r="O4" s="91">
        <v>42057</v>
      </c>
      <c r="P4" s="91">
        <v>42050</v>
      </c>
      <c r="Q4" s="91">
        <v>42057</v>
      </c>
      <c r="R4" s="91">
        <v>42058</v>
      </c>
      <c r="S4" s="91">
        <v>42064</v>
      </c>
      <c r="T4" s="91">
        <v>42064</v>
      </c>
      <c r="U4" s="91">
        <v>42071</v>
      </c>
      <c r="V4" s="91">
        <v>42072</v>
      </c>
      <c r="W4" s="91">
        <v>42079</v>
      </c>
      <c r="X4" s="91">
        <v>42085</v>
      </c>
      <c r="Y4" s="91">
        <v>42085</v>
      </c>
    </row>
    <row r="5" spans="1:25">
      <c r="A5" s="35"/>
      <c r="B5" s="36"/>
      <c r="C5" s="37"/>
      <c r="D5" s="96"/>
      <c r="E5" s="100" t="s">
        <v>46</v>
      </c>
      <c r="F5" s="100" t="s">
        <v>46</v>
      </c>
      <c r="G5" s="100" t="s">
        <v>57</v>
      </c>
      <c r="H5" s="100" t="s">
        <v>46</v>
      </c>
      <c r="I5" s="100" t="s">
        <v>46</v>
      </c>
      <c r="J5" s="100" t="s">
        <v>46</v>
      </c>
      <c r="K5" s="91" t="s">
        <v>46</v>
      </c>
      <c r="L5" s="91" t="s">
        <v>46</v>
      </c>
      <c r="M5" s="91" t="s">
        <v>57</v>
      </c>
      <c r="N5" s="91" t="s">
        <v>46</v>
      </c>
      <c r="O5" s="91" t="s">
        <v>57</v>
      </c>
      <c r="P5" s="91" t="s">
        <v>46</v>
      </c>
      <c r="Q5" s="91" t="s">
        <v>46</v>
      </c>
      <c r="R5" s="91" t="s">
        <v>57</v>
      </c>
      <c r="S5" s="91" t="s">
        <v>46</v>
      </c>
      <c r="T5" s="91" t="s">
        <v>57</v>
      </c>
      <c r="U5" s="91" t="s">
        <v>46</v>
      </c>
      <c r="V5" s="91" t="s">
        <v>57</v>
      </c>
      <c r="W5" s="91" t="s">
        <v>46</v>
      </c>
      <c r="X5" s="91" t="s">
        <v>46</v>
      </c>
      <c r="Y5" s="91" t="s">
        <v>203</v>
      </c>
    </row>
    <row r="6" spans="1:25">
      <c r="A6" s="35"/>
      <c r="B6" s="36"/>
      <c r="C6" s="37"/>
      <c r="D6" s="39"/>
      <c r="E6" s="75" t="s">
        <v>23</v>
      </c>
      <c r="F6" s="101" t="s">
        <v>23</v>
      </c>
      <c r="G6" s="101" t="s">
        <v>23</v>
      </c>
      <c r="H6" s="101" t="s">
        <v>23</v>
      </c>
      <c r="I6" s="101" t="s">
        <v>23</v>
      </c>
      <c r="J6" s="101" t="s">
        <v>23</v>
      </c>
      <c r="K6" s="101" t="s">
        <v>23</v>
      </c>
      <c r="L6" s="101" t="s">
        <v>23</v>
      </c>
      <c r="M6" s="101" t="s">
        <v>23</v>
      </c>
      <c r="N6" s="101" t="s">
        <v>23</v>
      </c>
      <c r="O6" s="101" t="s">
        <v>23</v>
      </c>
      <c r="P6" s="101" t="s">
        <v>23</v>
      </c>
      <c r="Q6" s="101" t="s">
        <v>23</v>
      </c>
      <c r="R6" s="101" t="s">
        <v>23</v>
      </c>
      <c r="S6" s="101" t="s">
        <v>23</v>
      </c>
      <c r="T6" s="101" t="s">
        <v>23</v>
      </c>
      <c r="U6" s="101" t="s">
        <v>23</v>
      </c>
      <c r="V6" s="101" t="s">
        <v>23</v>
      </c>
      <c r="W6" s="101" t="s">
        <v>23</v>
      </c>
      <c r="X6" s="101" t="s">
        <v>23</v>
      </c>
      <c r="Y6" s="101" t="s">
        <v>23</v>
      </c>
    </row>
    <row r="7" spans="1:25" s="43" customFormat="1">
      <c r="A7" s="40" t="s">
        <v>37</v>
      </c>
      <c r="B7" s="41" t="s">
        <v>36</v>
      </c>
      <c r="C7" s="39" t="s">
        <v>10</v>
      </c>
      <c r="D7" s="42" t="s">
        <v>28</v>
      </c>
      <c r="E7" s="68">
        <f>'Canadian Selections'!I16</f>
        <v>45</v>
      </c>
      <c r="F7" s="68">
        <f>'Val St Come Canada Cup MO'!I16</f>
        <v>56</v>
      </c>
      <c r="G7" s="68">
        <f>'Val St Come Canada Cup DM'!I16</f>
        <v>53</v>
      </c>
      <c r="H7" s="68">
        <f>'Caledon TT Day 1'!I16</f>
        <v>37</v>
      </c>
      <c r="I7" s="68">
        <f>'Caledon TT Day 2'!I16</f>
        <v>34</v>
      </c>
      <c r="J7" s="68">
        <f>'Beaver TT'!I16</f>
        <v>40</v>
      </c>
      <c r="K7" s="68">
        <f>'Fortune Fz'!I16</f>
        <v>48</v>
      </c>
      <c r="L7" s="68">
        <f>'VSC NorAm MO'!I16</f>
        <v>60</v>
      </c>
      <c r="M7" s="68">
        <f>'VSC NorAm DM'!I16</f>
        <v>54</v>
      </c>
      <c r="N7" s="68">
        <f>'TT Provincials'!I16</f>
        <v>38</v>
      </c>
      <c r="O7" s="68">
        <f>'TT Provincials DM'!I16</f>
        <v>38</v>
      </c>
      <c r="P7" s="68">
        <f>'CWG Moguls'!I16</f>
        <v>18</v>
      </c>
      <c r="Q7" s="68">
        <f>'Steamboat NorAM MO'!I16</f>
        <v>64</v>
      </c>
      <c r="R7" s="68">
        <f>'Steamboat NorAM DM'!I16</f>
        <v>63</v>
      </c>
      <c r="S7" s="68">
        <f>'Apex NorAM MO'!I16</f>
        <v>63</v>
      </c>
      <c r="T7" s="68">
        <f>'Apex NorAM DM'!I16</f>
        <v>62</v>
      </c>
      <c r="U7" s="68">
        <f>'Fernie CC MO'!I16</f>
        <v>44</v>
      </c>
      <c r="V7" s="68">
        <f>'Fernie CC DM'!I16</f>
        <v>43</v>
      </c>
      <c r="W7" s="68">
        <f>'Jr Nats MO'!I16</f>
        <v>66</v>
      </c>
      <c r="X7" s="68">
        <f>'CDN Champs MO'!I16</f>
        <v>50</v>
      </c>
      <c r="Y7" s="68">
        <f>'CDN Champs DM'!I16</f>
        <v>49</v>
      </c>
    </row>
    <row r="8" spans="1:25" ht="15" customHeight="1">
      <c r="A8" s="81" t="s">
        <v>43</v>
      </c>
      <c r="B8" s="81" t="s">
        <v>186</v>
      </c>
      <c r="C8" s="86" t="s">
        <v>185</v>
      </c>
      <c r="D8" s="85">
        <f>IF(ISNA(VLOOKUP($C8,'RPA Caclulations'!$C$6:$K$104,3,FALSE))=TRUE,"0",VLOOKUP($C8,'RPA Caclulations'!$C$6:$K$104,3,FALSE))</f>
        <v>1</v>
      </c>
      <c r="E8" s="22" t="str">
        <f>IF(ISNA(VLOOKUP($C8,'Canadian Selections'!$A$17:$I$37,9,FALSE))=TRUE,"0",VLOOKUP($C8,'Canadian Selections'!$A$17:$I$37,9,FALSE))</f>
        <v>0</v>
      </c>
      <c r="F8" s="22" t="str">
        <f>IF(ISNA(VLOOKUP($C8,'Canadian Selections'!$A$17:$I$37,9,FALSE))=TRUE,"0",VLOOKUP($C8,'Canadian Selections'!$A$17:$I$37,9,FALSE))</f>
        <v>0</v>
      </c>
      <c r="G8" s="22" t="str">
        <f>IF(ISNA(VLOOKUP($C8,'Canadian Selections'!$A$17:$I$37,9,FALSE))=TRUE,"0",VLOOKUP($C8,'Canadian Selections'!$A$17:$I$37,9,FALSE))</f>
        <v>0</v>
      </c>
      <c r="H8" s="22" t="str">
        <f>IF(ISNA(VLOOKUP($C8,'Caledon TT Day 1'!$A$17:$I$52,9,FALSE))=TRUE,"0",VLOOKUP($C8,'Caledon TT Day 1'!$A$17:$I$52,9,FALSE))</f>
        <v>0</v>
      </c>
      <c r="I8" s="22" t="str">
        <f>IF(ISNA(VLOOKUP($C8,'Caledon TT Day 2'!$A$17:$I$50,9,FALSE))=TRUE,"0",VLOOKUP($C8,'Caledon TT Day 2'!$A$17:$I$50,9,FALSE))</f>
        <v>0</v>
      </c>
      <c r="J8" s="22" t="str">
        <f>IF(ISNA(VLOOKUP($C8,'Beaver TT'!$A$17:$I$64,9,FALSE))=TRUE,"0",VLOOKUP($C8,'Beaver TT'!$A$17:$I$64,9,FALSE))</f>
        <v>0</v>
      </c>
      <c r="K8" s="22" t="str">
        <f>IF(ISNA(VLOOKUP($C8,'Fortune Fz'!$A$17:$I$64,9,FALSE))=TRUE,"0",VLOOKUP($C8,'Fortune Fz'!$A$17:$I$64,9,FALSE))</f>
        <v>0</v>
      </c>
      <c r="L8" s="22" t="str">
        <f>IF(ISNA(VLOOKUP($C8,'VSC NorAm MO'!$A$17:$I$64,9,FALSE))=TRUE,"0",VLOOKUP($C8,'VSC NorAm MO'!$A$17:$I$64,9,FALSE))</f>
        <v>0</v>
      </c>
      <c r="M8" s="22" t="str">
        <f>IF(ISNA(VLOOKUP($C8,'VSC NorAm DM'!$A$17:$I$64,9,FALSE))=TRUE,"0",VLOOKUP($C8,'VSC NorAm DM'!$A$17:$I$64,9,FALSE))</f>
        <v>0</v>
      </c>
      <c r="N8" s="22" t="str">
        <f>IF(ISNA(VLOOKUP($C8,'TT Provincials'!$A$17:$I$65,9,FALSE))=TRUE,"0",VLOOKUP($C8,'TT Provincials'!$A$17:$I$65,9,FALSE))</f>
        <v>0</v>
      </c>
      <c r="O8" s="22" t="str">
        <f>IF(ISNA(VLOOKUP($C8,'TT Provincials DM'!$A$17:$I$65,9,FALSE))=TRUE,"0",VLOOKUP($C8,'TT Provincials DM'!$A$17:$I$65,9,FALSE))</f>
        <v>0</v>
      </c>
      <c r="P8" s="22">
        <f>IF(ISNA(VLOOKUP($C8,'CWG Moguls'!$A$17:$I$56,9,FALSE))=TRUE,"0",VLOOKUP($C8,'CWG Moguls'!$A$17:$I$56,9,FALSE))</f>
        <v>8</v>
      </c>
      <c r="Q8" s="22" t="str">
        <f>IF(ISNA(VLOOKUP($C8,'Steamboat NorAM MO'!$A$17:$I$56,9,FALSE))=TRUE,"0",VLOOKUP($C8,'Steamboat NorAM MO'!$A$17:$I$56,9,FALSE))</f>
        <v>0</v>
      </c>
      <c r="R8" s="22" t="str">
        <f>IF(ISNA(VLOOKUP($C8,'Steamboat NorAM DM'!$A$17:$I$56,9,FALSE))=TRUE,"0",VLOOKUP($C8,'Steamboat NorAM DM'!$A$17:$I$56,9,FALSE))</f>
        <v>0</v>
      </c>
      <c r="S8" s="22" t="str">
        <f>IF(ISNA(VLOOKUP($C8,'Apex NorAM MO'!$A$17:$I$56,9,FALSE))=TRUE,"0",VLOOKUP($C8,'Apex NorAM MO'!$A$17:$I$56,9,FALSE))</f>
        <v>0</v>
      </c>
      <c r="T8" s="22" t="str">
        <f>IF(ISNA(VLOOKUP($C8,'Apex NorAM DM'!$A$17:$I$56,9,FALSE))=TRUE,"0",VLOOKUP($C8,'Apex NorAM DM'!$A$17:$I$56,9,FALSE))</f>
        <v>0</v>
      </c>
      <c r="U8" s="22" t="str">
        <f>IF(ISNA(VLOOKUP($C8,'Fernie CC MO'!$A$17:$I$65,9,FALSE))=TRUE,"0",VLOOKUP($C8,'Fernie CC MO'!$A$17:$I$65,9,FALSE))</f>
        <v>0</v>
      </c>
      <c r="V8" s="22" t="str">
        <f>IF(ISNA(VLOOKUP($C8,'Fernie CC DM'!$A$17:$I$65,9,FALSE))=TRUE,"0",VLOOKUP($C8,'Fernie CC DM'!$A$17:$I$65,9,FALSE))</f>
        <v>0</v>
      </c>
      <c r="W8" s="22">
        <f>IF(ISNA(VLOOKUP($C8,'Jr Nats MO'!$A$17:$I$41,9,FALSE))=TRUE,"0",VLOOKUP($C8,'Jr Nats MO'!$A$17:$I$41,9,FALSE))</f>
        <v>5</v>
      </c>
      <c r="X8" s="22">
        <f>IF(ISNA(VLOOKUP($C8,'CDN Champs MO'!$A$17:$I$41,9,FALSE))=TRUE,"0",VLOOKUP($C8,'CDN Champs MO'!$A$17:$I$41,9,FALSE))</f>
        <v>18</v>
      </c>
      <c r="Y8" s="22">
        <f>IF(ISNA(VLOOKUP($C8,'CDN Champs DM'!$A$17:$I$41,9,FALSE))=TRUE,"0",VLOOKUP($C8,'CDN Champs DM'!$A$17:$I$41,9,FALSE))</f>
        <v>35</v>
      </c>
    </row>
    <row r="9" spans="1:25" ht="15" customHeight="1">
      <c r="A9" s="81" t="s">
        <v>43</v>
      </c>
      <c r="B9" s="81" t="s">
        <v>49</v>
      </c>
      <c r="C9" s="86" t="s">
        <v>48</v>
      </c>
      <c r="D9" s="85">
        <f>IF(ISNA(VLOOKUP($C9,'RPA Caclulations'!$C$6:$K$104,3,FALSE))=TRUE,"0",VLOOKUP($C9,'RPA Caclulations'!$C$6:$K$104,3,FALSE))</f>
        <v>2</v>
      </c>
      <c r="E9" s="22">
        <f>IF(ISNA(VLOOKUP($C9,'Canadian Selections'!$A$17:$I$37,9,FALSE))=TRUE,"0",VLOOKUP($C9,'Canadian Selections'!$A$17:$I$37,9,FALSE))</f>
        <v>25</v>
      </c>
      <c r="F9" s="22">
        <f>IF(ISNA(VLOOKUP($C9,'Val St Come Canada Cup MO'!$A$17:$I$37,9,FALSE))=TRUE,"0",VLOOKUP($C9,'Val St Come Canada Cup MO'!$A$17:$I$37,9,FALSE))</f>
        <v>16</v>
      </c>
      <c r="G9" s="22">
        <f>IF(ISNA(VLOOKUP($C9,'Val St Come Canada Cup DM'!$A$17:$I$37,9,FALSE))=TRUE,"0",VLOOKUP($C9,'Val St Come Canada Cup DM'!$A$17:$I$37,9,FALSE))</f>
        <v>26</v>
      </c>
      <c r="H9" s="22" t="str">
        <f>IF(ISNA(VLOOKUP($C9,'Caledon TT Day 1'!$A$17:$I$52,9,FALSE))=TRUE,"0",VLOOKUP($C9,'Caledon TT Day 1'!$A$17:$I$52,9,FALSE))</f>
        <v>0</v>
      </c>
      <c r="I9" s="22">
        <f>IF(ISNA(VLOOKUP($C9,'Caledon TT Day 2'!$A$17:$I$50,9,FALSE))=TRUE,"0",VLOOKUP($C9,'Caledon TT Day 2'!$A$17:$I$50,9,FALSE))</f>
        <v>1</v>
      </c>
      <c r="J9" s="22" t="str">
        <f>IF(ISNA(VLOOKUP($C9,'Beaver TT'!$A$17:$I$64,9,FALSE))=TRUE,"0",VLOOKUP($C9,'Beaver TT'!$A$17:$I$64,9,FALSE))</f>
        <v>0</v>
      </c>
      <c r="K9" s="22" t="str">
        <f>IF(ISNA(VLOOKUP($C9,'Fortune Fz'!$A$17:$I$64,9,FALSE))=TRUE,"0",VLOOKUP($C9,'Fortune Fz'!$A$17:$I$64,9,FALSE))</f>
        <v>0</v>
      </c>
      <c r="L9" s="22" t="str">
        <f>IF(ISNA(VLOOKUP($C9,'VSC NorAm MO'!$A$17:$I$64,9,FALSE))=TRUE,"0",VLOOKUP($C9,'VSC NorAm MO'!$A$17:$I$64,9,FALSE))</f>
        <v>DNF</v>
      </c>
      <c r="M9" s="22" t="str">
        <f>IF(ISNA(VLOOKUP($C9,'VSC NorAm DM'!$A$17:$I$64,9,FALSE))=TRUE,"0",VLOOKUP($C9,'VSC NorAm DM'!$A$17:$I$64,9,FALSE))</f>
        <v>DNF</v>
      </c>
      <c r="N9" s="22" t="str">
        <f>IF(ISNA(VLOOKUP($C9,'TT Provincials'!$A$17:$I$65,9,FALSE))=TRUE,"0",VLOOKUP($C9,'TT Provincials'!$A$17:$I$65,9,FALSE))</f>
        <v>0</v>
      </c>
      <c r="O9" s="22" t="str">
        <f>IF(ISNA(VLOOKUP($C9,'TT Provincials DM'!$A$17:$I$65,9,FALSE))=TRUE,"0",VLOOKUP($C9,'TT Provincials DM'!$A$17:$I$65,9,FALSE))</f>
        <v>0</v>
      </c>
      <c r="P9" s="22">
        <f>IF(ISNA(VLOOKUP($C9,'CWG Moguls'!$A$17:$I$56,9,FALSE))=TRUE,"0",VLOOKUP($C9,'CWG Moguls'!$A$17:$I$56,9,FALSE))</f>
        <v>0</v>
      </c>
      <c r="Q9" s="22">
        <f>IF(ISNA(VLOOKUP($C9,'Steamboat NorAM MO'!$A$17:$I$56,9,FALSE))=TRUE,"0",VLOOKUP($C9,'Steamboat NorAM MO'!$A$17:$I$56,9,FALSE))</f>
        <v>52</v>
      </c>
      <c r="R9" s="22">
        <f>IF(ISNA(VLOOKUP($C9,'Steamboat NorAM DM'!$A$17:$I$56,9,FALSE))=TRUE,"0",VLOOKUP($C9,'Steamboat NorAM DM'!$A$17:$I$56,9,FALSE))</f>
        <v>51</v>
      </c>
      <c r="S9" s="22">
        <f>IF(ISNA(VLOOKUP($C9,'Apex NorAM MO'!$A$17:$I$56,9,FALSE))=TRUE,"0",VLOOKUP($C9,'Apex NorAM MO'!$A$17:$I$56,9,FALSE))</f>
        <v>63</v>
      </c>
      <c r="T9" s="22">
        <f>IF(ISNA(VLOOKUP($C9,'Apex NorAM DM'!$A$17:$I$56,9,FALSE))=TRUE,"0",VLOOKUP($C9,'Apex NorAM DM'!$A$17:$I$56,9,FALSE))</f>
        <v>61</v>
      </c>
      <c r="U9" s="22">
        <f>IF(ISNA(VLOOKUP($C9,'Fernie CC MO'!$A$17:$I$65,9,FALSE))=TRUE,"0",VLOOKUP($C9,'Fernie CC MO'!$A$17:$I$65,9,FALSE))</f>
        <v>20</v>
      </c>
      <c r="V9" s="22">
        <f>IF(ISNA(VLOOKUP($C9,'Fernie CC DM'!$A$17:$I$65,9,FALSE))=TRUE,"0",VLOOKUP($C9,'Fernie CC DM'!$A$17:$I$65,9,FALSE))</f>
        <v>14</v>
      </c>
      <c r="W9" s="22">
        <f>IF(ISNA(VLOOKUP($C9,'Jr Nats MO'!$A$17:$I$41,9,FALSE))=TRUE,"0",VLOOKUP($C9,'Jr Nats MO'!$A$17:$I$41,9,FALSE))</f>
        <v>12</v>
      </c>
      <c r="X9" s="22">
        <f>IF(ISNA(VLOOKUP($C9,'CDN Champs MO'!$A$17:$I$41,9,FALSE))=TRUE,"0",VLOOKUP($C9,'CDN Champs MO'!$A$17:$I$41,9,FALSE))</f>
        <v>34</v>
      </c>
      <c r="Y9" s="22" t="str">
        <f>IF(ISNA(VLOOKUP($C9,'CDN Champs DM'!$A$17:$I$41,9,FALSE))=TRUE,"0",VLOOKUP($C9,'CDN Champs DM'!$A$17:$I$41,9,FALSE))</f>
        <v>DNF</v>
      </c>
    </row>
    <row r="10" spans="1:25" ht="15" customHeight="1">
      <c r="A10" s="81" t="s">
        <v>43</v>
      </c>
      <c r="B10" s="81" t="s">
        <v>50</v>
      </c>
      <c r="C10" s="86" t="s">
        <v>51</v>
      </c>
      <c r="D10" s="85">
        <f>IF(ISNA(VLOOKUP($C10,'RPA Caclulations'!$C$6:$K$104,3,FALSE))=TRUE,"0",VLOOKUP($C10,'RPA Caclulations'!$C$6:$K$104,3,FALSE))</f>
        <v>3</v>
      </c>
      <c r="E10" s="22">
        <f>IF(ISNA(VLOOKUP($C10,'Canadian Selections'!$A$17:$I$37,9,FALSE))=TRUE,"0",VLOOKUP($C10,'Canadian Selections'!$A$17:$I$37,9,FALSE))</f>
        <v>35</v>
      </c>
      <c r="F10" s="22">
        <f>IF(ISNA(VLOOKUP($C10,'Val St Come Canada Cup MO'!$A$17:$I$37,9,FALSE))=TRUE,"0",VLOOKUP($C10,'Val St Come Canada Cup MO'!$A$17:$I$37,9,FALSE))</f>
        <v>39</v>
      </c>
      <c r="G10" s="22">
        <f>IF(ISNA(VLOOKUP($C10,'Val St Come Canada Cup DM'!$A$17:$I$37,9,FALSE))=TRUE,"0",VLOOKUP($C10,'Val St Come Canada Cup DM'!$A$17:$I$37,9,FALSE))</f>
        <v>24</v>
      </c>
      <c r="H10" s="22" t="str">
        <f>IF(ISNA(VLOOKUP($C10,'Caledon TT Day 1'!$A$17:$I$52,9,FALSE))=TRUE,"0",VLOOKUP($C10,'Caledon TT Day 1'!$A$17:$I$52,9,FALSE))</f>
        <v>0</v>
      </c>
      <c r="I10" s="22" t="str">
        <f>IF(ISNA(VLOOKUP($C10,'Caledon TT Day 2'!$A$17:$I$50,9,FALSE))=TRUE,"0",VLOOKUP($C10,'Caledon TT Day 2'!$A$17:$I$50,9,FALSE))</f>
        <v>0</v>
      </c>
      <c r="J10" s="22">
        <f>IF(ISNA(VLOOKUP($C10,'Beaver TT'!$A$17:$I$64,9,FALSE))=TRUE,"0",VLOOKUP($C10,'Beaver TT'!$A$17:$I$64,9,FALSE))</f>
        <v>1</v>
      </c>
      <c r="K10" s="22" t="str">
        <f>IF(ISNA(VLOOKUP($C10,'Fortune Fz'!$A$17:$I$64,9,FALSE))=TRUE,"0",VLOOKUP($C10,'Fortune Fz'!$A$17:$I$64,9,FALSE))</f>
        <v>0</v>
      </c>
      <c r="L10" s="22" t="str">
        <f>IF(ISNA(VLOOKUP($C10,'VSC NorAm MO'!$A$17:$I$64,9,FALSE))=TRUE,"0",VLOOKUP($C10,'VSC NorAm MO'!$A$17:$I$64,9,FALSE))</f>
        <v>0</v>
      </c>
      <c r="M10" s="22" t="str">
        <f>IF(ISNA(VLOOKUP($C10,'VSC NorAm DM'!$A$17:$I$64,9,FALSE))=TRUE,"0",VLOOKUP($C10,'VSC NorAm DM'!$A$17:$I$64,9,FALSE))</f>
        <v>0</v>
      </c>
      <c r="N10" s="22" t="str">
        <f>IF(ISNA(VLOOKUP($C10,'TT Provincials'!$A$17:$I$65,9,FALSE))=TRUE,"0",VLOOKUP($C10,'TT Provincials'!$A$17:$I$65,9,FALSE))</f>
        <v>0</v>
      </c>
      <c r="O10" s="22" t="str">
        <f>IF(ISNA(VLOOKUP($C10,'TT Provincials DM'!$A$17:$I$65,9,FALSE))=TRUE,"0",VLOOKUP($C10,'TT Provincials DM'!$A$17:$I$65,9,FALSE))</f>
        <v>0</v>
      </c>
      <c r="P10" s="22">
        <f>IF(ISNA(VLOOKUP($C10,'CWG Moguls'!$A$17:$I$56,9,FALSE))=TRUE,"0",VLOOKUP($C10,'CWG Moguls'!$A$17:$I$56,9,FALSE))</f>
        <v>0</v>
      </c>
      <c r="Q10" s="22">
        <f>IF(ISNA(VLOOKUP($C10,'Steamboat NorAM MO'!$A$17:$I$56,9,FALSE))=TRUE,"0",VLOOKUP($C10,'Steamboat NorAM MO'!$A$17:$I$56,9,FALSE))</f>
        <v>50</v>
      </c>
      <c r="R10" s="22" t="str">
        <f>IF(ISNA(VLOOKUP($C10,'Steamboat NorAM DM'!$A$17:$I$56,9,FALSE))=TRUE,"0",VLOOKUP($C10,'Steamboat NorAM DM'!$A$17:$I$56,9,FALSE))</f>
        <v>0</v>
      </c>
      <c r="S10" s="22" t="str">
        <f>IF(ISNA(VLOOKUP($C10,'Apex NorAM MO'!$A$17:$I$56,9,FALSE))=TRUE,"0",VLOOKUP($C10,'Apex NorAM MO'!$A$17:$I$56,9,FALSE))</f>
        <v>0</v>
      </c>
      <c r="T10" s="22" t="str">
        <f>IF(ISNA(VLOOKUP($C10,'Apex NorAM DM'!$A$17:$I$56,9,FALSE))=TRUE,"0",VLOOKUP($C10,'Apex NorAM DM'!$A$17:$I$56,9,FALSE))</f>
        <v>0</v>
      </c>
      <c r="U10" s="22" t="str">
        <f>IF(ISNA(VLOOKUP($C10,'Fernie CC MO'!$A$17:$I$65,9,FALSE))=TRUE,"0",VLOOKUP($C10,'Fernie CC MO'!$A$17:$I$65,9,FALSE))</f>
        <v>0</v>
      </c>
      <c r="V10" s="22" t="str">
        <f>IF(ISNA(VLOOKUP($C10,'Fernie CC DM'!$A$17:$I$65,9,FALSE))=TRUE,"0",VLOOKUP($C10,'Fernie CC DM'!$A$17:$I$65,9,FALSE))</f>
        <v>0</v>
      </c>
      <c r="W10" s="22" t="str">
        <f>IF(ISNA(VLOOKUP($C10,'Jr Nats MO'!$A$17:$I$41,9,FALSE))=TRUE,"0",VLOOKUP($C10,'Jr Nats MO'!$A$17:$I$41,9,FALSE))</f>
        <v>0</v>
      </c>
      <c r="X10" s="22" t="str">
        <f>IF(ISNA(VLOOKUP($C10,'CDN Champs MO'!$A$17:$I$41,9,FALSE))=TRUE,"0",VLOOKUP($C10,'CDN Champs MO'!$A$17:$I$41,9,FALSE))</f>
        <v>0</v>
      </c>
      <c r="Y10" s="22" t="str">
        <f>IF(ISNA(VLOOKUP($C10,'CDN Champs DM'!$A$17:$I$41,9,FALSE))=TRUE,"0",VLOOKUP($C10,'CDN Champs DM'!$A$17:$I$41,9,FALSE))</f>
        <v>0</v>
      </c>
    </row>
    <row r="11" spans="1:25" ht="15" customHeight="1">
      <c r="A11" s="81" t="s">
        <v>98</v>
      </c>
      <c r="B11" s="81" t="s">
        <v>50</v>
      </c>
      <c r="C11" s="86" t="s">
        <v>67</v>
      </c>
      <c r="D11" s="85">
        <f>IF(ISNA(VLOOKUP($C11,'RPA Caclulations'!$C$6:$K$104,3,FALSE))=TRUE,"0",VLOOKUP($C11,'RPA Caclulations'!$C$6:$K$104,3,FALSE))</f>
        <v>4</v>
      </c>
      <c r="E11" s="22" t="str">
        <f>IF(ISNA(VLOOKUP($C11,'Canadian Selections'!$A$17:$I$37,9,FALSE))=TRUE,"0",VLOOKUP($C11,'Canadian Selections'!$A$17:$I$37,9,FALSE))</f>
        <v>0</v>
      </c>
      <c r="F11" s="22" t="str">
        <f>IF(ISNA(VLOOKUP($C11,'Val St Come Canada Cup MO'!$A$17:$I$37,9,FALSE))=TRUE,"0",VLOOKUP($C11,'Val St Come Canada Cup MO'!$A$17:$I$37,9,FALSE))</f>
        <v>0</v>
      </c>
      <c r="G11" s="22" t="str">
        <f>IF(ISNA(VLOOKUP($C11,'Val St Come Canada Cup DM'!$A$17:$I$37,9,FALSE))=TRUE,"0",VLOOKUP($C11,'Val St Come Canada Cup DM'!$A$17:$I$37,9,FALSE))</f>
        <v>0</v>
      </c>
      <c r="H11" s="22">
        <f>IF(ISNA(VLOOKUP($C11,'Caledon TT Day 1'!$A$17:$I$52,9,FALSE))=TRUE,"0",VLOOKUP($C11,'Caledon TT Day 1'!$A$17:$I$52,9,FALSE))</f>
        <v>7</v>
      </c>
      <c r="I11" s="22">
        <f>IF(ISNA(VLOOKUP($C11,'Caledon TT Day 2'!$A$17:$I$50,9,FALSE))=TRUE,"0",VLOOKUP($C11,'Caledon TT Day 2'!$A$17:$I$50,9,FALSE))</f>
        <v>6</v>
      </c>
      <c r="J11" s="22">
        <f>IF(ISNA(VLOOKUP($C11,'Beaver TT'!$A$17:$I$64,9,FALSE))=TRUE,"0",VLOOKUP($C11,'Beaver TT'!$A$17:$I$64,9,FALSE))</f>
        <v>2</v>
      </c>
      <c r="K11" s="22" t="str">
        <f>IF(ISNA(VLOOKUP($C11,'Fortune Fz'!$A$17:$I$64,9,FALSE))=TRUE,"0",VLOOKUP($C11,'Fortune Fz'!$A$17:$I$64,9,FALSE))</f>
        <v>0</v>
      </c>
      <c r="L11" s="22" t="str">
        <f>IF(ISNA(VLOOKUP($C11,'VSC NorAm MO'!$A$17:$I$64,9,FALSE))=TRUE,"0",VLOOKUP($C11,'VSC NorAm MO'!$A$17:$I$64,9,FALSE))</f>
        <v>0</v>
      </c>
      <c r="M11" s="22" t="str">
        <f>IF(ISNA(VLOOKUP($C11,'VSC NorAm DM'!$A$17:$I$64,9,FALSE))=TRUE,"0",VLOOKUP($C11,'VSC NorAm DM'!$A$17:$I$64,9,FALSE))</f>
        <v>0</v>
      </c>
      <c r="N11" s="22">
        <f>IF(ISNA(VLOOKUP($C11,'TT Provincials'!$A$17:$I$65,9,FALSE))=TRUE,"0",VLOOKUP($C11,'TT Provincials'!$A$17:$I$65,9,FALSE))</f>
        <v>1</v>
      </c>
      <c r="O11" s="22">
        <f>IF(ISNA(VLOOKUP($C11,'TT Provincials DM'!$A$17:$I$65,9,FALSE))=TRUE,"0",VLOOKUP($C11,'TT Provincials DM'!$A$17:$I$65,9,FALSE))</f>
        <v>1</v>
      </c>
      <c r="P11" s="22" t="str">
        <f>IF(ISNA(VLOOKUP($C11,'CWG Moguls'!$A$17:$I$56,9,FALSE))=TRUE,"0",VLOOKUP($C11,'CWG Moguls'!$A$17:$I$56,9,FALSE))</f>
        <v>0</v>
      </c>
      <c r="Q11" s="22">
        <v>0</v>
      </c>
      <c r="R11" s="22" t="str">
        <f>IF(ISNA(VLOOKUP($C11,'Steamboat NorAM DM'!$A$17:$I$56,9,FALSE))=TRUE,"0",VLOOKUP($C11,'Steamboat NorAM DM'!$A$17:$I$56,9,FALSE))</f>
        <v>0</v>
      </c>
      <c r="S11" s="22" t="str">
        <f>IF(ISNA(VLOOKUP($C11,'Apex NorAM MO'!$A$17:$I$56,9,FALSE))=TRUE,"0",VLOOKUP($C11,'Apex NorAM MO'!$A$17:$I$56,9,FALSE))</f>
        <v>0</v>
      </c>
      <c r="T11" s="22" t="str">
        <f>IF(ISNA(VLOOKUP($C11,'Apex NorAM DM'!$A$17:$I$56,9,FALSE))=TRUE,"0",VLOOKUP($C11,'Apex NorAM DM'!$A$17:$I$56,9,FALSE))</f>
        <v>0</v>
      </c>
      <c r="U11" s="22" t="str">
        <f>IF(ISNA(VLOOKUP($C11,'Fernie CC MO'!$A$17:$I$65,9,FALSE))=TRUE,"0",VLOOKUP($C11,'Fernie CC MO'!$A$17:$I$65,9,FALSE))</f>
        <v>0</v>
      </c>
      <c r="V11" s="22" t="str">
        <f>IF(ISNA(VLOOKUP($C11,'Fernie CC DM'!$A$17:$I$65,9,FALSE))=TRUE,"0",VLOOKUP($C11,'Fernie CC DM'!$A$17:$I$65,9,FALSE))</f>
        <v>0</v>
      </c>
      <c r="W11" s="22" t="str">
        <f>IF(ISNA(VLOOKUP($C11,'Jr Nats MO'!$A$17:$I$41,9,FALSE))=TRUE,"0",VLOOKUP($C11,'Jr Nats MO'!$A$17:$I$41,9,FALSE))</f>
        <v>0</v>
      </c>
      <c r="X11" s="22" t="str">
        <f>IF(ISNA(VLOOKUP($C11,'CDN Champs MO'!$A$17:$I$41,9,FALSE))=TRUE,"0",VLOOKUP($C11,'CDN Champs MO'!$A$17:$I$41,9,FALSE))</f>
        <v>0</v>
      </c>
      <c r="Y11" s="22" t="str">
        <f>IF(ISNA(VLOOKUP($C11,'CDN Champs DM'!$A$17:$I$41,9,FALSE))=TRUE,"0",VLOOKUP($C11,'CDN Champs DM'!$A$17:$I$41,9,FALSE))</f>
        <v>0</v>
      </c>
    </row>
    <row r="12" spans="1:25" ht="15" customHeight="1">
      <c r="A12" s="81" t="s">
        <v>98</v>
      </c>
      <c r="B12" s="81" t="s">
        <v>50</v>
      </c>
      <c r="C12" s="86" t="s">
        <v>62</v>
      </c>
      <c r="D12" s="85">
        <f>IF(ISNA(VLOOKUP($C12,'RPA Caclulations'!$C$6:$K$104,3,FALSE))=TRUE,"0",VLOOKUP($C12,'RPA Caclulations'!$C$6:$K$104,3,FALSE))</f>
        <v>5</v>
      </c>
      <c r="E12" s="22" t="str">
        <f>IF(ISNA(VLOOKUP($C12,'Canadian Selections'!$A$17:$I$37,9,FALSE))=TRUE,"0",VLOOKUP($C12,'Canadian Selections'!$A$17:$I$37,9,FALSE))</f>
        <v>0</v>
      </c>
      <c r="F12" s="22" t="str">
        <f>IF(ISNA(VLOOKUP($C12,'Val St Come Canada Cup MO'!$A$17:$I$37,9,FALSE))=TRUE,"0",VLOOKUP($C12,'Val St Come Canada Cup MO'!$A$17:$I$37,9,FALSE))</f>
        <v>0</v>
      </c>
      <c r="G12" s="22" t="str">
        <f>IF(ISNA(VLOOKUP($C12,'Val St Come Canada Cup DM'!$A$17:$I$37,9,FALSE))=TRUE,"0",VLOOKUP($C12,'Val St Come Canada Cup DM'!$A$17:$I$37,9,FALSE))</f>
        <v>0</v>
      </c>
      <c r="H12" s="22">
        <f>IF(ISNA(VLOOKUP($C12,'Caledon TT Day 1'!$A$17:$I$52,9,FALSE))=TRUE,"0",VLOOKUP($C12,'Caledon TT Day 1'!$A$17:$I$52,9,FALSE))</f>
        <v>2</v>
      </c>
      <c r="I12" s="22">
        <f>IF(ISNA(VLOOKUP($C12,'Caledon TT Day 2'!$A$17:$I$50,9,FALSE))=TRUE,"0",VLOOKUP($C12,'Caledon TT Day 2'!$A$17:$I$50,9,FALSE))</f>
        <v>4</v>
      </c>
      <c r="J12" s="22">
        <f>IF(ISNA(VLOOKUP($C12,'Beaver TT'!$A$17:$I$64,9,FALSE))=TRUE,"0",VLOOKUP($C12,'Beaver TT'!$A$17:$I$64,9,FALSE))</f>
        <v>7</v>
      </c>
      <c r="K12" s="22" t="str">
        <f>IF(ISNA(VLOOKUP($C12,'Fortune Fz'!$A$17:$I$64,9,FALSE))=TRUE,"0",VLOOKUP($C12,'Fortune Fz'!$A$17:$I$64,9,FALSE))</f>
        <v>0</v>
      </c>
      <c r="L12" s="22" t="str">
        <f>IF(ISNA(VLOOKUP($C12,'VSC NorAm MO'!$A$17:$I$64,9,FALSE))=TRUE,"0",VLOOKUP($C12,'VSC NorAm MO'!$A$17:$I$64,9,FALSE))</f>
        <v>0</v>
      </c>
      <c r="M12" s="22" t="str">
        <f>IF(ISNA(VLOOKUP($C12,'VSC NorAm DM'!$A$17:$I$64,9,FALSE))=TRUE,"0",VLOOKUP($C12,'VSC NorAm DM'!$A$17:$I$64,9,FALSE))</f>
        <v>0</v>
      </c>
      <c r="N12" s="22">
        <f>IF(ISNA(VLOOKUP($C12,'TT Provincials'!$A$17:$I$65,9,FALSE))=TRUE,"0",VLOOKUP($C12,'TT Provincials'!$A$17:$I$65,9,FALSE))</f>
        <v>4</v>
      </c>
      <c r="O12" s="22">
        <f>IF(ISNA(VLOOKUP($C12,'TT Provincials DM'!$A$17:$I$65,9,FALSE))=TRUE,"0",VLOOKUP($C12,'TT Provincials DM'!$A$17:$I$65,9,FALSE))</f>
        <v>3</v>
      </c>
      <c r="P12" s="22" t="str">
        <f>IF(ISNA(VLOOKUP($C12,'CWG Moguls'!$A$17:$I$56,9,FALSE))=TRUE,"0",VLOOKUP($C12,'CWG Moguls'!$A$17:$I$56,9,FALSE))</f>
        <v>0</v>
      </c>
      <c r="Q12" s="22">
        <v>0</v>
      </c>
      <c r="R12" s="22" t="str">
        <f>IF(ISNA(VLOOKUP($C12,'Steamboat NorAM DM'!$A$17:$I$56,9,FALSE))=TRUE,"0",VLOOKUP($C12,'Steamboat NorAM DM'!$A$17:$I$56,9,FALSE))</f>
        <v>0</v>
      </c>
      <c r="S12" s="22" t="str">
        <f>IF(ISNA(VLOOKUP($C12,'Apex NorAM MO'!$A$17:$I$56,9,FALSE))=TRUE,"0",VLOOKUP($C12,'Apex NorAM MO'!$A$17:$I$56,9,FALSE))</f>
        <v>0</v>
      </c>
      <c r="T12" s="22" t="str">
        <f>IF(ISNA(VLOOKUP($C12,'Apex NorAM DM'!$A$17:$I$56,9,FALSE))=TRUE,"0",VLOOKUP($C12,'Apex NorAM DM'!$A$17:$I$56,9,FALSE))</f>
        <v>0</v>
      </c>
      <c r="U12" s="22" t="str">
        <f>IF(ISNA(VLOOKUP($C12,'Fernie CC MO'!$A$17:$I$65,9,FALSE))=TRUE,"0",VLOOKUP($C12,'Fernie CC MO'!$A$17:$I$65,9,FALSE))</f>
        <v>0</v>
      </c>
      <c r="V12" s="22" t="str">
        <f>IF(ISNA(VLOOKUP($C12,'Fernie CC DM'!$A$17:$I$65,9,FALSE))=TRUE,"0",VLOOKUP($C12,'Fernie CC DM'!$A$17:$I$65,9,FALSE))</f>
        <v>0</v>
      </c>
      <c r="W12" s="22" t="str">
        <f>IF(ISNA(VLOOKUP($C12,'Jr Nats MO'!$A$17:$I$41,9,FALSE))=TRUE,"0",VLOOKUP($C12,'Jr Nats MO'!$A$17:$I$41,9,FALSE))</f>
        <v>0</v>
      </c>
      <c r="X12" s="22" t="str">
        <f>IF(ISNA(VLOOKUP($C12,'CDN Champs MO'!$A$17:$I$41,9,FALSE))=TRUE,"0",VLOOKUP($C12,'CDN Champs MO'!$A$17:$I$41,9,FALSE))</f>
        <v>0</v>
      </c>
      <c r="Y12" s="22" t="str">
        <f>IF(ISNA(VLOOKUP($C12,'CDN Champs DM'!$A$17:$I$41,9,FALSE))=TRUE,"0",VLOOKUP($C12,'CDN Champs DM'!$A$17:$I$41,9,FALSE))</f>
        <v>0</v>
      </c>
    </row>
    <row r="13" spans="1:25" ht="15" customHeight="1">
      <c r="A13" s="81" t="s">
        <v>98</v>
      </c>
      <c r="B13" s="81" t="s">
        <v>49</v>
      </c>
      <c r="C13" s="86" t="s">
        <v>64</v>
      </c>
      <c r="D13" s="85">
        <f>IF(ISNA(VLOOKUP($C13,'RPA Caclulations'!$C$6:$K$104,3,FALSE))=TRUE,"0",VLOOKUP($C13,'RPA Caclulations'!$C$6:$K$104,3,FALSE))</f>
        <v>6</v>
      </c>
      <c r="E13" s="22" t="str">
        <f>IF(ISNA(VLOOKUP($C13,'Canadian Selections'!$A$17:$I$37,9,FALSE))=TRUE,"0",VLOOKUP($C13,'Canadian Selections'!$A$17:$I$37,9,FALSE))</f>
        <v>0</v>
      </c>
      <c r="F13" s="22" t="str">
        <f>IF(ISNA(VLOOKUP($C13,'Val St Come Canada Cup MO'!$A$17:$I$37,9,FALSE))=TRUE,"0",VLOOKUP($C13,'Val St Come Canada Cup MO'!$A$17:$I$37,9,FALSE))</f>
        <v>0</v>
      </c>
      <c r="G13" s="22" t="str">
        <f>IF(ISNA(VLOOKUP($C13,'Val St Come Canada Cup DM'!$A$17:$I$37,9,FALSE))=TRUE,"0",VLOOKUP($C13,'Val St Come Canada Cup DM'!$A$17:$I$37,9,FALSE))</f>
        <v>0</v>
      </c>
      <c r="H13" s="22">
        <f>IF(ISNA(VLOOKUP($C13,'Caledon TT Day 1'!$A$17:$I$52,9,FALSE))=TRUE,"0",VLOOKUP($C13,'Caledon TT Day 1'!$A$17:$I$52,9,FALSE))</f>
        <v>4</v>
      </c>
      <c r="I13" s="22">
        <f>IF(ISNA(VLOOKUP($C13,'Caledon TT Day 2'!$A$17:$I$50,9,FALSE))=TRUE,"0",VLOOKUP($C13,'Caledon TT Day 2'!$A$17:$I$50,9,FALSE))</f>
        <v>5</v>
      </c>
      <c r="J13" s="22">
        <f>IF(ISNA(VLOOKUP($C13,'Beaver TT'!$A$17:$I$64,9,FALSE))=TRUE,"0",VLOOKUP($C13,'Beaver TT'!$A$17:$I$64,9,FALSE))</f>
        <v>4</v>
      </c>
      <c r="K13" s="22" t="str">
        <f>IF(ISNA(VLOOKUP($C13,'Fortune Fz'!$A$17:$I$64,9,FALSE))=TRUE,"0",VLOOKUP($C13,'Fortune Fz'!$A$17:$I$64,9,FALSE))</f>
        <v>0</v>
      </c>
      <c r="L13" s="22" t="str">
        <f>IF(ISNA(VLOOKUP($C13,'VSC NorAm MO'!$A$17:$I$64,9,FALSE))=TRUE,"0",VLOOKUP($C13,'VSC NorAm MO'!$A$17:$I$64,9,FALSE))</f>
        <v>0</v>
      </c>
      <c r="M13" s="22" t="str">
        <f>IF(ISNA(VLOOKUP($C13,'VSC NorAm DM'!$A$17:$I$64,9,FALSE))=TRUE,"0",VLOOKUP($C13,'VSC NorAm DM'!$A$17:$I$64,9,FALSE))</f>
        <v>0</v>
      </c>
      <c r="N13" s="22">
        <f>IF(ISNA(VLOOKUP($C13,'TT Provincials'!$A$17:$I$65,9,FALSE))=TRUE,"0",VLOOKUP($C13,'TT Provincials'!$A$17:$I$65,9,FALSE))</f>
        <v>7</v>
      </c>
      <c r="O13" s="22">
        <f>IF(ISNA(VLOOKUP($C13,'TT Provincials DM'!$A$17:$I$65,9,FALSE))=TRUE,"0",VLOOKUP($C13,'TT Provincials DM'!$A$17:$I$65,9,FALSE))</f>
        <v>2</v>
      </c>
      <c r="P13" s="22" t="str">
        <f>IF(ISNA(VLOOKUP($C13,'CWG Moguls'!$A$17:$I$56,9,FALSE))=TRUE,"0",VLOOKUP($C13,'CWG Moguls'!$A$17:$I$56,9,FALSE))</f>
        <v>0</v>
      </c>
      <c r="Q13" s="22">
        <v>0</v>
      </c>
      <c r="R13" s="22" t="str">
        <f>IF(ISNA(VLOOKUP($C13,'Steamboat NorAM DM'!$A$17:$I$56,9,FALSE))=TRUE,"0",VLOOKUP($C13,'Steamboat NorAM DM'!$A$17:$I$56,9,FALSE))</f>
        <v>0</v>
      </c>
      <c r="S13" s="22" t="str">
        <f>IF(ISNA(VLOOKUP($C13,'Apex NorAM MO'!$A$17:$I$56,9,FALSE))=TRUE,"0",VLOOKUP($C13,'Apex NorAM MO'!$A$17:$I$56,9,FALSE))</f>
        <v>0</v>
      </c>
      <c r="T13" s="22" t="str">
        <f>IF(ISNA(VLOOKUP($C13,'Apex NorAM DM'!$A$17:$I$56,9,FALSE))=TRUE,"0",VLOOKUP($C13,'Apex NorAM DM'!$A$17:$I$56,9,FALSE))</f>
        <v>0</v>
      </c>
      <c r="U13" s="22" t="str">
        <f>IF(ISNA(VLOOKUP($C13,'Fernie CC MO'!$A$17:$I$65,9,FALSE))=TRUE,"0",VLOOKUP($C13,'Fernie CC MO'!$A$17:$I$65,9,FALSE))</f>
        <v>0</v>
      </c>
      <c r="V13" s="22" t="str">
        <f>IF(ISNA(VLOOKUP($C13,'Fernie CC DM'!$A$17:$I$65,9,FALSE))=TRUE,"0",VLOOKUP($C13,'Fernie CC DM'!$A$17:$I$65,9,FALSE))</f>
        <v>0</v>
      </c>
      <c r="W13" s="22">
        <f>IF(ISNA(VLOOKUP($C13,'Jr Nats MO'!$A$17:$I$41,9,FALSE))=TRUE,"0",VLOOKUP($C13,'Jr Nats MO'!$A$17:$I$41,9,FALSE))</f>
        <v>63</v>
      </c>
      <c r="X13" s="22" t="str">
        <f>IF(ISNA(VLOOKUP($C13,'CDN Champs MO'!$A$17:$I$41,9,FALSE))=TRUE,"0",VLOOKUP($C13,'CDN Champs MO'!$A$17:$I$41,9,FALSE))</f>
        <v>0</v>
      </c>
      <c r="Y13" s="22" t="str">
        <f>IF(ISNA(VLOOKUP($C13,'CDN Champs DM'!$A$17:$I$41,9,FALSE))=TRUE,"0",VLOOKUP($C13,'CDN Champs DM'!$A$17:$I$41,9,FALSE))</f>
        <v>0</v>
      </c>
    </row>
    <row r="14" spans="1:25" ht="15" customHeight="1">
      <c r="A14" s="81" t="s">
        <v>97</v>
      </c>
      <c r="B14" s="81" t="s">
        <v>49</v>
      </c>
      <c r="C14" s="86" t="s">
        <v>61</v>
      </c>
      <c r="D14" s="85">
        <f>IF(ISNA(VLOOKUP($C14,'RPA Caclulations'!$C$6:$K$104,3,FALSE))=TRUE,"0",VLOOKUP($C14,'RPA Caclulations'!$C$6:$K$104,3,FALSE))</f>
        <v>7</v>
      </c>
      <c r="E14" s="22" t="str">
        <f>IF(ISNA(VLOOKUP($C14,'Canadian Selections'!$A$17:$I$37,9,FALSE))=TRUE,"0",VLOOKUP($C14,'Canadian Selections'!$A$17:$I$37,9,FALSE))</f>
        <v>0</v>
      </c>
      <c r="F14" s="22">
        <f>IF(ISNA(VLOOKUP($C14,'Val St Come Canada Cup MO'!$A$17:$I$37,9,FALSE))=TRUE,"0",VLOOKUP($C14,'Val St Come Canada Cup MO'!$A$17:$I$37,9,FALSE))</f>
        <v>51</v>
      </c>
      <c r="G14" s="22">
        <f>IF(ISNA(VLOOKUP($C14,'Val St Come Canada Cup DM'!$A$17:$I$37,9,FALSE))=TRUE,"0",VLOOKUP($C14,'Val St Come Canada Cup DM'!$A$17:$I$37,9,FALSE))</f>
        <v>46</v>
      </c>
      <c r="H14" s="22">
        <f>IF(ISNA(VLOOKUP($C14,'Caledon TT Day 1'!$A$17:$I$52,9,FALSE))=TRUE,"0",VLOOKUP($C14,'Caledon TT Day 1'!$A$17:$I$52,9,FALSE))</f>
        <v>1</v>
      </c>
      <c r="I14" s="22">
        <f>IF(ISNA(VLOOKUP($C14,'Caledon TT Day 2'!$A$17:$I$50,9,FALSE))=TRUE,"0",VLOOKUP($C14,'Caledon TT Day 2'!$A$17:$I$50,9,FALSE))</f>
        <v>2</v>
      </c>
      <c r="J14" s="22">
        <f>IF(ISNA(VLOOKUP($C14,'Beaver TT'!$A$17:$I$64,9,FALSE))=TRUE,"0",VLOOKUP($C14,'Beaver TT'!$A$17:$I$64,9,FALSE))</f>
        <v>3</v>
      </c>
      <c r="K14" s="22" t="str">
        <f>IF(ISNA(VLOOKUP($C14,'Fortune Fz'!$A$17:$I$64,9,FALSE))=TRUE,"0",VLOOKUP($C14,'Fortune Fz'!$A$17:$I$64,9,FALSE))</f>
        <v>0</v>
      </c>
      <c r="L14" s="22" t="str">
        <f>IF(ISNA(VLOOKUP($C14,'VSC NorAm MO'!$A$17:$I$64,9,FALSE))=TRUE,"0",VLOOKUP($C14,'VSC NorAm MO'!$A$17:$I$64,9,FALSE))</f>
        <v>0</v>
      </c>
      <c r="M14" s="22" t="str">
        <f>IF(ISNA(VLOOKUP($C14,'VSC NorAm DM'!$A$17:$I$64,9,FALSE))=TRUE,"0",VLOOKUP($C14,'VSC NorAm DM'!$A$17:$I$64,9,FALSE))</f>
        <v>0</v>
      </c>
      <c r="N14" s="22">
        <f>IF(ISNA(VLOOKUP($C14,'TT Provincials'!$A$17:$I$65,9,FALSE))=TRUE,"0",VLOOKUP($C14,'TT Provincials'!$A$17:$I$65,9,FALSE))</f>
        <v>8</v>
      </c>
      <c r="O14" s="22">
        <f>IF(ISNA(VLOOKUP($C14,'TT Provincials DM'!$A$17:$I$65,9,FALSE))=TRUE,"0",VLOOKUP($C14,'TT Provincials DM'!$A$17:$I$65,9,FALSE))</f>
        <v>8</v>
      </c>
      <c r="P14" s="22" t="str">
        <f>IF(ISNA(VLOOKUP($C14,'CWG Moguls'!$A$17:$I$56,9,FALSE))=TRUE,"0",VLOOKUP($C14,'CWG Moguls'!$A$17:$I$56,9,FALSE))</f>
        <v>0</v>
      </c>
      <c r="Q14" s="22" t="str">
        <f>IF(ISNA(VLOOKUP($C14,'Steamboat NorAM MO'!$A$17:$I$56,9,FALSE))=TRUE,"0",VLOOKUP($C14,'Steamboat NorAM MO'!$A$17:$I$56,9,FALSE))</f>
        <v>0</v>
      </c>
      <c r="R14" s="22" t="str">
        <f>IF(ISNA(VLOOKUP($C14,'Steamboat NorAM DM'!$A$17:$I$56,9,FALSE))=TRUE,"0",VLOOKUP($C14,'Steamboat NorAM DM'!$A$17:$I$56,9,FALSE))</f>
        <v>0</v>
      </c>
      <c r="S14" s="22" t="str">
        <f>IF(ISNA(VLOOKUP($C14,'Apex NorAM MO'!$A$17:$I$56,9,FALSE))=TRUE,"0",VLOOKUP($C14,'Apex NorAM MO'!$A$17:$I$56,9,FALSE))</f>
        <v>0</v>
      </c>
      <c r="T14" s="22" t="str">
        <f>IF(ISNA(VLOOKUP($C14,'Apex NorAM DM'!$A$17:$I$56,9,FALSE))=TRUE,"0",VLOOKUP($C14,'Apex NorAM DM'!$A$17:$I$56,9,FALSE))</f>
        <v>0</v>
      </c>
      <c r="U14" s="22" t="str">
        <f>IF(ISNA(VLOOKUP($C14,'Fernie CC MO'!$A$17:$I$65,9,FALSE))=TRUE,"0",VLOOKUP($C14,'Fernie CC MO'!$A$17:$I$65,9,FALSE))</f>
        <v>0</v>
      </c>
      <c r="V14" s="22" t="str">
        <f>IF(ISNA(VLOOKUP($C14,'Fernie CC DM'!$A$17:$I$65,9,FALSE))=TRUE,"0",VLOOKUP($C14,'Fernie CC DM'!$A$17:$I$65,9,FALSE))</f>
        <v>0</v>
      </c>
      <c r="W14" s="22">
        <f>IF(ISNA(VLOOKUP($C14,'Jr Nats MO'!$A$17:$I$41,9,FALSE))=TRUE,"0",VLOOKUP($C14,'Jr Nats MO'!$A$17:$I$41,9,FALSE))</f>
        <v>60</v>
      </c>
      <c r="X14" s="22" t="str">
        <f>IF(ISNA(VLOOKUP($C14,'CDN Champs MO'!$A$17:$I$41,9,FALSE))=TRUE,"0",VLOOKUP($C14,'CDN Champs MO'!$A$17:$I$41,9,FALSE))</f>
        <v>0</v>
      </c>
      <c r="Y14" s="22" t="str">
        <f>IF(ISNA(VLOOKUP($C14,'CDN Champs DM'!$A$17:$I$41,9,FALSE))=TRUE,"0",VLOOKUP($C14,'CDN Champs DM'!$A$17:$I$41,9,FALSE))</f>
        <v>0</v>
      </c>
    </row>
    <row r="15" spans="1:25" ht="15" customHeight="1">
      <c r="A15" s="81" t="s">
        <v>99</v>
      </c>
      <c r="B15" s="81" t="s">
        <v>100</v>
      </c>
      <c r="C15" s="86" t="s">
        <v>63</v>
      </c>
      <c r="D15" s="85">
        <f>IF(ISNA(VLOOKUP($C15,'RPA Caclulations'!$C$6:$K$104,3,FALSE))=TRUE,"0",VLOOKUP($C15,'RPA Caclulations'!$C$6:$K$104,3,FALSE))</f>
        <v>8</v>
      </c>
      <c r="E15" s="22" t="str">
        <f>IF(ISNA(VLOOKUP($C15,'Canadian Selections'!$A$17:$I$37,9,FALSE))=TRUE,"0",VLOOKUP($C15,'Canadian Selections'!$A$17:$I$37,9,FALSE))</f>
        <v>0</v>
      </c>
      <c r="F15" s="22">
        <f>IF(ISNA(VLOOKUP($C15,'Val St Come Canada Cup MO'!$A$17:$I$37,9,FALSE))=TRUE,"0",VLOOKUP($C15,'Val St Come Canada Cup MO'!$A$17:$I$37,9,FALSE))</f>
        <v>54</v>
      </c>
      <c r="G15" s="22" t="str">
        <f>IF(ISNA(VLOOKUP($C15,'Val St Come Canada Cup DM'!$A$17:$I$37,9,FALSE))=TRUE,"0",VLOOKUP($C15,'Val St Come Canada Cup DM'!$A$17:$I$37,9,FALSE))</f>
        <v>DNS</v>
      </c>
      <c r="H15" s="22">
        <f>IF(ISNA(VLOOKUP($C15,'Caledon TT Day 1'!$A$17:$I$52,9,FALSE))=TRUE,"0",VLOOKUP($C15,'Caledon TT Day 1'!$A$17:$I$52,9,FALSE))</f>
        <v>3</v>
      </c>
      <c r="I15" s="22">
        <f>IF(ISNA(VLOOKUP($C15,'Caledon TT Day 2'!$A$17:$I$50,9,FALSE))=TRUE,"0",VLOOKUP($C15,'Caledon TT Day 2'!$A$17:$I$50,9,FALSE))</f>
        <v>7</v>
      </c>
      <c r="J15" s="22">
        <f>IF(ISNA(VLOOKUP($C15,'Beaver TT'!$A$17:$I$64,9,FALSE))=TRUE,"0",VLOOKUP($C15,'Beaver TT'!$A$17:$I$64,9,FALSE))</f>
        <v>5</v>
      </c>
      <c r="K15" s="22" t="str">
        <f>IF(ISNA(VLOOKUP($C15,'Fortune Fz'!$A$17:$I$64,9,FALSE))=TRUE,"0",VLOOKUP($C15,'Fortune Fz'!$A$17:$I$64,9,FALSE))</f>
        <v>0</v>
      </c>
      <c r="L15" s="22" t="str">
        <f>IF(ISNA(VLOOKUP($C15,'VSC NorAm MO'!$A$17:$I$64,9,FALSE))=TRUE,"0",VLOOKUP($C15,'VSC NorAm MO'!$A$17:$I$64,9,FALSE))</f>
        <v>0</v>
      </c>
      <c r="M15" s="22" t="str">
        <f>IF(ISNA(VLOOKUP($C15,'VSC NorAm DM'!$A$17:$I$64,9,FALSE))=TRUE,"0",VLOOKUP($C15,'VSC NorAm DM'!$A$17:$I$64,9,FALSE))</f>
        <v>0</v>
      </c>
      <c r="N15" s="22">
        <f>IF(ISNA(VLOOKUP($C15,'TT Provincials'!$A$17:$I$65,9,FALSE))=TRUE,"0",VLOOKUP($C15,'TT Provincials'!$A$17:$I$65,9,FALSE))</f>
        <v>5</v>
      </c>
      <c r="O15" s="22">
        <f>IF(ISNA(VLOOKUP($C15,'TT Provincials DM'!$A$17:$I$65,9,FALSE))=TRUE,"0",VLOOKUP($C15,'TT Provincials DM'!$A$17:$I$65,9,FALSE))</f>
        <v>7</v>
      </c>
      <c r="P15" s="22" t="str">
        <f>IF(ISNA(VLOOKUP($C15,'CWG Moguls'!$A$17:$I$56,9,FALSE))=TRUE,"0",VLOOKUP($C15,'CWG Moguls'!$A$17:$I$56,9,FALSE))</f>
        <v>0</v>
      </c>
      <c r="Q15" s="22" t="str">
        <f>IF(ISNA(VLOOKUP($C15,'Steamboat NorAM MO'!$A$17:$I$56,9,FALSE))=TRUE,"0",VLOOKUP($C15,'Steamboat NorAM MO'!$A$17:$I$56,9,FALSE))</f>
        <v>0</v>
      </c>
      <c r="R15" s="22" t="str">
        <f>IF(ISNA(VLOOKUP($C15,'Steamboat NorAM DM'!$A$17:$I$56,9,FALSE))=TRUE,"0",VLOOKUP($C15,'Steamboat NorAM DM'!$A$17:$I$56,9,FALSE))</f>
        <v>0</v>
      </c>
      <c r="S15" s="22" t="str">
        <f>IF(ISNA(VLOOKUP($C15,'Apex NorAM MO'!$A$17:$I$56,9,FALSE))=TRUE,"0",VLOOKUP($C15,'Apex NorAM MO'!$A$17:$I$56,9,FALSE))</f>
        <v>0</v>
      </c>
      <c r="T15" s="22" t="str">
        <f>IF(ISNA(VLOOKUP($C15,'Apex NorAM DM'!$A$17:$I$56,9,FALSE))=TRUE,"0",VLOOKUP($C15,'Apex NorAM DM'!$A$17:$I$56,9,FALSE))</f>
        <v>0</v>
      </c>
      <c r="U15" s="22" t="str">
        <f>IF(ISNA(VLOOKUP($C15,'Fernie CC MO'!$A$17:$I$65,9,FALSE))=TRUE,"0",VLOOKUP($C15,'Fernie CC MO'!$A$17:$I$65,9,FALSE))</f>
        <v>0</v>
      </c>
      <c r="V15" s="22" t="str">
        <f>IF(ISNA(VLOOKUP($C15,'Fernie CC DM'!$A$17:$I$65,9,FALSE))=TRUE,"0",VLOOKUP($C15,'Fernie CC DM'!$A$17:$I$65,9,FALSE))</f>
        <v>0</v>
      </c>
      <c r="W15" s="22" t="str">
        <f>IF(ISNA(VLOOKUP($C15,'Jr Nats MO'!$A$17:$I$41,9,FALSE))=TRUE,"0",VLOOKUP($C15,'Jr Nats MO'!$A$17:$I$41,9,FALSE))</f>
        <v>0</v>
      </c>
      <c r="X15" s="22" t="str">
        <f>IF(ISNA(VLOOKUP($C15,'CDN Champs MO'!$A$17:$I$41,9,FALSE))=TRUE,"0",VLOOKUP($C15,'CDN Champs MO'!$A$17:$I$41,9,FALSE))</f>
        <v>0</v>
      </c>
      <c r="Y15" s="22" t="str">
        <f>IF(ISNA(VLOOKUP($C15,'CDN Champs DM'!$A$17:$I$41,9,FALSE))=TRUE,"0",VLOOKUP($C15,'CDN Champs DM'!$A$17:$I$41,9,FALSE))</f>
        <v>0</v>
      </c>
    </row>
    <row r="16" spans="1:25" ht="15" customHeight="1">
      <c r="A16" s="81" t="s">
        <v>97</v>
      </c>
      <c r="B16" s="81" t="s">
        <v>100</v>
      </c>
      <c r="C16" s="86" t="s">
        <v>66</v>
      </c>
      <c r="D16" s="85">
        <f>IF(ISNA(VLOOKUP($C16,'RPA Caclulations'!$C$6:$K$104,3,FALSE))=TRUE,"0",VLOOKUP($C16,'RPA Caclulations'!$C$6:$K$104,3,FALSE))</f>
        <v>9</v>
      </c>
      <c r="E16" s="22" t="str">
        <f>IF(ISNA(VLOOKUP($C16,'Canadian Selections'!$A$17:$I$37,9,FALSE))=TRUE,"0",VLOOKUP($C16,'Canadian Selections'!$A$17:$I$37,9,FALSE))</f>
        <v>0</v>
      </c>
      <c r="F16" s="22">
        <f>IF(ISNA(VLOOKUP($C16,'Val St Come Canada Cup MO'!$A$17:$I$37,9,FALSE))=TRUE,"0",VLOOKUP($C16,'Val St Come Canada Cup MO'!$A$17:$I$37,9,FALSE))</f>
        <v>53</v>
      </c>
      <c r="G16" s="22">
        <f>IF(ISNA(VLOOKUP($C16,'Val St Come Canada Cup DM'!$A$17:$I$37,9,FALSE))=TRUE,"0",VLOOKUP($C16,'Val St Come Canada Cup DM'!$A$17:$I$37,9,FALSE))</f>
        <v>47</v>
      </c>
      <c r="H16" s="22">
        <f>IF(ISNA(VLOOKUP($C16,'Caledon TT Day 1'!$A$17:$I$52,9,FALSE))=TRUE,"0",VLOOKUP($C16,'Caledon TT Day 1'!$A$17:$I$52,9,FALSE))</f>
        <v>6</v>
      </c>
      <c r="I16" s="22">
        <f>IF(ISNA(VLOOKUP($C16,'Caledon TT Day 2'!$A$17:$I$50,9,FALSE))=TRUE,"0",VLOOKUP($C16,'Caledon TT Day 2'!$A$17:$I$50,9,FALSE))</f>
        <v>12</v>
      </c>
      <c r="J16" s="22">
        <f>IF(ISNA(VLOOKUP($C16,'Beaver TT'!$A$17:$I$64,9,FALSE))=TRUE,"0",VLOOKUP($C16,'Beaver TT'!$A$17:$I$64,9,FALSE))</f>
        <v>14</v>
      </c>
      <c r="K16" s="22" t="str">
        <f>IF(ISNA(VLOOKUP($C16,'Fortune Fz'!$A$17:$I$64,9,FALSE))=TRUE,"0",VLOOKUP($C16,'Fortune Fz'!$A$17:$I$64,9,FALSE))</f>
        <v>0</v>
      </c>
      <c r="L16" s="22" t="str">
        <f>IF(ISNA(VLOOKUP($C16,'VSC NorAm MO'!$A$17:$I$64,9,FALSE))=TRUE,"0",VLOOKUP($C16,'VSC NorAm MO'!$A$17:$I$64,9,FALSE))</f>
        <v>0</v>
      </c>
      <c r="M16" s="22" t="str">
        <f>IF(ISNA(VLOOKUP($C16,'VSC NorAm DM'!$A$17:$I$64,9,FALSE))=TRUE,"0",VLOOKUP($C16,'VSC NorAm DM'!$A$17:$I$64,9,FALSE))</f>
        <v>0</v>
      </c>
      <c r="N16" s="22">
        <f>IF(ISNA(VLOOKUP($C16,'TT Provincials'!$A$17:$I$65,9,FALSE))=TRUE,"0",VLOOKUP($C16,'TT Provincials'!$A$17:$I$65,9,FALSE))</f>
        <v>2</v>
      </c>
      <c r="O16" s="22">
        <f>IF(ISNA(VLOOKUP($C16,'TT Provincials DM'!$A$17:$I$65,9,FALSE))=TRUE,"0",VLOOKUP($C16,'TT Provincials DM'!$A$17:$I$65,9,FALSE))</f>
        <v>15</v>
      </c>
      <c r="P16" s="22" t="str">
        <f>IF(ISNA(VLOOKUP($C16,'CWG Moguls'!$A$17:$I$56,9,FALSE))=TRUE,"0",VLOOKUP($C16,'CWG Moguls'!$A$17:$I$56,9,FALSE))</f>
        <v>0</v>
      </c>
      <c r="Q16" s="22" t="str">
        <f>IF(ISNA(VLOOKUP($C16,'Steamboat NorAM MO'!$A$17:$I$56,9,FALSE))=TRUE,"0",VLOOKUP($C16,'Steamboat NorAM MO'!$A$17:$I$56,9,FALSE))</f>
        <v>0</v>
      </c>
      <c r="R16" s="22" t="str">
        <f>IF(ISNA(VLOOKUP($C16,'Steamboat NorAM DM'!$A$17:$I$56,9,FALSE))=TRUE,"0",VLOOKUP($C16,'Steamboat NorAM DM'!$A$17:$I$56,9,FALSE))</f>
        <v>0</v>
      </c>
      <c r="S16" s="22" t="str">
        <f>IF(ISNA(VLOOKUP($C16,'Apex NorAM MO'!$A$17:$I$56,9,FALSE))=TRUE,"0",VLOOKUP($C16,'Apex NorAM MO'!$A$17:$I$56,9,FALSE))</f>
        <v>0</v>
      </c>
      <c r="T16" s="22" t="str">
        <f>IF(ISNA(VLOOKUP($C16,'Apex NorAM DM'!$A$17:$I$56,9,FALSE))=TRUE,"0",VLOOKUP($C16,'Apex NorAM DM'!$A$17:$I$56,9,FALSE))</f>
        <v>0</v>
      </c>
      <c r="U16" s="22" t="str">
        <f>IF(ISNA(VLOOKUP($C16,'Fernie CC MO'!$A$17:$I$65,9,FALSE))=TRUE,"0",VLOOKUP($C16,'Fernie CC MO'!$A$17:$I$65,9,FALSE))</f>
        <v>0</v>
      </c>
      <c r="V16" s="22" t="str">
        <f>IF(ISNA(VLOOKUP($C16,'Fernie CC DM'!$A$17:$I$65,9,FALSE))=TRUE,"0",VLOOKUP($C16,'Fernie CC DM'!$A$17:$I$65,9,FALSE))</f>
        <v>0</v>
      </c>
      <c r="W16" s="22">
        <f>IF(ISNA(VLOOKUP($C16,'Jr Nats MO'!$A$17:$I$41,9,FALSE))=TRUE,"0",VLOOKUP($C16,'Jr Nats MO'!$A$17:$I$41,9,FALSE))</f>
        <v>49</v>
      </c>
      <c r="X16" s="22" t="str">
        <f>IF(ISNA(VLOOKUP($C16,'CDN Champs MO'!$A$17:$I$41,9,FALSE))=TRUE,"0",VLOOKUP($C16,'CDN Champs MO'!$A$17:$I$41,9,FALSE))</f>
        <v>0</v>
      </c>
      <c r="Y16" s="22" t="str">
        <f>IF(ISNA(VLOOKUP($C16,'CDN Champs DM'!$A$17:$I$41,9,FALSE))=TRUE,"0",VLOOKUP($C16,'CDN Champs DM'!$A$17:$I$41,9,FALSE))</f>
        <v>0</v>
      </c>
    </row>
    <row r="17" spans="1:25" ht="15" customHeight="1">
      <c r="A17" s="81" t="s">
        <v>98</v>
      </c>
      <c r="B17" s="81" t="s">
        <v>49</v>
      </c>
      <c r="C17" s="86" t="s">
        <v>72</v>
      </c>
      <c r="D17" s="85">
        <f>IF(ISNA(VLOOKUP($C17,'RPA Caclulations'!$C$6:$K$104,3,FALSE))=TRUE,"0",VLOOKUP($C17,'RPA Caclulations'!$C$6:$K$104,3,FALSE))</f>
        <v>10</v>
      </c>
      <c r="E17" s="22" t="str">
        <f>IF(ISNA(VLOOKUP($C17,'Canadian Selections'!$A$17:$I$37,9,FALSE))=TRUE,"0",VLOOKUP($C17,'Canadian Selections'!$A$17:$I$37,9,FALSE))</f>
        <v>0</v>
      </c>
      <c r="F17" s="22" t="str">
        <f>IF(ISNA(VLOOKUP($C17,'Val St Come Canada Cup MO'!$A$17:$I$37,9,FALSE))=TRUE,"0",VLOOKUP($C17,'Val St Come Canada Cup MO'!$A$17:$I$37,9,FALSE))</f>
        <v>0</v>
      </c>
      <c r="G17" s="22" t="str">
        <f>IF(ISNA(VLOOKUP($C17,'Val St Come Canada Cup DM'!$A$17:$I$37,9,FALSE))=TRUE,"0",VLOOKUP($C17,'Val St Come Canada Cup DM'!$A$17:$I$37,9,FALSE))</f>
        <v>0</v>
      </c>
      <c r="H17" s="22">
        <f>IF(ISNA(VLOOKUP($C17,'Caledon TT Day 1'!$A$17:$I$52,9,FALSE))=TRUE,"0",VLOOKUP($C17,'Caledon TT Day 1'!$A$17:$I$52,9,FALSE))</f>
        <v>12</v>
      </c>
      <c r="I17" s="22">
        <f>IF(ISNA(VLOOKUP($C17,'Caledon TT Day 2'!$A$17:$I$50,9,FALSE))=TRUE,"0",VLOOKUP($C17,'Caledon TT Day 2'!$A$17:$I$50,9,FALSE))</f>
        <v>10</v>
      </c>
      <c r="J17" s="22">
        <f>IF(ISNA(VLOOKUP($C17,'Beaver TT'!$A$17:$I$64,9,FALSE))=TRUE,"0",VLOOKUP($C17,'Beaver TT'!$A$17:$I$64,9,FALSE))</f>
        <v>8</v>
      </c>
      <c r="K17" s="22" t="str">
        <f>IF(ISNA(VLOOKUP($C17,'Fortune Fz'!$A$17:$I$64,9,FALSE))=TRUE,"0",VLOOKUP($C17,'Fortune Fz'!$A$17:$I$64,9,FALSE))</f>
        <v>0</v>
      </c>
      <c r="L17" s="22" t="str">
        <f>IF(ISNA(VLOOKUP($C17,'VSC NorAm MO'!$A$17:$I$64,9,FALSE))=TRUE,"0",VLOOKUP($C17,'VSC NorAm MO'!$A$17:$I$64,9,FALSE))</f>
        <v>0</v>
      </c>
      <c r="M17" s="22" t="str">
        <f>IF(ISNA(VLOOKUP($C17,'VSC NorAm DM'!$A$17:$I$64,9,FALSE))=TRUE,"0",VLOOKUP($C17,'VSC NorAm DM'!$A$17:$I$64,9,FALSE))</f>
        <v>0</v>
      </c>
      <c r="N17" s="22">
        <f>IF(ISNA(VLOOKUP($C17,'TT Provincials'!$A$17:$I$65,9,FALSE))=TRUE,"0",VLOOKUP($C17,'TT Provincials'!$A$17:$I$65,9,FALSE))</f>
        <v>6</v>
      </c>
      <c r="O17" s="22">
        <f>IF(ISNA(VLOOKUP($C17,'TT Provincials DM'!$A$17:$I$65,9,FALSE))=TRUE,"0",VLOOKUP($C17,'TT Provincials DM'!$A$17:$I$65,9,FALSE))</f>
        <v>4</v>
      </c>
      <c r="P17" s="22" t="str">
        <f>IF(ISNA(VLOOKUP($C17,'CWG Moguls'!$A$17:$I$56,9,FALSE))=TRUE,"0",VLOOKUP($C17,'CWG Moguls'!$A$17:$I$56,9,FALSE))</f>
        <v>0</v>
      </c>
      <c r="Q17" s="22" t="str">
        <f>IF(ISNA(VLOOKUP($C17,'Steamboat NorAM MO'!$A$17:$I$56,9,FALSE))=TRUE,"0",VLOOKUP($C17,'Steamboat NorAM MO'!$A$17:$I$56,9,FALSE))</f>
        <v>0</v>
      </c>
      <c r="R17" s="22" t="str">
        <f>IF(ISNA(VLOOKUP($C17,'Steamboat NorAM DM'!$A$17:$I$56,9,FALSE))=TRUE,"0",VLOOKUP($C17,'Steamboat NorAM DM'!$A$17:$I$56,9,FALSE))</f>
        <v>0</v>
      </c>
      <c r="S17" s="22" t="str">
        <f>IF(ISNA(VLOOKUP($C17,'Apex NorAM MO'!$A$17:$I$56,9,FALSE))=TRUE,"0",VLOOKUP($C17,'Apex NorAM MO'!$A$17:$I$56,9,FALSE))</f>
        <v>0</v>
      </c>
      <c r="T17" s="22" t="str">
        <f>IF(ISNA(VLOOKUP($C17,'Apex NorAM DM'!$A$17:$I$56,9,FALSE))=TRUE,"0",VLOOKUP($C17,'Apex NorAM DM'!$A$17:$I$56,9,FALSE))</f>
        <v>0</v>
      </c>
      <c r="U17" s="22" t="str">
        <f>IF(ISNA(VLOOKUP($C17,'Fernie CC MO'!$A$17:$I$65,9,FALSE))=TRUE,"0",VLOOKUP($C17,'Fernie CC MO'!$A$17:$I$65,9,FALSE))</f>
        <v>0</v>
      </c>
      <c r="V17" s="22" t="str">
        <f>IF(ISNA(VLOOKUP($C17,'Fernie CC DM'!$A$17:$I$65,9,FALSE))=TRUE,"0",VLOOKUP($C17,'Fernie CC DM'!$A$17:$I$65,9,FALSE))</f>
        <v>0</v>
      </c>
      <c r="W17" s="22">
        <f>IF(ISNA(VLOOKUP($C17,'Jr Nats MO'!$A$17:$I$41,9,FALSE))=TRUE,"0",VLOOKUP($C17,'Jr Nats MO'!$A$17:$I$41,9,FALSE))</f>
        <v>48</v>
      </c>
      <c r="X17" s="22" t="str">
        <f>IF(ISNA(VLOOKUP($C17,'CDN Champs MO'!$A$17:$I$41,9,FALSE))=TRUE,"0",VLOOKUP($C17,'CDN Champs MO'!$A$17:$I$41,9,FALSE))</f>
        <v>0</v>
      </c>
      <c r="Y17" s="22" t="str">
        <f>IF(ISNA(VLOOKUP($C17,'CDN Champs DM'!$A$17:$I$41,9,FALSE))=TRUE,"0",VLOOKUP($C17,'CDN Champs DM'!$A$17:$I$41,9,FALSE))</f>
        <v>0</v>
      </c>
    </row>
    <row r="18" spans="1:25" ht="15" customHeight="1">
      <c r="A18" s="81" t="s">
        <v>98</v>
      </c>
      <c r="B18" s="81" t="s">
        <v>49</v>
      </c>
      <c r="C18" s="86" t="s">
        <v>71</v>
      </c>
      <c r="D18" s="85">
        <f>IF(ISNA(VLOOKUP($C18,'RPA Caclulations'!$C$6:$K$104,3,FALSE))=TRUE,"0",VLOOKUP($C18,'RPA Caclulations'!$C$6:$K$104,3,FALSE))</f>
        <v>11</v>
      </c>
      <c r="E18" s="22" t="str">
        <f>IF(ISNA(VLOOKUP($C18,'Canadian Selections'!$A$17:$I$37,9,FALSE))=TRUE,"0",VLOOKUP($C18,'Canadian Selections'!$A$17:$I$37,9,FALSE))</f>
        <v>0</v>
      </c>
      <c r="F18" s="22" t="str">
        <f>IF(ISNA(VLOOKUP($C18,'Val St Come Canada Cup MO'!$A$17:$I$37,9,FALSE))=TRUE,"0",VLOOKUP($C18,'Val St Come Canada Cup MO'!$A$17:$I$37,9,FALSE))</f>
        <v>0</v>
      </c>
      <c r="G18" s="22" t="str">
        <f>IF(ISNA(VLOOKUP($C18,'Val St Come Canada Cup DM'!$A$17:$I$37,9,FALSE))=TRUE,"0",VLOOKUP($C18,'Val St Come Canada Cup DM'!$A$17:$I$37,9,FALSE))</f>
        <v>0</v>
      </c>
      <c r="H18" s="22">
        <f>IF(ISNA(VLOOKUP($C18,'Caledon TT Day 1'!$A$17:$I$52,9,FALSE))=TRUE,"0",VLOOKUP($C18,'Caledon TT Day 1'!$A$17:$I$52,9,FALSE))</f>
        <v>11</v>
      </c>
      <c r="I18" s="22">
        <f>IF(ISNA(VLOOKUP($C18,'Caledon TT Day 2'!$A$17:$I$50,9,FALSE))=TRUE,"0",VLOOKUP($C18,'Caledon TT Day 2'!$A$17:$I$50,9,FALSE))</f>
        <v>9</v>
      </c>
      <c r="J18" s="22">
        <f>IF(ISNA(VLOOKUP($C18,'Beaver TT'!$A$17:$I$64,9,FALSE))=TRUE,"0",VLOOKUP($C18,'Beaver TT'!$A$17:$I$64,9,FALSE))</f>
        <v>16</v>
      </c>
      <c r="K18" s="22" t="str">
        <f>IF(ISNA(VLOOKUP($C18,'Fortune Fz'!$A$17:$I$64,9,FALSE))=TRUE,"0",VLOOKUP($C18,'Fortune Fz'!$A$17:$I$64,9,FALSE))</f>
        <v>0</v>
      </c>
      <c r="L18" s="22" t="str">
        <f>IF(ISNA(VLOOKUP($C18,'VSC NorAm MO'!$A$17:$I$64,9,FALSE))=TRUE,"0",VLOOKUP($C18,'VSC NorAm MO'!$A$17:$I$64,9,FALSE))</f>
        <v>0</v>
      </c>
      <c r="M18" s="22" t="str">
        <f>IF(ISNA(VLOOKUP($C18,'VSC NorAm DM'!$A$17:$I$64,9,FALSE))=TRUE,"0",VLOOKUP($C18,'VSC NorAm DM'!$A$17:$I$64,9,FALSE))</f>
        <v>0</v>
      </c>
      <c r="N18" s="22">
        <f>IF(ISNA(VLOOKUP($C18,'TT Provincials'!$A$17:$I$65,9,FALSE))=TRUE,"0",VLOOKUP($C18,'TT Provincials'!$A$17:$I$65,9,FALSE))</f>
        <v>3</v>
      </c>
      <c r="O18" s="22">
        <f>IF(ISNA(VLOOKUP($C18,'TT Provincials DM'!$A$17:$I$65,9,FALSE))=TRUE,"0",VLOOKUP($C18,'TT Provincials DM'!$A$17:$I$65,9,FALSE))</f>
        <v>6</v>
      </c>
      <c r="P18" s="22" t="str">
        <f>IF(ISNA(VLOOKUP($C18,'CWG Moguls'!$A$17:$I$56,9,FALSE))=TRUE,"0",VLOOKUP($C18,'CWG Moguls'!$A$17:$I$56,9,FALSE))</f>
        <v>0</v>
      </c>
      <c r="Q18" s="22" t="str">
        <f>IF(ISNA(VLOOKUP($C18,'Steamboat NorAM MO'!$A$17:$I$56,9,FALSE))=TRUE,"0",VLOOKUP($C18,'Steamboat NorAM MO'!$A$17:$I$56,9,FALSE))</f>
        <v>0</v>
      </c>
      <c r="R18" s="22" t="str">
        <f>IF(ISNA(VLOOKUP($C18,'Steamboat NorAM DM'!$A$17:$I$56,9,FALSE))=TRUE,"0",VLOOKUP($C18,'Steamboat NorAM DM'!$A$17:$I$56,9,FALSE))</f>
        <v>0</v>
      </c>
      <c r="S18" s="22" t="str">
        <f>IF(ISNA(VLOOKUP($C18,'Apex NorAM MO'!$A$17:$I$56,9,FALSE))=TRUE,"0",VLOOKUP($C18,'Apex NorAM MO'!$A$17:$I$56,9,FALSE))</f>
        <v>0</v>
      </c>
      <c r="T18" s="22" t="str">
        <f>IF(ISNA(VLOOKUP($C18,'Apex NorAM DM'!$A$17:$I$56,9,FALSE))=TRUE,"0",VLOOKUP($C18,'Apex NorAM DM'!$A$17:$I$56,9,FALSE))</f>
        <v>0</v>
      </c>
      <c r="U18" s="22" t="str">
        <f>IF(ISNA(VLOOKUP($C18,'Fernie CC MO'!$A$17:$I$65,9,FALSE))=TRUE,"0",VLOOKUP($C18,'Fernie CC MO'!$A$17:$I$65,9,FALSE))</f>
        <v>0</v>
      </c>
      <c r="V18" s="22" t="str">
        <f>IF(ISNA(VLOOKUP($C18,'Fernie CC DM'!$A$17:$I$65,9,FALSE))=TRUE,"0",VLOOKUP($C18,'Fernie CC DM'!$A$17:$I$65,9,FALSE))</f>
        <v>0</v>
      </c>
      <c r="W18" s="22">
        <f>IF(ISNA(VLOOKUP($C18,'Jr Nats MO'!$A$17:$I$41,9,FALSE))=TRUE,"0",VLOOKUP($C18,'Jr Nats MO'!$A$17:$I$41,9,FALSE))</f>
        <v>59</v>
      </c>
      <c r="X18" s="22" t="str">
        <f>IF(ISNA(VLOOKUP($C18,'CDN Champs MO'!$A$17:$I$41,9,FALSE))=TRUE,"0",VLOOKUP($C18,'CDN Champs MO'!$A$17:$I$41,9,FALSE))</f>
        <v>0</v>
      </c>
      <c r="Y18" s="22" t="str">
        <f>IF(ISNA(VLOOKUP($C18,'CDN Champs DM'!$A$17:$I$41,9,FALSE))=TRUE,"0",VLOOKUP($C18,'CDN Champs DM'!$A$17:$I$41,9,FALSE))</f>
        <v>0</v>
      </c>
    </row>
    <row r="19" spans="1:25" ht="15" customHeight="1">
      <c r="A19" s="81" t="s">
        <v>99</v>
      </c>
      <c r="B19" s="81" t="s">
        <v>100</v>
      </c>
      <c r="C19" s="86" t="s">
        <v>68</v>
      </c>
      <c r="D19" s="85">
        <f>IF(ISNA(VLOOKUP($C19,'RPA Caclulations'!$C$6:$K$104,3,FALSE))=TRUE,"0",VLOOKUP($C19,'RPA Caclulations'!$C$6:$K$104,3,FALSE))</f>
        <v>12</v>
      </c>
      <c r="E19" s="22" t="str">
        <f>IF(ISNA(VLOOKUP($C19,'Canadian Selections'!$A$17:$I$37,9,FALSE))=TRUE,"0",VLOOKUP($C19,'Canadian Selections'!$A$17:$I$37,9,FALSE))</f>
        <v>0</v>
      </c>
      <c r="F19" s="22" t="str">
        <f>IF(ISNA(VLOOKUP($C19,'Val St Come Canada Cup MO'!$A$17:$I$37,9,FALSE))=TRUE,"0",VLOOKUP($C19,'Val St Come Canada Cup MO'!$A$17:$I$37,9,FALSE))</f>
        <v>0</v>
      </c>
      <c r="G19" s="22" t="str">
        <f>IF(ISNA(VLOOKUP($C19,'Val St Come Canada Cup DM'!$A$17:$I$37,9,FALSE))=TRUE,"0",VLOOKUP($C19,'Val St Come Canada Cup DM'!$A$17:$I$37,9,FALSE))</f>
        <v>0</v>
      </c>
      <c r="H19" s="22">
        <f>IF(ISNA(VLOOKUP($C19,'Caledon TT Day 1'!$A$17:$I$52,9,FALSE))=TRUE,"0",VLOOKUP($C19,'Caledon TT Day 1'!$A$17:$I$52,9,FALSE))</f>
        <v>8</v>
      </c>
      <c r="I19" s="22">
        <f>IF(ISNA(VLOOKUP($C19,'Caledon TT Day 2'!$A$17:$I$50,9,FALSE))=TRUE,"0",VLOOKUP($C19,'Caledon TT Day 2'!$A$17:$I$50,9,FALSE))</f>
        <v>13</v>
      </c>
      <c r="J19" s="22">
        <f>IF(ISNA(VLOOKUP($C19,'Beaver TT'!$A$17:$I$64,9,FALSE))=TRUE,"0",VLOOKUP($C19,'Beaver TT'!$A$17:$I$64,9,FALSE))</f>
        <v>10</v>
      </c>
      <c r="K19" s="22" t="str">
        <f>IF(ISNA(VLOOKUP($C19,'Fortune Fz'!$A$17:$I$64,9,FALSE))=TRUE,"0",VLOOKUP($C19,'Fortune Fz'!$A$17:$I$64,9,FALSE))</f>
        <v>0</v>
      </c>
      <c r="L19" s="22" t="str">
        <f>IF(ISNA(VLOOKUP($C19,'VSC NorAm MO'!$A$17:$I$64,9,FALSE))=TRUE,"0",VLOOKUP($C19,'VSC NorAm MO'!$A$17:$I$64,9,FALSE))</f>
        <v>0</v>
      </c>
      <c r="M19" s="22" t="str">
        <f>IF(ISNA(VLOOKUP($C19,'VSC NorAm DM'!$A$17:$I$64,9,FALSE))=TRUE,"0",VLOOKUP($C19,'VSC NorAm DM'!$A$17:$I$64,9,FALSE))</f>
        <v>0</v>
      </c>
      <c r="N19" s="22">
        <f>IF(ISNA(VLOOKUP($C19,'TT Provincials'!$A$17:$I$65,9,FALSE))=TRUE,"0",VLOOKUP($C19,'TT Provincials'!$A$17:$I$65,9,FALSE))</f>
        <v>17</v>
      </c>
      <c r="O19" s="22">
        <f>IF(ISNA(VLOOKUP($C19,'TT Provincials DM'!$A$17:$I$65,9,FALSE))=TRUE,"0",VLOOKUP($C19,'TT Provincials DM'!$A$17:$I$65,9,FALSE))</f>
        <v>5</v>
      </c>
      <c r="P19" s="22" t="str">
        <f>IF(ISNA(VLOOKUP($C19,'CWG Moguls'!$A$17:$I$56,9,FALSE))=TRUE,"0",VLOOKUP($C19,'CWG Moguls'!$A$17:$I$56,9,FALSE))</f>
        <v>0</v>
      </c>
      <c r="Q19" s="22" t="str">
        <f>IF(ISNA(VLOOKUP($C19,'Steamboat NorAM MO'!$A$17:$I$56,9,FALSE))=TRUE,"0",VLOOKUP($C19,'Steamboat NorAM MO'!$A$17:$I$56,9,FALSE))</f>
        <v>0</v>
      </c>
      <c r="R19" s="22" t="str">
        <f>IF(ISNA(VLOOKUP($C19,'Steamboat NorAM DM'!$A$17:$I$56,9,FALSE))=TRUE,"0",VLOOKUP($C19,'Steamboat NorAM DM'!$A$17:$I$56,9,FALSE))</f>
        <v>0</v>
      </c>
      <c r="S19" s="22" t="str">
        <f>IF(ISNA(VLOOKUP($C19,'Apex NorAM MO'!$A$17:$I$56,9,FALSE))=TRUE,"0",VLOOKUP($C19,'Apex NorAM MO'!$A$17:$I$56,9,FALSE))</f>
        <v>0</v>
      </c>
      <c r="T19" s="22" t="str">
        <f>IF(ISNA(VLOOKUP($C19,'Apex NorAM DM'!$A$17:$I$56,9,FALSE))=TRUE,"0",VLOOKUP($C19,'Apex NorAM DM'!$A$17:$I$56,9,FALSE))</f>
        <v>0</v>
      </c>
      <c r="U19" s="22" t="str">
        <f>IF(ISNA(VLOOKUP($C19,'Fernie CC MO'!$A$17:$I$65,9,FALSE))=TRUE,"0",VLOOKUP($C19,'Fernie CC MO'!$A$17:$I$65,9,FALSE))</f>
        <v>0</v>
      </c>
      <c r="V19" s="22" t="str">
        <f>IF(ISNA(VLOOKUP($C19,'Fernie CC DM'!$A$17:$I$65,9,FALSE))=TRUE,"0",VLOOKUP($C19,'Fernie CC DM'!$A$17:$I$65,9,FALSE))</f>
        <v>0</v>
      </c>
      <c r="W19" s="22">
        <f>IF(ISNA(VLOOKUP($C19,'Jr Nats MO'!$A$17:$I$41,9,FALSE))=TRUE,"0",VLOOKUP($C19,'Jr Nats MO'!$A$17:$I$41,9,FALSE))</f>
        <v>58</v>
      </c>
      <c r="X19" s="22" t="str">
        <f>IF(ISNA(VLOOKUP($C19,'CDN Champs MO'!$A$17:$I$41,9,FALSE))=TRUE,"0",VLOOKUP($C19,'CDN Champs MO'!$A$17:$I$41,9,FALSE))</f>
        <v>0</v>
      </c>
      <c r="Y19" s="22" t="str">
        <f>IF(ISNA(VLOOKUP($C19,'CDN Champs DM'!$A$17:$I$41,9,FALSE))=TRUE,"0",VLOOKUP($C19,'CDN Champs DM'!$A$17:$I$41,9,FALSE))</f>
        <v>0</v>
      </c>
    </row>
    <row r="20" spans="1:25" ht="15" customHeight="1">
      <c r="A20" s="81" t="s">
        <v>101</v>
      </c>
      <c r="B20" s="81" t="s">
        <v>49</v>
      </c>
      <c r="C20" s="86" t="s">
        <v>69</v>
      </c>
      <c r="D20" s="85">
        <f>IF(ISNA(VLOOKUP($C20,'RPA Caclulations'!$C$6:$K$104,3,FALSE))=TRUE,"0",VLOOKUP($C20,'RPA Caclulations'!$C$6:$K$104,3,FALSE))</f>
        <v>13</v>
      </c>
      <c r="E20" s="22" t="str">
        <f>IF(ISNA(VLOOKUP($C20,'Canadian Selections'!$A$17:$I$37,9,FALSE))=TRUE,"0",VLOOKUP($C20,'Canadian Selections'!$A$17:$I$37,9,FALSE))</f>
        <v>0</v>
      </c>
      <c r="F20" s="22" t="str">
        <f>IF(ISNA(VLOOKUP($C20,'Val St Come Canada Cup MO'!$A$17:$I$37,9,FALSE))=TRUE,"0",VLOOKUP($C20,'Val St Come Canada Cup MO'!$A$17:$I$37,9,FALSE))</f>
        <v>0</v>
      </c>
      <c r="G20" s="22" t="str">
        <f>IF(ISNA(VLOOKUP($C20,'Val St Come Canada Cup DM'!$A$17:$I$37,9,FALSE))=TRUE,"0",VLOOKUP($C20,'Val St Come Canada Cup DM'!$A$17:$I$37,9,FALSE))</f>
        <v>0</v>
      </c>
      <c r="H20" s="22">
        <f>IF(ISNA(VLOOKUP($C20,'Caledon TT Day 1'!$A$17:$I$52,9,FALSE))=TRUE,"0",VLOOKUP($C20,'Caledon TT Day 1'!$A$17:$I$52,9,FALSE))</f>
        <v>9</v>
      </c>
      <c r="I20" s="22">
        <f>IF(ISNA(VLOOKUP($C20,'Caledon TT Day 2'!$A$17:$I$50,9,FALSE))=TRUE,"0",VLOOKUP($C20,'Caledon TT Day 2'!$A$17:$I$50,9,FALSE))</f>
        <v>3</v>
      </c>
      <c r="J20" s="22">
        <f>IF(ISNA(VLOOKUP($C20,'Beaver TT'!$A$17:$I$64,9,FALSE))=TRUE,"0",VLOOKUP($C20,'Beaver TT'!$A$17:$I$64,9,FALSE))</f>
        <v>9</v>
      </c>
      <c r="K20" s="22" t="str">
        <f>IF(ISNA(VLOOKUP($C20,'Fortune Fz'!$A$17:$I$64,9,FALSE))=TRUE,"0",VLOOKUP($C20,'Fortune Fz'!$A$17:$I$64,9,FALSE))</f>
        <v>0</v>
      </c>
      <c r="L20" s="22" t="str">
        <f>IF(ISNA(VLOOKUP($C20,'VSC NorAm MO'!$A$17:$I$64,9,FALSE))=TRUE,"0",VLOOKUP($C20,'VSC NorAm MO'!$A$17:$I$64,9,FALSE))</f>
        <v>0</v>
      </c>
      <c r="M20" s="22" t="str">
        <f>IF(ISNA(VLOOKUP($C20,'VSC NorAm DM'!$A$17:$I$64,9,FALSE))=TRUE,"0",VLOOKUP($C20,'VSC NorAm DM'!$A$17:$I$64,9,FALSE))</f>
        <v>0</v>
      </c>
      <c r="N20" s="22">
        <f>IF(ISNA(VLOOKUP($C20,'TT Provincials'!$A$17:$I$65,9,FALSE))=TRUE,"0",VLOOKUP($C20,'TT Provincials'!$A$17:$I$65,9,FALSE))</f>
        <v>9</v>
      </c>
      <c r="O20" s="22">
        <f>IF(ISNA(VLOOKUP($C20,'TT Provincials DM'!$A$17:$I$65,9,FALSE))=TRUE,"0",VLOOKUP($C20,'TT Provincials DM'!$A$17:$I$65,9,FALSE))</f>
        <v>16</v>
      </c>
      <c r="P20" s="22" t="str">
        <f>IF(ISNA(VLOOKUP($C20,'CWG Moguls'!$A$17:$I$56,9,FALSE))=TRUE,"0",VLOOKUP($C20,'CWG Moguls'!$A$17:$I$56,9,FALSE))</f>
        <v>0</v>
      </c>
      <c r="Q20" s="22" t="str">
        <f>IF(ISNA(VLOOKUP($C20,'Steamboat NorAM MO'!$A$17:$I$56,9,FALSE))=TRUE,"0",VLOOKUP($C20,'Steamboat NorAM MO'!$A$17:$I$56,9,FALSE))</f>
        <v>0</v>
      </c>
      <c r="R20" s="22" t="str">
        <f>IF(ISNA(VLOOKUP($C20,'Steamboat NorAM DM'!$A$17:$I$56,9,FALSE))=TRUE,"0",VLOOKUP($C20,'Steamboat NorAM DM'!$A$17:$I$56,9,FALSE))</f>
        <v>0</v>
      </c>
      <c r="S20" s="22" t="str">
        <f>IF(ISNA(VLOOKUP($C20,'Apex NorAM MO'!$A$17:$I$56,9,FALSE))=TRUE,"0",VLOOKUP($C20,'Apex NorAM MO'!$A$17:$I$56,9,FALSE))</f>
        <v>0</v>
      </c>
      <c r="T20" s="22" t="str">
        <f>IF(ISNA(VLOOKUP($C20,'Apex NorAM DM'!$A$17:$I$56,9,FALSE))=TRUE,"0",VLOOKUP($C20,'Apex NorAM DM'!$A$17:$I$56,9,FALSE))</f>
        <v>0</v>
      </c>
      <c r="U20" s="22" t="str">
        <f>IF(ISNA(VLOOKUP($C20,'Fernie CC MO'!$A$17:$I$65,9,FALSE))=TRUE,"0",VLOOKUP($C20,'Fernie CC MO'!$A$17:$I$65,9,FALSE))</f>
        <v>0</v>
      </c>
      <c r="V20" s="22" t="str">
        <f>IF(ISNA(VLOOKUP($C20,'Fernie CC DM'!$A$17:$I$65,9,FALSE))=TRUE,"0",VLOOKUP($C20,'Fernie CC DM'!$A$17:$I$65,9,FALSE))</f>
        <v>0</v>
      </c>
      <c r="W20" s="22">
        <f>IF(ISNA(VLOOKUP($C20,'Jr Nats MO'!$A$17:$I$41,9,FALSE))=TRUE,"0",VLOOKUP($C20,'Jr Nats MO'!$A$17:$I$41,9,FALSE))</f>
        <v>62</v>
      </c>
      <c r="X20" s="22" t="str">
        <f>IF(ISNA(VLOOKUP($C20,'CDN Champs MO'!$A$17:$I$41,9,FALSE))=TRUE,"0",VLOOKUP($C20,'CDN Champs MO'!$A$17:$I$41,9,FALSE))</f>
        <v>0</v>
      </c>
      <c r="Y20" s="22" t="str">
        <f>IF(ISNA(VLOOKUP($C20,'CDN Champs DM'!$A$17:$I$41,9,FALSE))=TRUE,"0",VLOOKUP($C20,'CDN Champs DM'!$A$17:$I$41,9,FALSE))</f>
        <v>0</v>
      </c>
    </row>
    <row r="21" spans="1:25" ht="15" customHeight="1">
      <c r="A21" s="81" t="s">
        <v>101</v>
      </c>
      <c r="B21" s="81" t="s">
        <v>100</v>
      </c>
      <c r="C21" s="86" t="s">
        <v>65</v>
      </c>
      <c r="D21" s="85">
        <f>IF(ISNA(VLOOKUP($C21,'RPA Caclulations'!$C$6:$K$104,3,FALSE))=TRUE,"0",VLOOKUP($C21,'RPA Caclulations'!$C$6:$K$104,3,FALSE))</f>
        <v>14</v>
      </c>
      <c r="E21" s="22" t="str">
        <f>IF(ISNA(VLOOKUP($C21,'Canadian Selections'!$A$17:$I$37,9,FALSE))=TRUE,"0",VLOOKUP($C21,'Canadian Selections'!$A$17:$I$37,9,FALSE))</f>
        <v>0</v>
      </c>
      <c r="F21" s="22" t="str">
        <f>IF(ISNA(VLOOKUP($C21,'Val St Come Canada Cup MO'!$A$17:$I$37,9,FALSE))=TRUE,"0",VLOOKUP($C21,'Val St Come Canada Cup MO'!$A$17:$I$37,9,FALSE))</f>
        <v>0</v>
      </c>
      <c r="G21" s="22" t="str">
        <f>IF(ISNA(VLOOKUP($C21,'Val St Come Canada Cup DM'!$A$17:$I$37,9,FALSE))=TRUE,"0",VLOOKUP($C21,'Val St Come Canada Cup DM'!$A$17:$I$37,9,FALSE))</f>
        <v>0</v>
      </c>
      <c r="H21" s="22">
        <f>IF(ISNA(VLOOKUP($C21,'Caledon TT Day 1'!$A$17:$I$52,9,FALSE))=TRUE,"0",VLOOKUP($C21,'Caledon TT Day 1'!$A$17:$I$52,9,FALSE))</f>
        <v>5</v>
      </c>
      <c r="I21" s="22">
        <f>IF(ISNA(VLOOKUP($C21,'Caledon TT Day 2'!$A$17:$I$50,9,FALSE))=TRUE,"0",VLOOKUP($C21,'Caledon TT Day 2'!$A$17:$I$50,9,FALSE))</f>
        <v>8</v>
      </c>
      <c r="J21" s="22">
        <f>IF(ISNA(VLOOKUP($C21,'Beaver TT'!$A$17:$I$64,9,FALSE))=TRUE,"0",VLOOKUP($C21,'Beaver TT'!$A$17:$I$64,9,FALSE))</f>
        <v>6</v>
      </c>
      <c r="K21" s="22" t="str">
        <f>IF(ISNA(VLOOKUP($C21,'Fortune Fz'!$A$17:$I$64,9,FALSE))=TRUE,"0",VLOOKUP($C21,'Fortune Fz'!$A$17:$I$64,9,FALSE))</f>
        <v>0</v>
      </c>
      <c r="L21" s="22" t="str">
        <f>IF(ISNA(VLOOKUP($C21,'VSC NorAm MO'!$A$17:$I$64,9,FALSE))=TRUE,"0",VLOOKUP($C21,'VSC NorAm MO'!$A$17:$I$64,9,FALSE))</f>
        <v>0</v>
      </c>
      <c r="M21" s="22" t="str">
        <f>IF(ISNA(VLOOKUP($C21,'VSC NorAm DM'!$A$17:$I$64,9,FALSE))=TRUE,"0",VLOOKUP($C21,'VSC NorAm DM'!$A$17:$I$64,9,FALSE))</f>
        <v>0</v>
      </c>
      <c r="N21" s="22">
        <f>IF(ISNA(VLOOKUP($C21,'TT Provincials'!$A$17:$I$65,9,FALSE))=TRUE,"0",VLOOKUP($C21,'TT Provincials'!$A$17:$I$65,9,FALSE))</f>
        <v>12</v>
      </c>
      <c r="O21" s="22">
        <f>IF(ISNA(VLOOKUP($C21,'TT Provincials DM'!$A$17:$I$65,9,FALSE))=TRUE,"0",VLOOKUP($C21,'TT Provincials DM'!$A$17:$I$65,9,FALSE))</f>
        <v>9</v>
      </c>
      <c r="P21" s="22" t="str">
        <f>IF(ISNA(VLOOKUP($C21,'CWG Moguls'!$A$17:$I$56,9,FALSE))=TRUE,"0",VLOOKUP($C21,'CWG Moguls'!$A$17:$I$56,9,FALSE))</f>
        <v>0</v>
      </c>
      <c r="Q21" s="22" t="str">
        <f>IF(ISNA(VLOOKUP($C21,'Steamboat NorAM MO'!$A$17:$I$56,9,FALSE))=TRUE,"0",VLOOKUP($C21,'Steamboat NorAM MO'!$A$17:$I$56,9,FALSE))</f>
        <v>0</v>
      </c>
      <c r="R21" s="22" t="str">
        <f>IF(ISNA(VLOOKUP($C21,'Steamboat NorAM DM'!$A$17:$I$56,9,FALSE))=TRUE,"0",VLOOKUP($C21,'Steamboat NorAM DM'!$A$17:$I$56,9,FALSE))</f>
        <v>0</v>
      </c>
      <c r="S21" s="22" t="str">
        <f>IF(ISNA(VLOOKUP($C21,'Apex NorAM MO'!$A$17:$I$56,9,FALSE))=TRUE,"0",VLOOKUP($C21,'Apex NorAM MO'!$A$17:$I$56,9,FALSE))</f>
        <v>0</v>
      </c>
      <c r="T21" s="22" t="str">
        <f>IF(ISNA(VLOOKUP($C21,'Apex NorAM DM'!$A$17:$I$56,9,FALSE))=TRUE,"0",VLOOKUP($C21,'Apex NorAM DM'!$A$17:$I$56,9,FALSE))</f>
        <v>0</v>
      </c>
      <c r="U21" s="22" t="str">
        <f>IF(ISNA(VLOOKUP($C21,'Fernie CC MO'!$A$17:$I$65,9,FALSE))=TRUE,"0",VLOOKUP($C21,'Fernie CC MO'!$A$17:$I$65,9,FALSE))</f>
        <v>0</v>
      </c>
      <c r="V21" s="22" t="str">
        <f>IF(ISNA(VLOOKUP($C21,'Fernie CC DM'!$A$17:$I$65,9,FALSE))=TRUE,"0",VLOOKUP($C21,'Fernie CC DM'!$A$17:$I$65,9,FALSE))</f>
        <v>0</v>
      </c>
      <c r="W21" s="22">
        <f>IF(ISNA(VLOOKUP($C21,'Jr Nats MO'!$A$17:$I$41,9,FALSE))=TRUE,"0",VLOOKUP($C21,'Jr Nats MO'!$A$17:$I$41,9,FALSE))</f>
        <v>65</v>
      </c>
      <c r="X21" s="22" t="str">
        <f>IF(ISNA(VLOOKUP($C21,'CDN Champs MO'!$A$17:$I$41,9,FALSE))=TRUE,"0",VLOOKUP($C21,'CDN Champs MO'!$A$17:$I$41,9,FALSE))</f>
        <v>0</v>
      </c>
      <c r="Y21" s="22" t="str">
        <f>IF(ISNA(VLOOKUP($C21,'CDN Champs DM'!$A$17:$I$41,9,FALSE))=TRUE,"0",VLOOKUP($C21,'CDN Champs DM'!$A$17:$I$41,9,FALSE))</f>
        <v>0</v>
      </c>
    </row>
    <row r="22" spans="1:25" ht="15" customHeight="1">
      <c r="A22" s="81" t="s">
        <v>101</v>
      </c>
      <c r="B22" s="81" t="s">
        <v>49</v>
      </c>
      <c r="C22" s="86" t="s">
        <v>70</v>
      </c>
      <c r="D22" s="85">
        <f>IF(ISNA(VLOOKUP($C22,'RPA Caclulations'!$C$6:$K$104,3,FALSE))=TRUE,"0",VLOOKUP($C22,'RPA Caclulations'!$C$6:$K$104,3,FALSE))</f>
        <v>15</v>
      </c>
      <c r="E22" s="22" t="str">
        <f>IF(ISNA(VLOOKUP($C22,'Canadian Selections'!$A$17:$I$37,9,FALSE))=TRUE,"0",VLOOKUP($C22,'Canadian Selections'!$A$17:$I$37,9,FALSE))</f>
        <v>0</v>
      </c>
      <c r="F22" s="22" t="str">
        <f>IF(ISNA(VLOOKUP($C22,'Val St Come Canada Cup MO'!$A$17:$I$37,9,FALSE))=TRUE,"0",VLOOKUP($C22,'Val St Come Canada Cup MO'!$A$17:$I$37,9,FALSE))</f>
        <v>0</v>
      </c>
      <c r="G22" s="22" t="str">
        <f>IF(ISNA(VLOOKUP($C22,'Val St Come Canada Cup DM'!$A$17:$I$37,9,FALSE))=TRUE,"0",VLOOKUP($C22,'Val St Come Canada Cup DM'!$A$17:$I$37,9,FALSE))</f>
        <v>0</v>
      </c>
      <c r="H22" s="22">
        <f>IF(ISNA(VLOOKUP($C22,'Caledon TT Day 1'!$A$17:$I$52,9,FALSE))=TRUE,"0",VLOOKUP($C22,'Caledon TT Day 1'!$A$17:$I$52,9,FALSE))</f>
        <v>10</v>
      </c>
      <c r="I22" s="22">
        <f>IF(ISNA(VLOOKUP($C22,'Caledon TT Day 2'!$A$17:$I$50,9,FALSE))=TRUE,"0",VLOOKUP($C22,'Caledon TT Day 2'!$A$17:$I$50,9,FALSE))</f>
        <v>11</v>
      </c>
      <c r="J22" s="22">
        <f>IF(ISNA(VLOOKUP($C22,'Beaver TT'!$A$17:$I$64,9,FALSE))=TRUE,"0",VLOOKUP($C22,'Beaver TT'!$A$17:$I$64,9,FALSE))</f>
        <v>11</v>
      </c>
      <c r="K22" s="22" t="str">
        <f>IF(ISNA(VLOOKUP($C22,'Fortune Fz'!$A$17:$I$64,9,FALSE))=TRUE,"0",VLOOKUP($C22,'Fortune Fz'!$A$17:$I$64,9,FALSE))</f>
        <v>0</v>
      </c>
      <c r="L22" s="22" t="str">
        <f>IF(ISNA(VLOOKUP($C22,'VSC NorAm MO'!$A$17:$I$64,9,FALSE))=TRUE,"0",VLOOKUP($C22,'VSC NorAm MO'!$A$17:$I$64,9,FALSE))</f>
        <v>0</v>
      </c>
      <c r="M22" s="22" t="str">
        <f>IF(ISNA(VLOOKUP($C22,'VSC NorAm DM'!$A$17:$I$64,9,FALSE))=TRUE,"0",VLOOKUP($C22,'VSC NorAm DM'!$A$17:$I$64,9,FALSE))</f>
        <v>0</v>
      </c>
      <c r="N22" s="22">
        <f>IF(ISNA(VLOOKUP($C22,'TT Provincials'!$A$17:$I$65,9,FALSE))=TRUE,"0",VLOOKUP($C22,'TT Provincials'!$A$17:$I$65,9,FALSE))</f>
        <v>16</v>
      </c>
      <c r="O22" s="22">
        <f>IF(ISNA(VLOOKUP($C22,'TT Provincials DM'!$A$17:$I$65,9,FALSE))=TRUE,"0",VLOOKUP($C22,'TT Provincials DM'!$A$17:$I$65,9,FALSE))</f>
        <v>11</v>
      </c>
      <c r="P22" s="22" t="str">
        <f>IF(ISNA(VLOOKUP($C22,'CWG Moguls'!$A$17:$I$56,9,FALSE))=TRUE,"0",VLOOKUP($C22,'CWG Moguls'!$A$17:$I$56,9,FALSE))</f>
        <v>0</v>
      </c>
      <c r="Q22" s="22" t="str">
        <f>IF(ISNA(VLOOKUP($C22,'Steamboat NorAM MO'!$A$17:$I$56,9,FALSE))=TRUE,"0",VLOOKUP($C22,'Steamboat NorAM MO'!$A$17:$I$56,9,FALSE))</f>
        <v>0</v>
      </c>
      <c r="R22" s="22" t="str">
        <f>IF(ISNA(VLOOKUP($C22,'Steamboat NorAM DM'!$A$17:$I$56,9,FALSE))=TRUE,"0",VLOOKUP($C22,'Steamboat NorAM DM'!$A$17:$I$56,9,FALSE))</f>
        <v>0</v>
      </c>
      <c r="S22" s="22" t="str">
        <f>IF(ISNA(VLOOKUP($C22,'Apex NorAM MO'!$A$17:$I$56,9,FALSE))=TRUE,"0",VLOOKUP($C22,'Apex NorAM MO'!$A$17:$I$56,9,FALSE))</f>
        <v>0</v>
      </c>
      <c r="T22" s="22" t="str">
        <f>IF(ISNA(VLOOKUP($C22,'Apex NorAM DM'!$A$17:$I$56,9,FALSE))=TRUE,"0",VLOOKUP($C22,'Apex NorAM DM'!$A$17:$I$56,9,FALSE))</f>
        <v>0</v>
      </c>
      <c r="U22" s="22" t="str">
        <f>IF(ISNA(VLOOKUP($C22,'Fernie CC MO'!$A$17:$I$65,9,FALSE))=TRUE,"0",VLOOKUP($C22,'Fernie CC MO'!$A$17:$I$65,9,FALSE))</f>
        <v>0</v>
      </c>
      <c r="V22" s="22" t="str">
        <f>IF(ISNA(VLOOKUP($C22,'Fernie CC DM'!$A$17:$I$65,9,FALSE))=TRUE,"0",VLOOKUP($C22,'Fernie CC DM'!$A$17:$I$65,9,FALSE))</f>
        <v>0</v>
      </c>
      <c r="W22" s="22">
        <f>IF(ISNA(VLOOKUP($C22,'Jr Nats MO'!$A$17:$I$41,9,FALSE))=TRUE,"0",VLOOKUP($C22,'Jr Nats MO'!$A$17:$I$41,9,FALSE))</f>
        <v>50</v>
      </c>
      <c r="X22" s="22" t="str">
        <f>IF(ISNA(VLOOKUP($C22,'CDN Champs MO'!$A$17:$I$41,9,FALSE))=TRUE,"0",VLOOKUP($C22,'CDN Champs MO'!$A$17:$I$41,9,FALSE))</f>
        <v>0</v>
      </c>
      <c r="Y22" s="22" t="str">
        <f>IF(ISNA(VLOOKUP($C22,'CDN Champs DM'!$A$17:$I$41,9,FALSE))=TRUE,"0",VLOOKUP($C22,'CDN Champs DM'!$A$17:$I$41,9,FALSE))</f>
        <v>0</v>
      </c>
    </row>
    <row r="23" spans="1:25" ht="15" customHeight="1">
      <c r="A23" s="81" t="s">
        <v>101</v>
      </c>
      <c r="B23" s="81" t="s">
        <v>100</v>
      </c>
      <c r="C23" s="86" t="s">
        <v>73</v>
      </c>
      <c r="D23" s="85">
        <f>IF(ISNA(VLOOKUP($C23,'RPA Caclulations'!$C$6:$K$104,3,FALSE))=TRUE,"0",VLOOKUP($C23,'RPA Caclulations'!$C$6:$K$104,3,FALSE))</f>
        <v>16</v>
      </c>
      <c r="E23" s="22" t="str">
        <f>IF(ISNA(VLOOKUP($C23,'Canadian Selections'!$A$17:$I$37,9,FALSE))=TRUE,"0",VLOOKUP($C23,'Canadian Selections'!$A$17:$I$37,9,FALSE))</f>
        <v>0</v>
      </c>
      <c r="F23" s="22" t="str">
        <f>IF(ISNA(VLOOKUP($C23,'Val St Come Canada Cup MO'!$A$17:$I$37,9,FALSE))=TRUE,"0",VLOOKUP($C23,'Val St Come Canada Cup MO'!$A$17:$I$37,9,FALSE))</f>
        <v>0</v>
      </c>
      <c r="G23" s="22" t="str">
        <f>IF(ISNA(VLOOKUP($C23,'Val St Come Canada Cup MO'!$A$17:$I$37,9,FALSE))=TRUE,"0",VLOOKUP($C23,'Val St Come Canada Cup MO'!$A$17:$I$37,9,FALSE))</f>
        <v>0</v>
      </c>
      <c r="H23" s="22">
        <f>IF(ISNA(VLOOKUP($C23,'Caledon TT Day 1'!$A$17:$I$52,9,FALSE))=TRUE,"0",VLOOKUP($C23,'Caledon TT Day 1'!$A$17:$I$52,9,FALSE))</f>
        <v>13</v>
      </c>
      <c r="I23" s="22">
        <f>IF(ISNA(VLOOKUP($C23,'Caledon TT Day 2'!$A$17:$I$50,9,FALSE))=TRUE,"0",VLOOKUP($C23,'Caledon TT Day 2'!$A$17:$I$50,9,FALSE))</f>
        <v>14</v>
      </c>
      <c r="J23" s="22">
        <f>IF(ISNA(VLOOKUP($C23,'Beaver TT'!$A$17:$I$64,9,FALSE))=TRUE,"0",VLOOKUP($C23,'Beaver TT'!$A$17:$I$64,9,FALSE))</f>
        <v>13</v>
      </c>
      <c r="K23" s="22" t="str">
        <f>IF(ISNA(VLOOKUP($C23,'Fortune Fz'!$A$17:$I$64,9,FALSE))=TRUE,"0",VLOOKUP($C23,'Fortune Fz'!$A$17:$I$64,9,FALSE))</f>
        <v>0</v>
      </c>
      <c r="L23" s="22" t="str">
        <f>IF(ISNA(VLOOKUP($C23,'VSC NorAm MO'!$A$17:$I$64,9,FALSE))=TRUE,"0",VLOOKUP($C23,'VSC NorAm MO'!$A$17:$I$64,9,FALSE))</f>
        <v>0</v>
      </c>
      <c r="M23" s="22" t="str">
        <f>IF(ISNA(VLOOKUP($C23,'VSC NorAm DM'!$A$17:$I$64,9,FALSE))=TRUE,"0",VLOOKUP($C23,'VSC NorAm DM'!$A$17:$I$64,9,FALSE))</f>
        <v>0</v>
      </c>
      <c r="N23" s="22">
        <f>IF(ISNA(VLOOKUP($C23,'TT Provincials'!$A$17:$I$65,9,FALSE))=TRUE,"0",VLOOKUP($C23,'TT Provincials'!$A$17:$I$65,9,FALSE))</f>
        <v>10</v>
      </c>
      <c r="O23" s="22" t="str">
        <f>IF(ISNA(VLOOKUP($C23,'TT Provincials DM'!$A$17:$I$65,9,FALSE))=TRUE,"0",VLOOKUP($C23,'TT Provincials DM'!$A$17:$I$65,9,FALSE))</f>
        <v>0</v>
      </c>
      <c r="P23" s="22" t="str">
        <f>IF(ISNA(VLOOKUP($C23,'CWG Moguls'!$A$17:$I$56,9,FALSE))=TRUE,"0",VLOOKUP($C23,'CWG Moguls'!$A$17:$I$56,9,FALSE))</f>
        <v>0</v>
      </c>
      <c r="Q23" s="22" t="str">
        <f>IF(ISNA(VLOOKUP($C23,'Steamboat NorAM MO'!$A$17:$I$56,9,FALSE))=TRUE,"0",VLOOKUP($C23,'Steamboat NorAM MO'!$A$17:$I$56,9,FALSE))</f>
        <v>0</v>
      </c>
      <c r="R23" s="22" t="str">
        <f>IF(ISNA(VLOOKUP($C23,'Steamboat NorAM DM'!$A$17:$I$56,9,FALSE))=TRUE,"0",VLOOKUP($C23,'Steamboat NorAM DM'!$A$17:$I$56,9,FALSE))</f>
        <v>0</v>
      </c>
      <c r="S23" s="22" t="str">
        <f>IF(ISNA(VLOOKUP($C23,'Apex NorAM MO'!$A$17:$I$56,9,FALSE))=TRUE,"0",VLOOKUP($C23,'Apex NorAM MO'!$A$17:$I$56,9,FALSE))</f>
        <v>0</v>
      </c>
      <c r="T23" s="22" t="str">
        <f>IF(ISNA(VLOOKUP($C23,'Apex NorAM DM'!$A$17:$I$56,9,FALSE))=TRUE,"0",VLOOKUP($C23,'Apex NorAM DM'!$A$17:$I$56,9,FALSE))</f>
        <v>0</v>
      </c>
      <c r="U23" s="22" t="str">
        <f>IF(ISNA(VLOOKUP($C23,'Fernie CC MO'!$A$17:$I$65,9,FALSE))=TRUE,"0",VLOOKUP($C23,'Fernie CC MO'!$A$17:$I$65,9,FALSE))</f>
        <v>0</v>
      </c>
      <c r="V23" s="22" t="str">
        <f>IF(ISNA(VLOOKUP($C23,'Fernie CC DM'!$A$17:$I$65,9,FALSE))=TRUE,"0",VLOOKUP($C23,'Fernie CC DM'!$A$17:$I$65,9,FALSE))</f>
        <v>0</v>
      </c>
      <c r="W23" s="22">
        <f>IF(ISNA(VLOOKUP($C23,'Jr Nats MO'!$A$17:$I$41,9,FALSE))=TRUE,"0",VLOOKUP($C23,'Jr Nats MO'!$A$17:$I$41,9,FALSE))</f>
        <v>57</v>
      </c>
      <c r="X23" s="22" t="str">
        <f>IF(ISNA(VLOOKUP($C23,'CDN Champs MO'!$A$17:$I$41,9,FALSE))=TRUE,"0",VLOOKUP($C23,'CDN Champs MO'!$A$17:$I$41,9,FALSE))</f>
        <v>0</v>
      </c>
      <c r="Y23" s="22" t="str">
        <f>IF(ISNA(VLOOKUP($C23,'CDN Champs DM'!$A$17:$I$41,9,FALSE))=TRUE,"0",VLOOKUP($C23,'CDN Champs DM'!$A$17:$I$41,9,FALSE))</f>
        <v>0</v>
      </c>
    </row>
    <row r="24" spans="1:25" ht="15" customHeight="1">
      <c r="A24" s="81" t="s">
        <v>99</v>
      </c>
      <c r="B24" s="81" t="s">
        <v>100</v>
      </c>
      <c r="C24" s="86" t="s">
        <v>78</v>
      </c>
      <c r="D24" s="85">
        <f>IF(ISNA(VLOOKUP($C24,'RPA Caclulations'!$C$6:$K$104,3,FALSE))=TRUE,"0",VLOOKUP($C24,'RPA Caclulations'!$C$6:$K$104,3,FALSE))</f>
        <v>17</v>
      </c>
      <c r="E24" s="22" t="str">
        <f>IF(ISNA(VLOOKUP($C24,'Canadian Selections'!$A$17:$I$37,9,FALSE))=TRUE,"0",VLOOKUP($C24,'Canadian Selections'!$A$17:$I$37,9,FALSE))</f>
        <v>0</v>
      </c>
      <c r="F24" s="22" t="str">
        <f>IF(ISNA(VLOOKUP($C24,'Val St Come Canada Cup MO'!$A$17:$I$37,9,FALSE))=TRUE,"0",VLOOKUP($C24,'Val St Come Canada Cup MO'!$A$17:$I$37,9,FALSE))</f>
        <v>0</v>
      </c>
      <c r="G24" s="22" t="str">
        <f>IF(ISNA(VLOOKUP($C24,'Val St Come Canada Cup MO'!$A$17:$I$37,9,FALSE))=TRUE,"0",VLOOKUP($C24,'Val St Come Canada Cup MO'!$A$17:$I$37,9,FALSE))</f>
        <v>0</v>
      </c>
      <c r="H24" s="22">
        <f>IF(ISNA(VLOOKUP($C24,'Caledon TT Day 1'!$A$17:$I$52,9,FALSE))=TRUE,"0",VLOOKUP($C24,'Caledon TT Day 1'!$A$17:$I$52,9,FALSE))</f>
        <v>18</v>
      </c>
      <c r="I24" s="22">
        <f>IF(ISNA(VLOOKUP($C24,'Caledon TT Day 2'!$A$17:$I$50,9,FALSE))=TRUE,"0",VLOOKUP($C24,'Caledon TT Day 2'!$A$17:$I$50,9,FALSE))</f>
        <v>18</v>
      </c>
      <c r="J24" s="22">
        <f>IF(ISNA(VLOOKUP($C24,'Beaver TT'!$A$17:$I$64,9,FALSE))=TRUE,"0",VLOOKUP($C24,'Beaver TT'!$A$17:$I$64,9,FALSE))</f>
        <v>15</v>
      </c>
      <c r="K24" s="22" t="str">
        <f>IF(ISNA(VLOOKUP($C24,'Fortune Fz'!$A$17:$I$64,9,FALSE))=TRUE,"0",VLOOKUP($C24,'Fortune Fz'!$A$17:$I$64,9,FALSE))</f>
        <v>0</v>
      </c>
      <c r="L24" s="22" t="str">
        <f>IF(ISNA(VLOOKUP($C24,'VSC NorAm MO'!$A$17:$I$64,9,FALSE))=TRUE,"0",VLOOKUP($C24,'VSC NorAm MO'!$A$17:$I$64,9,FALSE))</f>
        <v>0</v>
      </c>
      <c r="M24" s="22" t="str">
        <f>IF(ISNA(VLOOKUP($C24,'VSC NorAm DM'!$A$17:$I$64,9,FALSE))=TRUE,"0",VLOOKUP($C24,'VSC NorAm DM'!$A$17:$I$64,9,FALSE))</f>
        <v>0</v>
      </c>
      <c r="N24" s="22">
        <f>IF(ISNA(VLOOKUP($C24,'TT Provincials'!$A$17:$I$65,9,FALSE))=TRUE,"0",VLOOKUP($C24,'TT Provincials'!$A$17:$I$65,9,FALSE))</f>
        <v>11</v>
      </c>
      <c r="O24" s="22">
        <f>IF(ISNA(VLOOKUP($C24,'TT Provincials DM'!$A$17:$I$65,9,FALSE))=TRUE,"0",VLOOKUP($C24,'TT Provincials DM'!$A$17:$I$65,9,FALSE))</f>
        <v>10</v>
      </c>
      <c r="P24" s="22" t="str">
        <f>IF(ISNA(VLOOKUP($C24,'CWG Moguls'!$A$17:$I$56,9,FALSE))=TRUE,"0",VLOOKUP($C24,'CWG Moguls'!$A$17:$I$56,9,FALSE))</f>
        <v>0</v>
      </c>
      <c r="Q24" s="22" t="str">
        <f>IF(ISNA(VLOOKUP($C24,'Steamboat NorAM MO'!$A$17:$I$56,9,FALSE))=TRUE,"0",VLOOKUP($C24,'Steamboat NorAM MO'!$A$17:$I$56,9,FALSE))</f>
        <v>0</v>
      </c>
      <c r="R24" s="22" t="str">
        <f>IF(ISNA(VLOOKUP($C24,'Steamboat NorAM DM'!$A$17:$I$56,9,FALSE))=TRUE,"0",VLOOKUP($C24,'Steamboat NorAM DM'!$A$17:$I$56,9,FALSE))</f>
        <v>0</v>
      </c>
      <c r="S24" s="22" t="str">
        <f>IF(ISNA(VLOOKUP($C24,'Apex NorAM MO'!$A$17:$I$56,9,FALSE))=TRUE,"0",VLOOKUP($C24,'Apex NorAM MO'!$A$17:$I$56,9,FALSE))</f>
        <v>0</v>
      </c>
      <c r="T24" s="22" t="str">
        <f>IF(ISNA(VLOOKUP($C24,'Apex NorAM DM'!$A$17:$I$56,9,FALSE))=TRUE,"0",VLOOKUP($C24,'Apex NorAM DM'!$A$17:$I$56,9,FALSE))</f>
        <v>0</v>
      </c>
      <c r="U24" s="22" t="str">
        <f>IF(ISNA(VLOOKUP($C24,'Fernie CC MO'!$A$17:$I$65,9,FALSE))=TRUE,"0",VLOOKUP($C24,'Fernie CC MO'!$A$17:$I$65,9,FALSE))</f>
        <v>0</v>
      </c>
      <c r="V24" s="22" t="str">
        <f>IF(ISNA(VLOOKUP($C24,'Fernie CC DM'!$A$17:$I$65,9,FALSE))=TRUE,"0",VLOOKUP($C24,'Fernie CC DM'!$A$17:$I$65,9,FALSE))</f>
        <v>0</v>
      </c>
      <c r="W24" s="22">
        <f>IF(ISNA(VLOOKUP($C24,'Jr Nats MO'!$A$17:$I$41,9,FALSE))=TRUE,"0",VLOOKUP($C24,'Jr Nats MO'!$A$17:$I$41,9,FALSE))</f>
        <v>66</v>
      </c>
      <c r="X24" s="22" t="str">
        <f>IF(ISNA(VLOOKUP($C24,'CDN Champs MO'!$A$17:$I$41,9,FALSE))=TRUE,"0",VLOOKUP($C24,'CDN Champs MO'!$A$17:$I$41,9,FALSE))</f>
        <v>0</v>
      </c>
      <c r="Y24" s="22" t="str">
        <f>IF(ISNA(VLOOKUP($C24,'CDN Champs DM'!$A$17:$I$41,9,FALSE))=TRUE,"0",VLOOKUP($C24,'CDN Champs DM'!$A$17:$I$41,9,FALSE))</f>
        <v>0</v>
      </c>
    </row>
    <row r="25" spans="1:25" ht="15" customHeight="1">
      <c r="A25" s="81" t="s">
        <v>98</v>
      </c>
      <c r="B25" s="81" t="s">
        <v>49</v>
      </c>
      <c r="C25" s="86" t="s">
        <v>80</v>
      </c>
      <c r="D25" s="85">
        <f>IF(ISNA(VLOOKUP($C25,'RPA Caclulations'!$C$6:$K$104,3,FALSE))=TRUE,"0",VLOOKUP($C25,'RPA Caclulations'!$C$6:$K$104,3,FALSE))</f>
        <v>18</v>
      </c>
      <c r="E25" s="22" t="str">
        <f>IF(ISNA(VLOOKUP($C25,'Canadian Selections'!$A$17:$I$37,9,FALSE))=TRUE,"0",VLOOKUP($C25,'Canadian Selections'!$A$17:$I$37,9,FALSE))</f>
        <v>0</v>
      </c>
      <c r="F25" s="22" t="str">
        <f>IF(ISNA(VLOOKUP($C25,'Canadian Selections'!$A$17:$I$37,9,FALSE))=TRUE,"0",VLOOKUP($C25,'Canadian Selections'!$A$17:$I$37,9,FALSE))</f>
        <v>0</v>
      </c>
      <c r="G25" s="22" t="str">
        <f>IF(ISNA(VLOOKUP($C25,'Canadian Selections'!$A$17:$I$37,9,FALSE))=TRUE,"0",VLOOKUP($C25,'Canadian Selections'!$A$17:$I$37,9,FALSE))</f>
        <v>0</v>
      </c>
      <c r="H25" s="22">
        <f>IF(ISNA(VLOOKUP($C25,'Caledon TT Day 1'!$A$17:$I$52,9,FALSE))=TRUE,"0",VLOOKUP($C25,'Caledon TT Day 1'!$A$17:$I$52,9,FALSE))</f>
        <v>20</v>
      </c>
      <c r="I25" s="22">
        <f>IF(ISNA(VLOOKUP($C25,'Caledon TT Day 2'!$A$17:$I$50,9,FALSE))=TRUE,"0",VLOOKUP($C25,'Caledon TT Day 2'!$A$17:$I$50,9,FALSE))</f>
        <v>32</v>
      </c>
      <c r="J25" s="22">
        <f>IF(ISNA(VLOOKUP($C25,'Beaver TT'!$A$17:$I$64,9,FALSE))=TRUE,"0",VLOOKUP($C25,'Beaver TT'!$A$17:$I$64,9,FALSE))</f>
        <v>19</v>
      </c>
      <c r="K25" s="22" t="str">
        <f>IF(ISNA(VLOOKUP($C25,'Fortune Fz'!$A$17:$I$64,9,FALSE))=TRUE,"0",VLOOKUP($C25,'Fortune Fz'!$A$17:$I$64,9,FALSE))</f>
        <v>0</v>
      </c>
      <c r="L25" s="22" t="str">
        <f>IF(ISNA(VLOOKUP($C25,'VSC NorAm MO'!$A$17:$I$64,9,FALSE))=TRUE,"0",VLOOKUP($C25,'VSC NorAm MO'!$A$17:$I$64,9,FALSE))</f>
        <v>0</v>
      </c>
      <c r="M25" s="22" t="str">
        <f>IF(ISNA(VLOOKUP($C25,'VSC NorAm DM'!$A$17:$I$64,9,FALSE))=TRUE,"0",VLOOKUP($C25,'VSC NorAm DM'!$A$17:$I$64,9,FALSE))</f>
        <v>0</v>
      </c>
      <c r="N25" s="22">
        <f>IF(ISNA(VLOOKUP($C25,'TT Provincials'!$A$17:$I$65,9,FALSE))=TRUE,"0",VLOOKUP($C25,'TT Provincials'!$A$17:$I$65,9,FALSE))</f>
        <v>19</v>
      </c>
      <c r="O25" s="22">
        <f>IF(ISNA(VLOOKUP($C25,'TT Provincials DM'!$A$17:$I$65,9,FALSE))=TRUE,"0",VLOOKUP($C25,'TT Provincials DM'!$A$17:$I$65,9,FALSE))</f>
        <v>14</v>
      </c>
      <c r="P25" s="22" t="str">
        <f>IF(ISNA(VLOOKUP($C25,'CWG Moguls'!$A$17:$I$56,9,FALSE))=TRUE,"0",VLOOKUP($C25,'CWG Moguls'!$A$17:$I$56,9,FALSE))</f>
        <v>0</v>
      </c>
      <c r="Q25" s="22" t="str">
        <f>IF(ISNA(VLOOKUP($C25,'Steamboat NorAM MO'!$A$17:$I$56,9,FALSE))=TRUE,"0",VLOOKUP($C25,'Steamboat NorAM MO'!$A$17:$I$56,9,FALSE))</f>
        <v>0</v>
      </c>
      <c r="R25" s="22" t="str">
        <f>IF(ISNA(VLOOKUP($C25,'Steamboat NorAM DM'!$A$17:$I$56,9,FALSE))=TRUE,"0",VLOOKUP($C25,'Steamboat NorAM DM'!$A$17:$I$56,9,FALSE))</f>
        <v>0</v>
      </c>
      <c r="S25" s="22" t="str">
        <f>IF(ISNA(VLOOKUP($C25,'Apex NorAM MO'!$A$17:$I$56,9,FALSE))=TRUE,"0",VLOOKUP($C25,'Apex NorAM MO'!$A$17:$I$56,9,FALSE))</f>
        <v>0</v>
      </c>
      <c r="T25" s="22" t="str">
        <f>IF(ISNA(VLOOKUP($C25,'Apex NorAM DM'!$A$17:$I$56,9,FALSE))=TRUE,"0",VLOOKUP($C25,'Apex NorAM DM'!$A$17:$I$56,9,FALSE))</f>
        <v>0</v>
      </c>
      <c r="U25" s="22" t="str">
        <f>IF(ISNA(VLOOKUP($C25,'Fernie CC MO'!$A$17:$I$65,9,FALSE))=TRUE,"0",VLOOKUP($C25,'Fernie CC MO'!$A$17:$I$65,9,FALSE))</f>
        <v>0</v>
      </c>
      <c r="V25" s="22" t="str">
        <f>IF(ISNA(VLOOKUP($C25,'Fernie CC DM'!$A$17:$I$65,9,FALSE))=TRUE,"0",VLOOKUP($C25,'Fernie CC DM'!$A$17:$I$65,9,FALSE))</f>
        <v>0</v>
      </c>
      <c r="W25" s="22">
        <f>IF(ISNA(VLOOKUP($C25,'Jr Nats MO'!$A$17:$I$41,9,FALSE))=TRUE,"0",VLOOKUP($C25,'Jr Nats MO'!$A$17:$I$41,9,FALSE))</f>
        <v>61</v>
      </c>
      <c r="X25" s="22" t="str">
        <f>IF(ISNA(VLOOKUP($C25,'CDN Champs MO'!$A$17:$I$41,9,FALSE))=TRUE,"0",VLOOKUP($C25,'CDN Champs MO'!$A$17:$I$41,9,FALSE))</f>
        <v>0</v>
      </c>
      <c r="Y25" s="22" t="str">
        <f>IF(ISNA(VLOOKUP($C25,'CDN Champs DM'!$A$17:$I$41,9,FALSE))=TRUE,"0",VLOOKUP($C25,'CDN Champs DM'!$A$17:$I$41,9,FALSE))</f>
        <v>0</v>
      </c>
    </row>
    <row r="26" spans="1:25" ht="15" customHeight="1">
      <c r="A26" s="81" t="s">
        <v>98</v>
      </c>
      <c r="B26" s="81" t="s">
        <v>49</v>
      </c>
      <c r="C26" s="86" t="s">
        <v>87</v>
      </c>
      <c r="D26" s="85">
        <f>IF(ISNA(VLOOKUP($C26,'RPA Caclulations'!$C$6:$K$104,3,FALSE))=TRUE,"0",VLOOKUP($C26,'RPA Caclulations'!$C$6:$K$104,3,FALSE))</f>
        <v>19</v>
      </c>
      <c r="E26" s="22" t="str">
        <f>IF(ISNA(VLOOKUP($C26,'Canadian Selections'!$A$17:$I$37,9,FALSE))=TRUE,"0",VLOOKUP($C26,'Canadian Selections'!$A$17:$I$37,9,FALSE))</f>
        <v>0</v>
      </c>
      <c r="F26" s="22" t="str">
        <f>IF(ISNA(VLOOKUP($C26,'Canadian Selections'!$A$17:$I$37,9,FALSE))=TRUE,"0",VLOOKUP($C26,'Canadian Selections'!$A$17:$I$37,9,FALSE))</f>
        <v>0</v>
      </c>
      <c r="G26" s="22" t="str">
        <f>IF(ISNA(VLOOKUP($C26,'Canadian Selections'!$A$17:$I$37,9,FALSE))=TRUE,"0",VLOOKUP($C26,'Canadian Selections'!$A$17:$I$37,9,FALSE))</f>
        <v>0</v>
      </c>
      <c r="H26" s="22">
        <f>IF(ISNA(VLOOKUP($C26,'Caledon TT Day 1'!$A$17:$I$52,9,FALSE))=TRUE,"0",VLOOKUP($C26,'Caledon TT Day 1'!$A$17:$I$52,9,FALSE))</f>
        <v>27</v>
      </c>
      <c r="I26" s="22" t="str">
        <f>IF(ISNA(VLOOKUP($C26,'Caledon TT Day 2'!$A$17:$I$50,9,FALSE))=TRUE,"0",VLOOKUP($C26,'Caledon TT Day 2'!$A$17:$I$50,9,FALSE))</f>
        <v>0</v>
      </c>
      <c r="J26" s="22" t="str">
        <f>IF(ISNA(VLOOKUP($C26,'Beaver TT'!$A$17:$I$64,9,FALSE))=TRUE,"0",VLOOKUP($C26,'Beaver TT'!$A$17:$I$64,9,FALSE))</f>
        <v>0</v>
      </c>
      <c r="K26" s="22" t="str">
        <f>IF(ISNA(VLOOKUP($C26,'Fortune Fz'!$A$17:$I$64,9,FALSE))=TRUE,"0",VLOOKUP($C26,'Fortune Fz'!$A$17:$I$64,9,FALSE))</f>
        <v>0</v>
      </c>
      <c r="L26" s="22" t="str">
        <f>IF(ISNA(VLOOKUP($C26,'VSC NorAm MO'!$A$17:$I$64,9,FALSE))=TRUE,"0",VLOOKUP($C26,'VSC NorAm MO'!$A$17:$I$64,9,FALSE))</f>
        <v>0</v>
      </c>
      <c r="M26" s="22" t="str">
        <f>IF(ISNA(VLOOKUP($C26,'VSC NorAm DM'!$A$17:$I$64,9,FALSE))=TRUE,"0",VLOOKUP($C26,'VSC NorAm DM'!$A$17:$I$64,9,FALSE))</f>
        <v>0</v>
      </c>
      <c r="N26" s="22">
        <f>IF(ISNA(VLOOKUP($C26,'TT Provincials'!$A$17:$I$65,9,FALSE))=TRUE,"0",VLOOKUP($C26,'TT Provincials'!$A$17:$I$65,9,FALSE))</f>
        <v>13</v>
      </c>
      <c r="O26" s="22">
        <f>IF(ISNA(VLOOKUP($C26,'TT Provincials DM'!$A$17:$I$65,9,FALSE))=TRUE,"0",VLOOKUP($C26,'TT Provincials DM'!$A$17:$I$65,9,FALSE))</f>
        <v>12</v>
      </c>
      <c r="P26" s="22" t="str">
        <f>IF(ISNA(VLOOKUP($C26,'CWG Moguls'!$A$17:$I$56,9,FALSE))=TRUE,"0",VLOOKUP($C26,'CWG Moguls'!$A$17:$I$56,9,FALSE))</f>
        <v>0</v>
      </c>
      <c r="Q26" s="22" t="str">
        <f>IF(ISNA(VLOOKUP($C26,'Steamboat NorAM MO'!$A$17:$I$56,9,FALSE))=TRUE,"0",VLOOKUP($C26,'Steamboat NorAM MO'!$A$17:$I$56,9,FALSE))</f>
        <v>0</v>
      </c>
      <c r="R26" s="22" t="str">
        <f>IF(ISNA(VLOOKUP($C26,'Steamboat NorAM DM'!$A$17:$I$56,9,FALSE))=TRUE,"0",VLOOKUP($C26,'Steamboat NorAM DM'!$A$17:$I$56,9,FALSE))</f>
        <v>0</v>
      </c>
      <c r="S26" s="22" t="str">
        <f>IF(ISNA(VLOOKUP($C26,'Apex NorAM MO'!$A$17:$I$56,9,FALSE))=TRUE,"0",VLOOKUP($C26,'Apex NorAM MO'!$A$17:$I$56,9,FALSE))</f>
        <v>0</v>
      </c>
      <c r="T26" s="22" t="str">
        <f>IF(ISNA(VLOOKUP($C26,'Apex NorAM DM'!$A$17:$I$56,9,FALSE))=TRUE,"0",VLOOKUP($C26,'Apex NorAM DM'!$A$17:$I$56,9,FALSE))</f>
        <v>0</v>
      </c>
      <c r="U26" s="22" t="str">
        <f>IF(ISNA(VLOOKUP($C26,'Fernie CC MO'!$A$17:$I$65,9,FALSE))=TRUE,"0",VLOOKUP($C26,'Fernie CC MO'!$A$17:$I$65,9,FALSE))</f>
        <v>0</v>
      </c>
      <c r="V26" s="22" t="str">
        <f>IF(ISNA(VLOOKUP($C26,'Fernie CC DM'!$A$17:$I$65,9,FALSE))=TRUE,"0",VLOOKUP($C26,'Fernie CC DM'!$A$17:$I$65,9,FALSE))</f>
        <v>0</v>
      </c>
      <c r="W26" s="22" t="str">
        <f>IF(ISNA(VLOOKUP($C26,'Jr Nats MO'!$A$17:$I$41,9,FALSE))=TRUE,"0",VLOOKUP($C26,'Jr Nats MO'!$A$17:$I$41,9,FALSE))</f>
        <v>0</v>
      </c>
      <c r="X26" s="22" t="str">
        <f>IF(ISNA(VLOOKUP($C26,'CDN Champs MO'!$A$17:$I$41,9,FALSE))=TRUE,"0",VLOOKUP($C26,'CDN Champs MO'!$A$17:$I$41,9,FALSE))</f>
        <v>0</v>
      </c>
      <c r="Y26" s="22" t="str">
        <f>IF(ISNA(VLOOKUP($C26,'CDN Champs DM'!$A$17:$I$41,9,FALSE))=TRUE,"0",VLOOKUP($C26,'CDN Champs DM'!$A$17:$I$41,9,FALSE))</f>
        <v>0</v>
      </c>
    </row>
    <row r="27" spans="1:25" ht="15" customHeight="1">
      <c r="A27" s="81" t="s">
        <v>101</v>
      </c>
      <c r="B27" s="81" t="s">
        <v>100</v>
      </c>
      <c r="C27" s="86" t="s">
        <v>82</v>
      </c>
      <c r="D27" s="85">
        <f>IF(ISNA(VLOOKUP($C27,'RPA Caclulations'!$C$6:$K$104,3,FALSE))=TRUE,"0",VLOOKUP($C27,'RPA Caclulations'!$C$6:$K$104,3,FALSE))</f>
        <v>20</v>
      </c>
      <c r="E27" s="22" t="str">
        <f>IF(ISNA(VLOOKUP($C27,'Canadian Selections'!$A$17:$I$37,9,FALSE))=TRUE,"0",VLOOKUP($C27,'Canadian Selections'!$A$17:$I$37,9,FALSE))</f>
        <v>0</v>
      </c>
      <c r="F27" s="22" t="str">
        <f>IF(ISNA(VLOOKUP($C27,'Canadian Selections'!$A$17:$I$37,9,FALSE))=TRUE,"0",VLOOKUP($C27,'Canadian Selections'!$A$17:$I$37,9,FALSE))</f>
        <v>0</v>
      </c>
      <c r="G27" s="22" t="str">
        <f>IF(ISNA(VLOOKUP($C27,'Canadian Selections'!$A$17:$I$37,9,FALSE))=TRUE,"0",VLOOKUP($C27,'Canadian Selections'!$A$17:$I$37,9,FALSE))</f>
        <v>0</v>
      </c>
      <c r="H27" s="22">
        <f>IF(ISNA(VLOOKUP($C27,'Caledon TT Day 1'!$A$17:$I$52,9,FALSE))=TRUE,"0",VLOOKUP($C27,'Caledon TT Day 1'!$A$17:$I$52,9,FALSE))</f>
        <v>22</v>
      </c>
      <c r="I27" s="22">
        <f>IF(ISNA(VLOOKUP($C27,'Caledon TT Day 2'!$A$17:$I$50,9,FALSE))=TRUE,"0",VLOOKUP($C27,'Caledon TT Day 2'!$A$17:$I$50,9,FALSE))</f>
        <v>24</v>
      </c>
      <c r="J27" s="22">
        <f>IF(ISNA(VLOOKUP($C27,'Beaver TT'!$A$17:$I$64,9,FALSE))=TRUE,"0",VLOOKUP($C27,'Beaver TT'!$A$17:$I$64,9,FALSE))</f>
        <v>21</v>
      </c>
      <c r="K27" s="22" t="str">
        <f>IF(ISNA(VLOOKUP($C27,'Fortune Fz'!$A$17:$I$64,9,FALSE))=TRUE,"0",VLOOKUP($C27,'Fortune Fz'!$A$17:$I$64,9,FALSE))</f>
        <v>0</v>
      </c>
      <c r="L27" s="22" t="str">
        <f>IF(ISNA(VLOOKUP($C27,'VSC NorAm MO'!$A$17:$I$64,9,FALSE))=TRUE,"0",VLOOKUP($C27,'VSC NorAm MO'!$A$17:$I$64,9,FALSE))</f>
        <v>0</v>
      </c>
      <c r="M27" s="22" t="str">
        <f>IF(ISNA(VLOOKUP($C27,'VSC NorAm DM'!$A$17:$I$64,9,FALSE))=TRUE,"0",VLOOKUP($C27,'VSC NorAm DM'!$A$17:$I$64,9,FALSE))</f>
        <v>0</v>
      </c>
      <c r="N27" s="22">
        <f>IF(ISNA(VLOOKUP($C27,'TT Provincials'!$A$17:$I$65,9,FALSE))=TRUE,"0",VLOOKUP($C27,'TT Provincials'!$A$17:$I$65,9,FALSE))</f>
        <v>25</v>
      </c>
      <c r="O27" s="22">
        <f>IF(ISNA(VLOOKUP($C27,'TT Provincials DM'!$A$17:$I$65,9,FALSE))=TRUE,"0",VLOOKUP($C27,'TT Provincials DM'!$A$17:$I$65,9,FALSE))</f>
        <v>13</v>
      </c>
      <c r="P27" s="22" t="str">
        <f>IF(ISNA(VLOOKUP($C27,'CWG Moguls'!$A$17:$I$56,9,FALSE))=TRUE,"0",VLOOKUP($C27,'CWG Moguls'!$A$17:$I$56,9,FALSE))</f>
        <v>0</v>
      </c>
      <c r="Q27" s="22" t="str">
        <f>IF(ISNA(VLOOKUP($C27,'Steamboat NorAM MO'!$A$17:$I$56,9,FALSE))=TRUE,"0",VLOOKUP($C27,'Steamboat NorAM MO'!$A$17:$I$56,9,FALSE))</f>
        <v>0</v>
      </c>
      <c r="R27" s="22" t="str">
        <f>IF(ISNA(VLOOKUP($C27,'Steamboat NorAM DM'!$A$17:$I$56,9,FALSE))=TRUE,"0",VLOOKUP($C27,'Steamboat NorAM DM'!$A$17:$I$56,9,FALSE))</f>
        <v>0</v>
      </c>
      <c r="S27" s="22" t="str">
        <f>IF(ISNA(VLOOKUP($C27,'Apex NorAM MO'!$A$17:$I$56,9,FALSE))=TRUE,"0",VLOOKUP($C27,'Apex NorAM MO'!$A$17:$I$56,9,FALSE))</f>
        <v>0</v>
      </c>
      <c r="T27" s="22" t="str">
        <f>IF(ISNA(VLOOKUP($C27,'Apex NorAM DM'!$A$17:$I$56,9,FALSE))=TRUE,"0",VLOOKUP($C27,'Apex NorAM DM'!$A$17:$I$56,9,FALSE))</f>
        <v>0</v>
      </c>
      <c r="U27" s="22" t="str">
        <f>IF(ISNA(VLOOKUP($C27,'Fernie CC MO'!$A$17:$I$65,9,FALSE))=TRUE,"0",VLOOKUP($C27,'Fernie CC MO'!$A$17:$I$65,9,FALSE))</f>
        <v>0</v>
      </c>
      <c r="V27" s="22" t="str">
        <f>IF(ISNA(VLOOKUP($C27,'Fernie CC DM'!$A$17:$I$65,9,FALSE))=TRUE,"0",VLOOKUP($C27,'Fernie CC DM'!$A$17:$I$65,9,FALSE))</f>
        <v>0</v>
      </c>
      <c r="W27" s="22">
        <f>IF(ISNA(VLOOKUP($C27,'Jr Nats MO'!$A$17:$I$41,9,FALSE))=TRUE,"0",VLOOKUP($C27,'Jr Nats MO'!$A$17:$I$41,9,FALSE))</f>
        <v>64</v>
      </c>
      <c r="X27" s="22" t="str">
        <f>IF(ISNA(VLOOKUP($C27,'CDN Champs MO'!$A$17:$I$41,9,FALSE))=TRUE,"0",VLOOKUP($C27,'CDN Champs MO'!$A$17:$I$41,9,FALSE))</f>
        <v>0</v>
      </c>
      <c r="Y27" s="22" t="str">
        <f>IF(ISNA(VLOOKUP($C27,'CDN Champs DM'!$A$17:$I$41,9,FALSE))=TRUE,"0",VLOOKUP($C27,'CDN Champs DM'!$A$17:$I$41,9,FALSE))</f>
        <v>0</v>
      </c>
    </row>
    <row r="28" spans="1:25" ht="15" customHeight="1">
      <c r="A28" s="81" t="s">
        <v>98</v>
      </c>
      <c r="B28" s="81" t="s">
        <v>49</v>
      </c>
      <c r="C28" s="86" t="s">
        <v>75</v>
      </c>
      <c r="D28" s="85">
        <f>IF(ISNA(VLOOKUP($C28,'RPA Caclulations'!$C$6:$K$104,3,FALSE))=TRUE,"0",VLOOKUP($C28,'RPA Caclulations'!$C$6:$K$104,3,FALSE))</f>
        <v>21</v>
      </c>
      <c r="E28" s="22" t="str">
        <f>IF(ISNA(VLOOKUP($C28,'Canadian Selections'!$A$17:$I$37,9,FALSE))=TRUE,"0",VLOOKUP($C28,'Canadian Selections'!$A$17:$I$37,9,FALSE))</f>
        <v>0</v>
      </c>
      <c r="F28" s="22" t="str">
        <f>IF(ISNA(VLOOKUP($C28,'Val St Come Canada Cup MO'!$A$17:$I$37,9,FALSE))=TRUE,"0",VLOOKUP($C28,'Val St Come Canada Cup MO'!$A$17:$I$37,9,FALSE))</f>
        <v>0</v>
      </c>
      <c r="G28" s="22" t="str">
        <f>IF(ISNA(VLOOKUP($C28,'Val St Come Canada Cup MO'!$A$17:$I$37,9,FALSE))=TRUE,"0",VLOOKUP($C28,'Val St Come Canada Cup MO'!$A$17:$I$37,9,FALSE))</f>
        <v>0</v>
      </c>
      <c r="H28" s="22">
        <f>IF(ISNA(VLOOKUP($C28,'Caledon TT Day 1'!$A$17:$I$52,9,FALSE))=TRUE,"0",VLOOKUP($C28,'Caledon TT Day 1'!$A$17:$I$52,9,FALSE))</f>
        <v>15</v>
      </c>
      <c r="I28" s="22">
        <f>IF(ISNA(VLOOKUP($C28,'Caledon TT Day 2'!$A$17:$I$50,9,FALSE))=TRUE,"0",VLOOKUP($C28,'Caledon TT Day 2'!$A$17:$I$50,9,FALSE))</f>
        <v>16</v>
      </c>
      <c r="J28" s="22" t="str">
        <f>IF(ISNA(VLOOKUP($C28,'Beaver TT'!$A$17:$I$64,9,FALSE))=TRUE,"0",VLOOKUP($C28,'Beaver TT'!$A$17:$I$64,9,FALSE))</f>
        <v>0</v>
      </c>
      <c r="K28" s="22" t="str">
        <f>IF(ISNA(VLOOKUP($C28,'Fortune Fz'!$A$17:$I$64,9,FALSE))=TRUE,"0",VLOOKUP($C28,'Fortune Fz'!$A$17:$I$64,9,FALSE))</f>
        <v>0</v>
      </c>
      <c r="L28" s="22" t="str">
        <f>IF(ISNA(VLOOKUP($C28,'VSC NorAm MO'!$A$17:$I$64,9,FALSE))=TRUE,"0",VLOOKUP($C28,'VSC NorAm MO'!$A$17:$I$64,9,FALSE))</f>
        <v>0</v>
      </c>
      <c r="M28" s="22" t="str">
        <f>IF(ISNA(VLOOKUP($C28,'VSC NorAm DM'!$A$17:$I$64,9,FALSE))=TRUE,"0",VLOOKUP($C28,'VSC NorAm DM'!$A$17:$I$64,9,FALSE))</f>
        <v>0</v>
      </c>
      <c r="N28" s="22">
        <f>IF(ISNA(VLOOKUP($C28,'TT Provincials'!$A$17:$I$65,9,FALSE))=TRUE,"0",VLOOKUP($C28,'TT Provincials'!$A$17:$I$65,9,FALSE))</f>
        <v>18</v>
      </c>
      <c r="O28" s="22" t="str">
        <f>IF(ISNA(VLOOKUP($C28,'TT Provincials DM'!$A$17:$I$65,9,FALSE))=TRUE,"0",VLOOKUP($C28,'TT Provincials DM'!$A$17:$I$65,9,FALSE))</f>
        <v>0</v>
      </c>
      <c r="P28" s="22" t="str">
        <f>IF(ISNA(VLOOKUP($C28,'CWG Moguls'!$A$17:$I$56,9,FALSE))=TRUE,"0",VLOOKUP($C28,'CWG Moguls'!$A$17:$I$56,9,FALSE))</f>
        <v>0</v>
      </c>
      <c r="Q28" s="22" t="str">
        <f>IF(ISNA(VLOOKUP($C28,'Steamboat NorAM MO'!$A$17:$I$56,9,FALSE))=TRUE,"0",VLOOKUP($C28,'Steamboat NorAM MO'!$A$17:$I$56,9,FALSE))</f>
        <v>0</v>
      </c>
      <c r="R28" s="22" t="str">
        <f>IF(ISNA(VLOOKUP($C28,'Steamboat NorAM DM'!$A$17:$I$56,9,FALSE))=TRUE,"0",VLOOKUP($C28,'Steamboat NorAM DM'!$A$17:$I$56,9,FALSE))</f>
        <v>0</v>
      </c>
      <c r="S28" s="22" t="str">
        <f>IF(ISNA(VLOOKUP($C28,'Apex NorAM MO'!$A$17:$I$56,9,FALSE))=TRUE,"0",VLOOKUP($C28,'Apex NorAM MO'!$A$17:$I$56,9,FALSE))</f>
        <v>0</v>
      </c>
      <c r="T28" s="22" t="str">
        <f>IF(ISNA(VLOOKUP($C28,'Apex NorAM DM'!$A$17:$I$56,9,FALSE))=TRUE,"0",VLOOKUP($C28,'Apex NorAM DM'!$A$17:$I$56,9,FALSE))</f>
        <v>0</v>
      </c>
      <c r="U28" s="22" t="str">
        <f>IF(ISNA(VLOOKUP($C28,'Fernie CC MO'!$A$17:$I$65,9,FALSE))=TRUE,"0",VLOOKUP($C28,'Fernie CC MO'!$A$17:$I$65,9,FALSE))</f>
        <v>0</v>
      </c>
      <c r="V28" s="22" t="str">
        <f>IF(ISNA(VLOOKUP($C28,'Fernie CC DM'!$A$17:$I$65,9,FALSE))=TRUE,"0",VLOOKUP($C28,'Fernie CC DM'!$A$17:$I$65,9,FALSE))</f>
        <v>0</v>
      </c>
      <c r="W28" s="22" t="str">
        <f>IF(ISNA(VLOOKUP($C28,'Jr Nats MO'!$A$17:$I$41,9,FALSE))=TRUE,"0",VLOOKUP($C28,'Jr Nats MO'!$A$17:$I$41,9,FALSE))</f>
        <v>0</v>
      </c>
      <c r="X28" s="22" t="str">
        <f>IF(ISNA(VLOOKUP($C28,'CDN Champs MO'!$A$17:$I$41,9,FALSE))=TRUE,"0",VLOOKUP($C28,'CDN Champs MO'!$A$17:$I$41,9,FALSE))</f>
        <v>0</v>
      </c>
      <c r="Y28" s="22" t="str">
        <f>IF(ISNA(VLOOKUP($C28,'CDN Champs DM'!$A$17:$I$41,9,FALSE))=TRUE,"0",VLOOKUP($C28,'CDN Champs DM'!$A$17:$I$41,9,FALSE))</f>
        <v>0</v>
      </c>
    </row>
    <row r="29" spans="1:25" ht="15" customHeight="1">
      <c r="A29" s="81" t="s">
        <v>102</v>
      </c>
      <c r="B29" s="81" t="s">
        <v>100</v>
      </c>
      <c r="C29" s="86" t="s">
        <v>74</v>
      </c>
      <c r="D29" s="85">
        <f>IF(ISNA(VLOOKUP($C29,'RPA Caclulations'!$C$6:$K$104,3,FALSE))=TRUE,"0",VLOOKUP($C29,'RPA Caclulations'!$C$6:$K$104,3,FALSE))</f>
        <v>22</v>
      </c>
      <c r="E29" s="22" t="str">
        <f>IF(ISNA(VLOOKUP($C29,'Canadian Selections'!$A$17:$I$37,9,FALSE))=TRUE,"0",VLOOKUP($C29,'Canadian Selections'!$A$17:$I$37,9,FALSE))</f>
        <v>0</v>
      </c>
      <c r="F29" s="22" t="str">
        <f>IF(ISNA(VLOOKUP($C29,'Val St Come Canada Cup MO'!$A$17:$I$37,9,FALSE))=TRUE,"0",VLOOKUP($C29,'Val St Come Canada Cup MO'!$A$17:$I$37,9,FALSE))</f>
        <v>0</v>
      </c>
      <c r="G29" s="22" t="str">
        <f>IF(ISNA(VLOOKUP($C29,'Val St Come Canada Cup MO'!$A$17:$I$37,9,FALSE))=TRUE,"0",VLOOKUP($C29,'Val St Come Canada Cup MO'!$A$17:$I$37,9,FALSE))</f>
        <v>0</v>
      </c>
      <c r="H29" s="22">
        <f>IF(ISNA(VLOOKUP($C29,'Caledon TT Day 1'!$A$17:$I$52,9,FALSE))=TRUE,"0",VLOOKUP($C29,'Caledon TT Day 1'!$A$17:$I$52,9,FALSE))</f>
        <v>14</v>
      </c>
      <c r="I29" s="22">
        <f>IF(ISNA(VLOOKUP($C29,'Caledon TT Day 2'!$A$17:$I$50,9,FALSE))=TRUE,"0",VLOOKUP($C29,'Caledon TT Day 2'!$A$17:$I$50,9,FALSE))</f>
        <v>15</v>
      </c>
      <c r="J29" s="22">
        <f>IF(ISNA(VLOOKUP($C29,'Beaver TT'!$A$17:$I$64,9,FALSE))=TRUE,"0",VLOOKUP($C29,'Beaver TT'!$A$17:$I$64,9,FALSE))</f>
        <v>12</v>
      </c>
      <c r="K29" s="22" t="str">
        <f>IF(ISNA(VLOOKUP($C29,'Fortune Fz'!$A$17:$I$64,9,FALSE))=TRUE,"0",VLOOKUP($C29,'Fortune Fz'!$A$17:$I$64,9,FALSE))</f>
        <v>0</v>
      </c>
      <c r="L29" s="22" t="str">
        <f>IF(ISNA(VLOOKUP($C29,'VSC NorAm MO'!$A$17:$I$64,9,FALSE))=TRUE,"0",VLOOKUP($C29,'VSC NorAm MO'!$A$17:$I$64,9,FALSE))</f>
        <v>0</v>
      </c>
      <c r="M29" s="22" t="str">
        <f>IF(ISNA(VLOOKUP($C29,'VSC NorAm DM'!$A$17:$I$64,9,FALSE))=TRUE,"0",VLOOKUP($C29,'VSC NorAm DM'!$A$17:$I$64,9,FALSE))</f>
        <v>0</v>
      </c>
      <c r="N29" s="22" t="str">
        <f>IF(ISNA(VLOOKUP($C29,'TT Provincials'!$A$17:$I$65,9,FALSE))=TRUE,"0",VLOOKUP($C29,'TT Provincials'!$A$17:$I$65,9,FALSE))</f>
        <v>DNF</v>
      </c>
      <c r="O29" s="22" t="str">
        <f>IF(ISNA(VLOOKUP($C29,'TT Provincials DM'!$A$17:$I$65,9,FALSE))=TRUE,"0",VLOOKUP($C29,'TT Provincials DM'!$A$17:$I$65,9,FALSE))</f>
        <v>0</v>
      </c>
      <c r="P29" s="22" t="str">
        <f>IF(ISNA(VLOOKUP($C29,'CWG Moguls'!$A$17:$I$56,9,FALSE))=TRUE,"0",VLOOKUP($C29,'CWG Moguls'!$A$17:$I$56,9,FALSE))</f>
        <v>0</v>
      </c>
      <c r="Q29" s="22" t="str">
        <f>IF(ISNA(VLOOKUP($C29,'Steamboat NorAM MO'!$A$17:$I$56,9,FALSE))=TRUE,"0",VLOOKUP($C29,'Steamboat NorAM MO'!$A$17:$I$56,9,FALSE))</f>
        <v>0</v>
      </c>
      <c r="R29" s="22" t="str">
        <f>IF(ISNA(VLOOKUP($C29,'Steamboat NorAM DM'!$A$17:$I$56,9,FALSE))=TRUE,"0",VLOOKUP($C29,'Steamboat NorAM DM'!$A$17:$I$56,9,FALSE))</f>
        <v>0</v>
      </c>
      <c r="S29" s="22" t="str">
        <f>IF(ISNA(VLOOKUP($C29,'Apex NorAM MO'!$A$17:$I$56,9,FALSE))=TRUE,"0",VLOOKUP($C29,'Apex NorAM MO'!$A$17:$I$56,9,FALSE))</f>
        <v>0</v>
      </c>
      <c r="T29" s="22" t="str">
        <f>IF(ISNA(VLOOKUP($C29,'Apex NorAM DM'!$A$17:$I$56,9,FALSE))=TRUE,"0",VLOOKUP($C29,'Apex NorAM DM'!$A$17:$I$56,9,FALSE))</f>
        <v>0</v>
      </c>
      <c r="U29" s="22" t="str">
        <f>IF(ISNA(VLOOKUP($C29,'Fernie CC MO'!$A$17:$I$65,9,FALSE))=TRUE,"0",VLOOKUP($C29,'Fernie CC MO'!$A$17:$I$65,9,FALSE))</f>
        <v>0</v>
      </c>
      <c r="V29" s="22" t="str">
        <f>IF(ISNA(VLOOKUP($C29,'Fernie CC DM'!$A$17:$I$65,9,FALSE))=TRUE,"0",VLOOKUP($C29,'Fernie CC DM'!$A$17:$I$65,9,FALSE))</f>
        <v>0</v>
      </c>
      <c r="W29" s="22" t="str">
        <f>IF(ISNA(VLOOKUP($C29,'Jr Nats MO'!$A$17:$I$41,9,FALSE))=TRUE,"0",VLOOKUP($C29,'Jr Nats MO'!$A$17:$I$41,9,FALSE))</f>
        <v>0</v>
      </c>
      <c r="X29" s="22" t="str">
        <f>IF(ISNA(VLOOKUP($C29,'CDN Champs MO'!$A$17:$I$41,9,FALSE))=TRUE,"0",VLOOKUP($C29,'CDN Champs MO'!$A$17:$I$41,9,FALSE))</f>
        <v>0</v>
      </c>
      <c r="Y29" s="22" t="str">
        <f>IF(ISNA(VLOOKUP($C29,'CDN Champs DM'!$A$17:$I$41,9,FALSE))=TRUE,"0",VLOOKUP($C29,'CDN Champs DM'!$A$17:$I$41,9,FALSE))</f>
        <v>0</v>
      </c>
    </row>
    <row r="30" spans="1:25" ht="15" customHeight="1">
      <c r="A30" s="81" t="s">
        <v>97</v>
      </c>
      <c r="B30" s="81" t="s">
        <v>103</v>
      </c>
      <c r="C30" s="86" t="s">
        <v>76</v>
      </c>
      <c r="D30" s="85">
        <f>IF(ISNA(VLOOKUP($C30,'RPA Caclulations'!$C$6:$K$104,3,FALSE))=TRUE,"0",VLOOKUP($C30,'RPA Caclulations'!$C$6:$K$104,3,FALSE))</f>
        <v>23</v>
      </c>
      <c r="E30" s="22" t="str">
        <f>IF(ISNA(VLOOKUP($C30,'Canadian Selections'!$A$17:$I$37,9,FALSE))=TRUE,"0",VLOOKUP($C30,'Canadian Selections'!$A$17:$I$37,9,FALSE))</f>
        <v>0</v>
      </c>
      <c r="F30" s="22" t="str">
        <f>IF(ISNA(VLOOKUP($C30,'Canadian Selections'!$A$17:$I$37,9,FALSE))=TRUE,"0",VLOOKUP($C30,'Canadian Selections'!$A$17:$I$37,9,FALSE))</f>
        <v>0</v>
      </c>
      <c r="G30" s="22" t="str">
        <f>IF(ISNA(VLOOKUP($C30,'Canadian Selections'!$A$17:$I$37,9,FALSE))=TRUE,"0",VLOOKUP($C30,'Canadian Selections'!$A$17:$I$37,9,FALSE))</f>
        <v>0</v>
      </c>
      <c r="H30" s="22">
        <f>IF(ISNA(VLOOKUP($C30,'Caledon TT Day 1'!$A$17:$I$52,9,FALSE))=TRUE,"0",VLOOKUP($C30,'Caledon TT Day 1'!$A$17:$I$52,9,FALSE))</f>
        <v>16</v>
      </c>
      <c r="I30" s="22">
        <f>IF(ISNA(VLOOKUP($C30,'Caledon TT Day 2'!$A$17:$I$50,9,FALSE))=TRUE,"0",VLOOKUP($C30,'Caledon TT Day 2'!$A$17:$I$50,9,FALSE))</f>
        <v>17</v>
      </c>
      <c r="J30" s="22">
        <f>IF(ISNA(VLOOKUP($C30,'Beaver TT'!$A$17:$I$64,9,FALSE))=TRUE,"0",VLOOKUP($C30,'Beaver TT'!$A$17:$I$64,9,FALSE))</f>
        <v>38</v>
      </c>
      <c r="K30" s="22" t="str">
        <f>IF(ISNA(VLOOKUP($C30,'Fortune Fz'!$A$17:$I$64,9,FALSE))=TRUE,"0",VLOOKUP($C30,'Fortune Fz'!$A$17:$I$64,9,FALSE))</f>
        <v>0</v>
      </c>
      <c r="L30" s="22" t="str">
        <f>IF(ISNA(VLOOKUP($C30,'VSC NorAm MO'!$A$17:$I$64,9,FALSE))=TRUE,"0",VLOOKUP($C30,'VSC NorAm MO'!$A$17:$I$64,9,FALSE))</f>
        <v>0</v>
      </c>
      <c r="M30" s="22" t="str">
        <f>IF(ISNA(VLOOKUP($C30,'VSC NorAm DM'!$A$17:$I$64,9,FALSE))=TRUE,"0",VLOOKUP($C30,'VSC NorAm DM'!$A$17:$I$64,9,FALSE))</f>
        <v>0</v>
      </c>
      <c r="N30" s="22">
        <f>IF(ISNA(VLOOKUP($C30,'TT Provincials'!$A$17:$I$65,9,FALSE))=TRUE,"0",VLOOKUP($C30,'TT Provincials'!$A$17:$I$65,9,FALSE))</f>
        <v>20</v>
      </c>
      <c r="O30" s="22">
        <f>IF(ISNA(VLOOKUP($C30,'TT Provincials DM'!$A$17:$I$65,9,FALSE))=TRUE,"0",VLOOKUP($C30,'TT Provincials DM'!$A$17:$I$65,9,FALSE))</f>
        <v>20</v>
      </c>
      <c r="P30" s="22" t="str">
        <f>IF(ISNA(VLOOKUP($C30,'CWG Moguls'!$A$17:$I$56,9,FALSE))=TRUE,"0",VLOOKUP($C30,'CWG Moguls'!$A$17:$I$56,9,FALSE))</f>
        <v>0</v>
      </c>
      <c r="Q30" s="22" t="str">
        <f>IF(ISNA(VLOOKUP($C30,'Steamboat NorAM MO'!$A$17:$I$56,9,FALSE))=TRUE,"0",VLOOKUP($C30,'Steamboat NorAM MO'!$A$17:$I$56,9,FALSE))</f>
        <v>0</v>
      </c>
      <c r="R30" s="22" t="str">
        <f>IF(ISNA(VLOOKUP($C30,'Steamboat NorAM DM'!$A$17:$I$56,9,FALSE))=TRUE,"0",VLOOKUP($C30,'Steamboat NorAM DM'!$A$17:$I$56,9,FALSE))</f>
        <v>0</v>
      </c>
      <c r="S30" s="22" t="str">
        <f>IF(ISNA(VLOOKUP($C30,'Apex NorAM MO'!$A$17:$I$56,9,FALSE))=TRUE,"0",VLOOKUP($C30,'Apex NorAM MO'!$A$17:$I$56,9,FALSE))</f>
        <v>0</v>
      </c>
      <c r="T30" s="22" t="str">
        <f>IF(ISNA(VLOOKUP($C30,'Apex NorAM DM'!$A$17:$I$56,9,FALSE))=TRUE,"0",VLOOKUP($C30,'Apex NorAM DM'!$A$17:$I$56,9,FALSE))</f>
        <v>0</v>
      </c>
      <c r="U30" s="22" t="str">
        <f>IF(ISNA(VLOOKUP($C30,'Fernie CC MO'!$A$17:$I$65,9,FALSE))=TRUE,"0",VLOOKUP($C30,'Fernie CC MO'!$A$17:$I$65,9,FALSE))</f>
        <v>0</v>
      </c>
      <c r="V30" s="22" t="str">
        <f>IF(ISNA(VLOOKUP($C30,'Fernie CC DM'!$A$17:$I$65,9,FALSE))=TRUE,"0",VLOOKUP($C30,'Fernie CC DM'!$A$17:$I$65,9,FALSE))</f>
        <v>0</v>
      </c>
      <c r="W30" s="22" t="str">
        <f>IF(ISNA(VLOOKUP($C30,'Jr Nats MO'!$A$17:$I$41,9,FALSE))=TRUE,"0",VLOOKUP($C30,'Jr Nats MO'!$A$17:$I$41,9,FALSE))</f>
        <v>0</v>
      </c>
      <c r="X30" s="22" t="str">
        <f>IF(ISNA(VLOOKUP($C30,'CDN Champs MO'!$A$17:$I$41,9,FALSE))=TRUE,"0",VLOOKUP($C30,'CDN Champs MO'!$A$17:$I$41,9,FALSE))</f>
        <v>0</v>
      </c>
      <c r="Y30" s="22" t="str">
        <f>IF(ISNA(VLOOKUP($C30,'CDN Champs DM'!$A$17:$I$41,9,FALSE))=TRUE,"0",VLOOKUP($C30,'CDN Champs DM'!$A$17:$I$41,9,FALSE))</f>
        <v>0</v>
      </c>
    </row>
    <row r="31" spans="1:25" ht="15" customHeight="1">
      <c r="A31" s="81" t="s">
        <v>101</v>
      </c>
      <c r="B31" s="81" t="s">
        <v>100</v>
      </c>
      <c r="C31" s="86" t="s">
        <v>77</v>
      </c>
      <c r="D31" s="85">
        <f>IF(ISNA(VLOOKUP($C31,'RPA Caclulations'!$C$6:$K$104,3,FALSE))=TRUE,"0",VLOOKUP($C31,'RPA Caclulations'!$C$6:$K$104,3,FALSE))</f>
        <v>24</v>
      </c>
      <c r="E31" s="22" t="str">
        <f>IF(ISNA(VLOOKUP($C31,'Canadian Selections'!$A$17:$I$37,9,FALSE))=TRUE,"0",VLOOKUP($C31,'Canadian Selections'!$A$17:$I$37,9,FALSE))</f>
        <v>0</v>
      </c>
      <c r="F31" s="22" t="str">
        <f>IF(ISNA(VLOOKUP($C31,'Canadian Selections'!$A$17:$I$37,9,FALSE))=TRUE,"0",VLOOKUP($C31,'Canadian Selections'!$A$17:$I$37,9,FALSE))</f>
        <v>0</v>
      </c>
      <c r="G31" s="22" t="str">
        <f>IF(ISNA(VLOOKUP($C31,'Canadian Selections'!$A$17:$I$37,9,FALSE))=TRUE,"0",VLOOKUP($C31,'Canadian Selections'!$A$17:$I$37,9,FALSE))</f>
        <v>0</v>
      </c>
      <c r="H31" s="22">
        <f>IF(ISNA(VLOOKUP($C31,'Caledon TT Day 1'!$A$17:$I$52,9,FALSE))=TRUE,"0",VLOOKUP($C31,'Caledon TT Day 1'!$A$17:$I$52,9,FALSE))</f>
        <v>17</v>
      </c>
      <c r="I31" s="22">
        <f>IF(ISNA(VLOOKUP($C31,'Caledon TT Day 2'!$A$17:$I$50,9,FALSE))=TRUE,"0",VLOOKUP($C31,'Caledon TT Day 2'!$A$17:$I$50,9,FALSE))</f>
        <v>20</v>
      </c>
      <c r="J31" s="22">
        <f>IF(ISNA(VLOOKUP($C31,'Beaver TT'!$A$17:$I$64,9,FALSE))=TRUE,"0",VLOOKUP($C31,'Beaver TT'!$A$17:$I$64,9,FALSE))</f>
        <v>17</v>
      </c>
      <c r="K31" s="22" t="str">
        <f>IF(ISNA(VLOOKUP($C31,'Fortune Fz'!$A$17:$I$64,9,FALSE))=TRUE,"0",VLOOKUP($C31,'Fortune Fz'!$A$17:$I$64,9,FALSE))</f>
        <v>0</v>
      </c>
      <c r="L31" s="22" t="str">
        <f>IF(ISNA(VLOOKUP($C31,'VSC NorAm MO'!$A$17:$I$64,9,FALSE))=TRUE,"0",VLOOKUP($C31,'VSC NorAm MO'!$A$17:$I$64,9,FALSE))</f>
        <v>0</v>
      </c>
      <c r="M31" s="22" t="str">
        <f>IF(ISNA(VLOOKUP($C31,'VSC NorAm DM'!$A$17:$I$64,9,FALSE))=TRUE,"0",VLOOKUP($C31,'VSC NorAm DM'!$A$17:$I$64,9,FALSE))</f>
        <v>0</v>
      </c>
      <c r="N31" s="22">
        <f>IF(ISNA(VLOOKUP($C31,'TT Provincials'!$A$17:$I$65,9,FALSE))=TRUE,"0",VLOOKUP($C31,'TT Provincials'!$A$17:$I$65,9,FALSE))</f>
        <v>23</v>
      </c>
      <c r="O31" s="22" t="str">
        <f>IF(ISNA(VLOOKUP($C31,'TT Provincials DM'!$A$17:$I$65,9,FALSE))=TRUE,"0",VLOOKUP($C31,'TT Provincials DM'!$A$17:$I$65,9,FALSE))</f>
        <v>0</v>
      </c>
      <c r="P31" s="22" t="str">
        <f>IF(ISNA(VLOOKUP($C31,'CWG Moguls'!$A$17:$I$56,9,FALSE))=TRUE,"0",VLOOKUP($C31,'CWG Moguls'!$A$17:$I$56,9,FALSE))</f>
        <v>0</v>
      </c>
      <c r="Q31" s="22" t="str">
        <f>IF(ISNA(VLOOKUP($C31,'Steamboat NorAM MO'!$A$17:$I$56,9,FALSE))=TRUE,"0",VLOOKUP($C31,'Steamboat NorAM MO'!$A$17:$I$56,9,FALSE))</f>
        <v>0</v>
      </c>
      <c r="R31" s="22" t="str">
        <f>IF(ISNA(VLOOKUP($C31,'Steamboat NorAM DM'!$A$17:$I$56,9,FALSE))=TRUE,"0",VLOOKUP($C31,'Steamboat NorAM DM'!$A$17:$I$56,9,FALSE))</f>
        <v>0</v>
      </c>
      <c r="S31" s="22" t="str">
        <f>IF(ISNA(VLOOKUP($C31,'Apex NorAM MO'!$A$17:$I$56,9,FALSE))=TRUE,"0",VLOOKUP($C31,'Apex NorAM MO'!$A$17:$I$56,9,FALSE))</f>
        <v>0</v>
      </c>
      <c r="T31" s="22" t="str">
        <f>IF(ISNA(VLOOKUP($C31,'Apex NorAM DM'!$A$17:$I$56,9,FALSE))=TRUE,"0",VLOOKUP($C31,'Apex NorAM DM'!$A$17:$I$56,9,FALSE))</f>
        <v>0</v>
      </c>
      <c r="U31" s="22" t="str">
        <f>IF(ISNA(VLOOKUP($C31,'Fernie CC MO'!$A$17:$I$65,9,FALSE))=TRUE,"0",VLOOKUP($C31,'Fernie CC MO'!$A$17:$I$65,9,FALSE))</f>
        <v>0</v>
      </c>
      <c r="V31" s="22" t="str">
        <f>IF(ISNA(VLOOKUP($C31,'Fernie CC DM'!$A$17:$I$65,9,FALSE))=TRUE,"0",VLOOKUP($C31,'Fernie CC DM'!$A$17:$I$65,9,FALSE))</f>
        <v>0</v>
      </c>
      <c r="W31" s="22" t="str">
        <f>IF(ISNA(VLOOKUP($C31,'Jr Nats MO'!$A$17:$I$41,9,FALSE))=TRUE,"0",VLOOKUP($C31,'Jr Nats MO'!$A$17:$I$41,9,FALSE))</f>
        <v>0</v>
      </c>
      <c r="X31" s="22" t="str">
        <f>IF(ISNA(VLOOKUP($C31,'CDN Champs MO'!$A$17:$I$41,9,FALSE))=TRUE,"0",VLOOKUP($C31,'CDN Champs MO'!$A$17:$I$41,9,FALSE))</f>
        <v>0</v>
      </c>
      <c r="Y31" s="22" t="str">
        <f>IF(ISNA(VLOOKUP($C31,'CDN Champs DM'!$A$17:$I$41,9,FALSE))=TRUE,"0",VLOOKUP($C31,'CDN Champs DM'!$A$17:$I$41,9,FALSE))</f>
        <v>0</v>
      </c>
    </row>
    <row r="32" spans="1:25" ht="15" customHeight="1">
      <c r="A32" s="81" t="s">
        <v>99</v>
      </c>
      <c r="B32" s="81" t="s">
        <v>103</v>
      </c>
      <c r="C32" s="86" t="s">
        <v>81</v>
      </c>
      <c r="D32" s="85">
        <f>IF(ISNA(VLOOKUP($C32,'RPA Caclulations'!$C$6:$K$104,3,FALSE))=TRUE,"0",VLOOKUP($C32,'RPA Caclulations'!$C$6:$K$104,3,FALSE))</f>
        <v>25</v>
      </c>
      <c r="E32" s="22" t="str">
        <f>IF(ISNA(VLOOKUP($C32,'Canadian Selections'!$A$17:$I$37,9,FALSE))=TRUE,"0",VLOOKUP($C32,'Canadian Selections'!$A$17:$I$37,9,FALSE))</f>
        <v>0</v>
      </c>
      <c r="F32" s="22" t="str">
        <f>IF(ISNA(VLOOKUP($C32,'Canadian Selections'!$A$17:$I$37,9,FALSE))=TRUE,"0",VLOOKUP($C32,'Canadian Selections'!$A$17:$I$37,9,FALSE))</f>
        <v>0</v>
      </c>
      <c r="G32" s="22" t="str">
        <f>IF(ISNA(VLOOKUP($C32,'Canadian Selections'!$A$17:$I$37,9,FALSE))=TRUE,"0",VLOOKUP($C32,'Canadian Selections'!$A$17:$I$37,9,FALSE))</f>
        <v>0</v>
      </c>
      <c r="H32" s="22">
        <f>IF(ISNA(VLOOKUP($C32,'Caledon TT Day 1'!$A$17:$I$52,9,FALSE))=TRUE,"0",VLOOKUP($C32,'Caledon TT Day 1'!$A$17:$I$52,9,FALSE))</f>
        <v>21</v>
      </c>
      <c r="I32" s="22">
        <f>IF(ISNA(VLOOKUP($C32,'Caledon TT Day 2'!$A$17:$I$50,9,FALSE))=TRUE,"0",VLOOKUP($C32,'Caledon TT Day 2'!$A$17:$I$50,9,FALSE))</f>
        <v>21</v>
      </c>
      <c r="J32" s="22">
        <f>IF(ISNA(VLOOKUP($C32,'Beaver TT'!$A$17:$I$64,9,FALSE))=TRUE,"0",VLOOKUP($C32,'Beaver TT'!$A$17:$I$64,9,FALSE))</f>
        <v>23</v>
      </c>
      <c r="K32" s="22" t="str">
        <f>IF(ISNA(VLOOKUP($C32,'Fortune Fz'!$A$17:$I$64,9,FALSE))=TRUE,"0",VLOOKUP($C32,'Fortune Fz'!$A$17:$I$64,9,FALSE))</f>
        <v>0</v>
      </c>
      <c r="L32" s="22" t="str">
        <f>IF(ISNA(VLOOKUP($C32,'VSC NorAm MO'!$A$17:$I$64,9,FALSE))=TRUE,"0",VLOOKUP($C32,'VSC NorAm MO'!$A$17:$I$64,9,FALSE))</f>
        <v>0</v>
      </c>
      <c r="M32" s="22" t="str">
        <f>IF(ISNA(VLOOKUP($C32,'VSC NorAm DM'!$A$17:$I$64,9,FALSE))=TRUE,"0",VLOOKUP($C32,'VSC NorAm DM'!$A$17:$I$64,9,FALSE))</f>
        <v>0</v>
      </c>
      <c r="N32" s="22">
        <f>IF(ISNA(VLOOKUP($C32,'TT Provincials'!$A$17:$I$65,9,FALSE))=TRUE,"0",VLOOKUP($C32,'TT Provincials'!$A$17:$I$65,9,FALSE))</f>
        <v>22</v>
      </c>
      <c r="O32" s="22">
        <f>IF(ISNA(VLOOKUP($C32,'TT Provincials DM'!$A$17:$I$65,9,FALSE))=TRUE,"0",VLOOKUP($C32,'TT Provincials DM'!$A$17:$I$65,9,FALSE))</f>
        <v>17</v>
      </c>
      <c r="P32" s="22" t="str">
        <f>IF(ISNA(VLOOKUP($C32,'CWG Moguls'!$A$17:$I$56,9,FALSE))=TRUE,"0",VLOOKUP($C32,'CWG Moguls'!$A$17:$I$56,9,FALSE))</f>
        <v>0</v>
      </c>
      <c r="Q32" s="22" t="str">
        <f>IF(ISNA(VLOOKUP($C32,'Steamboat NorAM MO'!$A$17:$I$56,9,FALSE))=TRUE,"0",VLOOKUP($C32,'Steamboat NorAM MO'!$A$17:$I$56,9,FALSE))</f>
        <v>0</v>
      </c>
      <c r="R32" s="22" t="str">
        <f>IF(ISNA(VLOOKUP($C32,'Steamboat NorAM DM'!$A$17:$I$56,9,FALSE))=TRUE,"0",VLOOKUP($C32,'Steamboat NorAM DM'!$A$17:$I$56,9,FALSE))</f>
        <v>0</v>
      </c>
      <c r="S32" s="22" t="str">
        <f>IF(ISNA(VLOOKUP($C32,'Apex NorAM MO'!$A$17:$I$56,9,FALSE))=TRUE,"0",VLOOKUP($C32,'Apex NorAM MO'!$A$17:$I$56,9,FALSE))</f>
        <v>0</v>
      </c>
      <c r="T32" s="22" t="str">
        <f>IF(ISNA(VLOOKUP($C32,'Apex NorAM DM'!$A$17:$I$56,9,FALSE))=TRUE,"0",VLOOKUP($C32,'Apex NorAM DM'!$A$17:$I$56,9,FALSE))</f>
        <v>0</v>
      </c>
      <c r="U32" s="22" t="str">
        <f>IF(ISNA(VLOOKUP($C32,'Fernie CC MO'!$A$17:$I$65,9,FALSE))=TRUE,"0",VLOOKUP($C32,'Fernie CC MO'!$A$17:$I$65,9,FALSE))</f>
        <v>0</v>
      </c>
      <c r="V32" s="22" t="str">
        <f>IF(ISNA(VLOOKUP($C32,'Fernie CC DM'!$A$17:$I$65,9,FALSE))=TRUE,"0",VLOOKUP($C32,'Fernie CC DM'!$A$17:$I$65,9,FALSE))</f>
        <v>0</v>
      </c>
      <c r="W32" s="22" t="str">
        <f>IF(ISNA(VLOOKUP($C32,'Jr Nats MO'!$A$17:$I$41,9,FALSE))=TRUE,"0",VLOOKUP($C32,'Jr Nats MO'!$A$17:$I$41,9,FALSE))</f>
        <v>0</v>
      </c>
      <c r="X32" s="22" t="str">
        <f>IF(ISNA(VLOOKUP($C32,'CDN Champs MO'!$A$17:$I$41,9,FALSE))=TRUE,"0",VLOOKUP($C32,'CDN Champs MO'!$A$17:$I$41,9,FALSE))</f>
        <v>0</v>
      </c>
      <c r="Y32" s="22" t="str">
        <f>IF(ISNA(VLOOKUP($C32,'CDN Champs DM'!$A$17:$I$41,9,FALSE))=TRUE,"0",VLOOKUP($C32,'CDN Champs DM'!$A$17:$I$41,9,FALSE))</f>
        <v>0</v>
      </c>
    </row>
    <row r="33" spans="1:25" ht="15" customHeight="1">
      <c r="A33" s="81" t="s">
        <v>102</v>
      </c>
      <c r="B33" s="81" t="s">
        <v>100</v>
      </c>
      <c r="C33" s="86" t="s">
        <v>79</v>
      </c>
      <c r="D33" s="85">
        <f>IF(ISNA(VLOOKUP($C33,'RPA Caclulations'!$C$6:$K$104,3,FALSE))=TRUE,"0",VLOOKUP($C33,'RPA Caclulations'!$C$6:$K$104,3,FALSE))</f>
        <v>26</v>
      </c>
      <c r="E33" s="22" t="str">
        <f>IF(ISNA(VLOOKUP($C33,'Canadian Selections'!$A$17:$I$37,9,FALSE))=TRUE,"0",VLOOKUP($C33,'Canadian Selections'!$A$17:$I$37,9,FALSE))</f>
        <v>0</v>
      </c>
      <c r="F33" s="22" t="str">
        <f>IF(ISNA(VLOOKUP($C33,'Canadian Selections'!$A$17:$I$37,9,FALSE))=TRUE,"0",VLOOKUP($C33,'Canadian Selections'!$A$17:$I$37,9,FALSE))</f>
        <v>0</v>
      </c>
      <c r="G33" s="22" t="str">
        <f>IF(ISNA(VLOOKUP($C33,'Canadian Selections'!$A$17:$I$37,9,FALSE))=TRUE,"0",VLOOKUP($C33,'Canadian Selections'!$A$17:$I$37,9,FALSE))</f>
        <v>0</v>
      </c>
      <c r="H33" s="22">
        <f>IF(ISNA(VLOOKUP($C33,'Caledon TT Day 1'!$A$17:$I$52,9,FALSE))=TRUE,"0",VLOOKUP($C33,'Caledon TT Day 1'!$A$17:$I$52,9,FALSE))</f>
        <v>19</v>
      </c>
      <c r="I33" s="22" t="str">
        <f>IF(ISNA(VLOOKUP($C33,'Caledon TT Day 2'!$A$17:$I$50,9,FALSE))=TRUE,"0",VLOOKUP($C33,'Caledon TT Day 2'!$A$17:$I$50,9,FALSE))</f>
        <v>0</v>
      </c>
      <c r="J33" s="22">
        <f>IF(ISNA(VLOOKUP($C33,'Beaver TT'!$A$17:$I$64,9,FALSE))=TRUE,"0",VLOOKUP($C33,'Beaver TT'!$A$17:$I$64,9,FALSE))</f>
        <v>20</v>
      </c>
      <c r="K33" s="22" t="str">
        <f>IF(ISNA(VLOOKUP($C33,'Fortune Fz'!$A$17:$I$64,9,FALSE))=TRUE,"0",VLOOKUP($C33,'Fortune Fz'!$A$17:$I$64,9,FALSE))</f>
        <v>0</v>
      </c>
      <c r="L33" s="22" t="str">
        <f>IF(ISNA(VLOOKUP($C33,'VSC NorAm MO'!$A$17:$I$64,9,FALSE))=TRUE,"0",VLOOKUP($C33,'VSC NorAm MO'!$A$17:$I$64,9,FALSE))</f>
        <v>0</v>
      </c>
      <c r="M33" s="22" t="str">
        <f>IF(ISNA(VLOOKUP($C33,'VSC NorAm DM'!$A$17:$I$64,9,FALSE))=TRUE,"0",VLOOKUP($C33,'VSC NorAm DM'!$A$17:$I$64,9,FALSE))</f>
        <v>0</v>
      </c>
      <c r="N33" s="22">
        <f>IF(ISNA(VLOOKUP($C33,'TT Provincials'!$A$17:$I$65,9,FALSE))=TRUE,"0",VLOOKUP($C33,'TT Provincials'!$A$17:$I$65,9,FALSE))</f>
        <v>28</v>
      </c>
      <c r="O33" s="22" t="str">
        <f>IF(ISNA(VLOOKUP($C33,'TT Provincials DM'!$A$17:$I$65,9,FALSE))=TRUE,"0",VLOOKUP($C33,'TT Provincials DM'!$A$17:$I$65,9,FALSE))</f>
        <v>0</v>
      </c>
      <c r="P33" s="22" t="str">
        <f>IF(ISNA(VLOOKUP($C33,'CWG Moguls'!$A$17:$I$56,9,FALSE))=TRUE,"0",VLOOKUP($C33,'CWG Moguls'!$A$17:$I$56,9,FALSE))</f>
        <v>0</v>
      </c>
      <c r="Q33" s="22" t="str">
        <f>IF(ISNA(VLOOKUP($C33,'Steamboat NorAM MO'!$A$17:$I$56,9,FALSE))=TRUE,"0",VLOOKUP($C33,'Steamboat NorAM MO'!$A$17:$I$56,9,FALSE))</f>
        <v>0</v>
      </c>
      <c r="R33" s="22" t="str">
        <f>IF(ISNA(VLOOKUP($C33,'Steamboat NorAM DM'!$A$17:$I$56,9,FALSE))=TRUE,"0",VLOOKUP($C33,'Steamboat NorAM DM'!$A$17:$I$56,9,FALSE))</f>
        <v>0</v>
      </c>
      <c r="S33" s="22" t="str">
        <f>IF(ISNA(VLOOKUP($C33,'Apex NorAM MO'!$A$17:$I$56,9,FALSE))=TRUE,"0",VLOOKUP($C33,'Apex NorAM MO'!$A$17:$I$56,9,FALSE))</f>
        <v>0</v>
      </c>
      <c r="T33" s="22" t="str">
        <f>IF(ISNA(VLOOKUP($C33,'Apex NorAM DM'!$A$17:$I$56,9,FALSE))=TRUE,"0",VLOOKUP($C33,'Apex NorAM DM'!$A$17:$I$56,9,FALSE))</f>
        <v>0</v>
      </c>
      <c r="U33" s="22" t="str">
        <f>IF(ISNA(VLOOKUP($C33,'Fernie CC MO'!$A$17:$I$65,9,FALSE))=TRUE,"0",VLOOKUP($C33,'Fernie CC MO'!$A$17:$I$65,9,FALSE))</f>
        <v>0</v>
      </c>
      <c r="V33" s="22" t="str">
        <f>IF(ISNA(VLOOKUP($C33,'Fernie CC DM'!$A$17:$I$65,9,FALSE))=TRUE,"0",VLOOKUP($C33,'Fernie CC DM'!$A$17:$I$65,9,FALSE))</f>
        <v>0</v>
      </c>
      <c r="W33" s="22" t="str">
        <f>IF(ISNA(VLOOKUP($C33,'Jr Nats MO'!$A$17:$I$41,9,FALSE))=TRUE,"0",VLOOKUP($C33,'Jr Nats MO'!$A$17:$I$41,9,FALSE))</f>
        <v>0</v>
      </c>
      <c r="X33" s="22" t="str">
        <f>IF(ISNA(VLOOKUP($C33,'CDN Champs MO'!$A$17:$I$41,9,FALSE))=TRUE,"0",VLOOKUP($C33,'CDN Champs MO'!$A$17:$I$41,9,FALSE))</f>
        <v>0</v>
      </c>
      <c r="Y33" s="22" t="str">
        <f>IF(ISNA(VLOOKUP($C33,'CDN Champs DM'!$A$17:$I$41,9,FALSE))=TRUE,"0",VLOOKUP($C33,'CDN Champs DM'!$A$17:$I$41,9,FALSE))</f>
        <v>0</v>
      </c>
    </row>
    <row r="34" spans="1:25" ht="15" customHeight="1">
      <c r="A34" s="81" t="s">
        <v>97</v>
      </c>
      <c r="B34" s="81" t="s">
        <v>49</v>
      </c>
      <c r="C34" s="86" t="s">
        <v>86</v>
      </c>
      <c r="D34" s="85">
        <f>IF(ISNA(VLOOKUP($C34,'RPA Caclulations'!$C$6:$K$104,3,FALSE))=TRUE,"0",VLOOKUP($C34,'RPA Caclulations'!$C$6:$K$104,3,FALSE))</f>
        <v>27</v>
      </c>
      <c r="E34" s="22" t="str">
        <f>IF(ISNA(VLOOKUP($C34,'Canadian Selections'!$A$17:$I$37,9,FALSE))=TRUE,"0",VLOOKUP($C34,'Canadian Selections'!$A$17:$I$37,9,FALSE))</f>
        <v>0</v>
      </c>
      <c r="F34" s="22" t="str">
        <f>IF(ISNA(VLOOKUP($C34,'Canadian Selections'!$A$17:$I$37,9,FALSE))=TRUE,"0",VLOOKUP($C34,'Canadian Selections'!$A$17:$I$37,9,FALSE))</f>
        <v>0</v>
      </c>
      <c r="G34" s="22" t="str">
        <f>IF(ISNA(VLOOKUP($C34,'Canadian Selections'!$A$17:$I$37,9,FALSE))=TRUE,"0",VLOOKUP($C34,'Canadian Selections'!$A$17:$I$37,9,FALSE))</f>
        <v>0</v>
      </c>
      <c r="H34" s="22">
        <f>IF(ISNA(VLOOKUP($C34,'Caledon TT Day 1'!$A$17:$I$52,9,FALSE))=TRUE,"0",VLOOKUP($C34,'Caledon TT Day 1'!$A$17:$I$52,9,FALSE))</f>
        <v>26</v>
      </c>
      <c r="I34" s="22">
        <f>IF(ISNA(VLOOKUP($C34,'Caledon TT Day 2'!$A$17:$I$50,9,FALSE))=TRUE,"0",VLOOKUP($C34,'Caledon TT Day 2'!$A$17:$I$50,9,FALSE))</f>
        <v>19</v>
      </c>
      <c r="J34" s="22">
        <f>IF(ISNA(VLOOKUP($C34,'Beaver TT'!$A$17:$I$64,9,FALSE))=TRUE,"0",VLOOKUP($C34,'Beaver TT'!$A$17:$I$64,9,FALSE))</f>
        <v>22</v>
      </c>
      <c r="K34" s="22" t="str">
        <f>IF(ISNA(VLOOKUP($C34,'Fortune Fz'!$A$17:$I$64,9,FALSE))=TRUE,"0",VLOOKUP($C34,'Fortune Fz'!$A$17:$I$64,9,FALSE))</f>
        <v>0</v>
      </c>
      <c r="L34" s="22" t="str">
        <f>IF(ISNA(VLOOKUP($C34,'VSC NorAm MO'!$A$17:$I$64,9,FALSE))=TRUE,"0",VLOOKUP($C34,'VSC NorAm MO'!$A$17:$I$64,9,FALSE))</f>
        <v>0</v>
      </c>
      <c r="M34" s="22" t="str">
        <f>IF(ISNA(VLOOKUP($C34,'VSC NorAm DM'!$A$17:$I$64,9,FALSE))=TRUE,"0",VLOOKUP($C34,'VSC NorAm DM'!$A$17:$I$64,9,FALSE))</f>
        <v>0</v>
      </c>
      <c r="N34" s="22">
        <f>IF(ISNA(VLOOKUP($C34,'TT Provincials'!$A$17:$I$65,9,FALSE))=TRUE,"0",VLOOKUP($C34,'TT Provincials'!$A$17:$I$65,9,FALSE))</f>
        <v>21</v>
      </c>
      <c r="O34" s="22" t="str">
        <f>IF(ISNA(VLOOKUP($C34,'TT Provincials DM'!$A$17:$I$65,9,FALSE))=TRUE,"0",VLOOKUP($C34,'TT Provincials DM'!$A$17:$I$65,9,FALSE))</f>
        <v>0</v>
      </c>
      <c r="P34" s="22" t="str">
        <f>IF(ISNA(VLOOKUP($C34,'CWG Moguls'!$A$17:$I$56,9,FALSE))=TRUE,"0",VLOOKUP($C34,'CWG Moguls'!$A$17:$I$56,9,FALSE))</f>
        <v>0</v>
      </c>
      <c r="Q34" s="22" t="str">
        <f>IF(ISNA(VLOOKUP($C34,'Steamboat NorAM MO'!$A$17:$I$56,9,FALSE))=TRUE,"0",VLOOKUP($C34,'Steamboat NorAM MO'!$A$17:$I$56,9,FALSE))</f>
        <v>0</v>
      </c>
      <c r="R34" s="22" t="str">
        <f>IF(ISNA(VLOOKUP($C34,'Steamboat NorAM DM'!$A$17:$I$56,9,FALSE))=TRUE,"0",VLOOKUP($C34,'Steamboat NorAM DM'!$A$17:$I$56,9,FALSE))</f>
        <v>0</v>
      </c>
      <c r="S34" s="22" t="str">
        <f>IF(ISNA(VLOOKUP($C34,'Apex NorAM MO'!$A$17:$I$56,9,FALSE))=TRUE,"0",VLOOKUP($C34,'Apex NorAM MO'!$A$17:$I$56,9,FALSE))</f>
        <v>0</v>
      </c>
      <c r="T34" s="22" t="str">
        <f>IF(ISNA(VLOOKUP($C34,'Apex NorAM DM'!$A$17:$I$56,9,FALSE))=TRUE,"0",VLOOKUP($C34,'Apex NorAM DM'!$A$17:$I$56,9,FALSE))</f>
        <v>0</v>
      </c>
      <c r="U34" s="22" t="str">
        <f>IF(ISNA(VLOOKUP($C34,'Fernie CC MO'!$A$17:$I$65,9,FALSE))=TRUE,"0",VLOOKUP($C34,'Fernie CC MO'!$A$17:$I$65,9,FALSE))</f>
        <v>0</v>
      </c>
      <c r="V34" s="22" t="str">
        <f>IF(ISNA(VLOOKUP($C34,'Fernie CC DM'!$A$17:$I$65,9,FALSE))=TRUE,"0",VLOOKUP($C34,'Fernie CC DM'!$A$17:$I$65,9,FALSE))</f>
        <v>0</v>
      </c>
      <c r="W34" s="22" t="str">
        <f>IF(ISNA(VLOOKUP($C34,'Jr Nats MO'!$A$17:$I$41,9,FALSE))=TRUE,"0",VLOOKUP($C34,'Jr Nats MO'!$A$17:$I$41,9,FALSE))</f>
        <v>0</v>
      </c>
      <c r="X34" s="22" t="str">
        <f>IF(ISNA(VLOOKUP($C34,'CDN Champs MO'!$A$17:$I$41,9,FALSE))=TRUE,"0",VLOOKUP($C34,'CDN Champs MO'!$A$17:$I$41,9,FALSE))</f>
        <v>0</v>
      </c>
      <c r="Y34" s="22" t="str">
        <f>IF(ISNA(VLOOKUP($C34,'CDN Champs DM'!$A$17:$I$41,9,FALSE))=TRUE,"0",VLOOKUP($C34,'CDN Champs DM'!$A$17:$I$41,9,FALSE))</f>
        <v>0</v>
      </c>
    </row>
    <row r="35" spans="1:25" ht="15" customHeight="1">
      <c r="A35" s="81" t="s">
        <v>98</v>
      </c>
      <c r="B35" s="81" t="s">
        <v>49</v>
      </c>
      <c r="C35" s="86" t="s">
        <v>91</v>
      </c>
      <c r="D35" s="85">
        <f>IF(ISNA(VLOOKUP($C35,'RPA Caclulations'!$C$6:$K$104,3,FALSE))=TRUE,"0",VLOOKUP($C35,'RPA Caclulations'!$C$6:$K$104,3,FALSE))</f>
        <v>28</v>
      </c>
      <c r="E35" s="22" t="str">
        <f>IF(ISNA(VLOOKUP($C35,'Canadian Selections'!$A$17:$I$37,9,FALSE))=TRUE,"0",VLOOKUP($C35,'Canadian Selections'!$A$17:$I$37,9,FALSE))</f>
        <v>0</v>
      </c>
      <c r="F35" s="22" t="str">
        <f>IF(ISNA(VLOOKUP($C35,'Canadian Selections'!$A$17:$I$37,9,FALSE))=TRUE,"0",VLOOKUP($C35,'Canadian Selections'!$A$17:$I$37,9,FALSE))</f>
        <v>0</v>
      </c>
      <c r="G35" s="22" t="str">
        <f>IF(ISNA(VLOOKUP($C35,'Canadian Selections'!$A$17:$I$37,9,FALSE))=TRUE,"0",VLOOKUP($C35,'Canadian Selections'!$A$17:$I$37,9,FALSE))</f>
        <v>0</v>
      </c>
      <c r="H35" s="22">
        <f>IF(ISNA(VLOOKUP($C35,'Caledon TT Day 1'!$A$17:$I$52,9,FALSE))=TRUE,"0",VLOOKUP($C35,'Caledon TT Day 1'!$A$17:$I$52,9,FALSE))</f>
        <v>31</v>
      </c>
      <c r="I35" s="22">
        <f>IF(ISNA(VLOOKUP($C35,'Caledon TT Day 2'!$A$17:$I$50,9,FALSE))=TRUE,"0",VLOOKUP($C35,'Caledon TT Day 2'!$A$17:$I$50,9,FALSE))</f>
        <v>26</v>
      </c>
      <c r="J35" s="22" t="str">
        <f>IF(ISNA(VLOOKUP($C35,'Beaver TT'!$A$17:$I$64,9,FALSE))=TRUE,"0",VLOOKUP($C35,'Beaver TT'!$A$17:$I$64,9,FALSE))</f>
        <v>0</v>
      </c>
      <c r="K35" s="22" t="str">
        <f>IF(ISNA(VLOOKUP($C35,'Fortune Fz'!$A$17:$I$64,9,FALSE))=TRUE,"0",VLOOKUP($C35,'Fortune Fz'!$A$17:$I$64,9,FALSE))</f>
        <v>0</v>
      </c>
      <c r="L35" s="22" t="str">
        <f>IF(ISNA(VLOOKUP($C35,'VSC NorAm MO'!$A$17:$I$64,9,FALSE))=TRUE,"0",VLOOKUP($C35,'VSC NorAm MO'!$A$17:$I$64,9,FALSE))</f>
        <v>0</v>
      </c>
      <c r="M35" s="22" t="str">
        <f>IF(ISNA(VLOOKUP($C35,'VSC NorAm DM'!$A$17:$I$64,9,FALSE))=TRUE,"0",VLOOKUP($C35,'VSC NorAm DM'!$A$17:$I$64,9,FALSE))</f>
        <v>0</v>
      </c>
      <c r="N35" s="22">
        <f>IF(ISNA(VLOOKUP($C35,'TT Provincials'!$A$17:$I$65,9,FALSE))=TRUE,"0",VLOOKUP($C35,'TT Provincials'!$A$17:$I$65,9,FALSE))</f>
        <v>14</v>
      </c>
      <c r="O35" s="22">
        <f>IF(ISNA(VLOOKUP($C35,'TT Provincials DM'!$A$17:$I$65,9,FALSE))=TRUE,"0",VLOOKUP($C35,'TT Provincials DM'!$A$17:$I$65,9,FALSE))</f>
        <v>29</v>
      </c>
      <c r="P35" s="22" t="str">
        <f>IF(ISNA(VLOOKUP($C35,'CWG Moguls'!$A$17:$I$56,9,FALSE))=TRUE,"0",VLOOKUP($C35,'CWG Moguls'!$A$17:$I$56,9,FALSE))</f>
        <v>0</v>
      </c>
      <c r="Q35" s="22" t="str">
        <f>IF(ISNA(VLOOKUP($C35,'Steamboat NorAM MO'!$A$17:$I$56,9,FALSE))=TRUE,"0",VLOOKUP($C35,'Steamboat NorAM MO'!$A$17:$I$56,9,FALSE))</f>
        <v>0</v>
      </c>
      <c r="R35" s="22" t="str">
        <f>IF(ISNA(VLOOKUP($C35,'Steamboat NorAM DM'!$A$17:$I$56,9,FALSE))=TRUE,"0",VLOOKUP($C35,'Steamboat NorAM DM'!$A$17:$I$56,9,FALSE))</f>
        <v>0</v>
      </c>
      <c r="S35" s="22" t="str">
        <f>IF(ISNA(VLOOKUP($C35,'Apex NorAM MO'!$A$17:$I$56,9,FALSE))=TRUE,"0",VLOOKUP($C35,'Apex NorAM MO'!$A$17:$I$56,9,FALSE))</f>
        <v>0</v>
      </c>
      <c r="T35" s="22" t="str">
        <f>IF(ISNA(VLOOKUP($C35,'Apex NorAM DM'!$A$17:$I$56,9,FALSE))=TRUE,"0",VLOOKUP($C35,'Apex NorAM DM'!$A$17:$I$56,9,FALSE))</f>
        <v>0</v>
      </c>
      <c r="U35" s="22" t="str">
        <f>IF(ISNA(VLOOKUP($C35,'Fernie CC MO'!$A$17:$I$65,9,FALSE))=TRUE,"0",VLOOKUP($C35,'Fernie CC MO'!$A$17:$I$65,9,FALSE))</f>
        <v>0</v>
      </c>
      <c r="V35" s="22" t="str">
        <f>IF(ISNA(VLOOKUP($C35,'Fernie CC DM'!$A$17:$I$65,9,FALSE))=TRUE,"0",VLOOKUP($C35,'Fernie CC DM'!$A$17:$I$65,9,FALSE))</f>
        <v>0</v>
      </c>
      <c r="W35" s="22" t="str">
        <f>IF(ISNA(VLOOKUP($C35,'Jr Nats MO'!$A$17:$I$41,9,FALSE))=TRUE,"0",VLOOKUP($C35,'Jr Nats MO'!$A$17:$I$41,9,FALSE))</f>
        <v>0</v>
      </c>
      <c r="X35" s="22" t="str">
        <f>IF(ISNA(VLOOKUP($C35,'CDN Champs MO'!$A$17:$I$41,9,FALSE))=TRUE,"0",VLOOKUP($C35,'CDN Champs MO'!$A$17:$I$41,9,FALSE))</f>
        <v>0</v>
      </c>
      <c r="Y35" s="22" t="str">
        <f>IF(ISNA(VLOOKUP($C35,'CDN Champs DM'!$A$17:$I$41,9,FALSE))=TRUE,"0",VLOOKUP($C35,'CDN Champs DM'!$A$17:$I$41,9,FALSE))</f>
        <v>0</v>
      </c>
    </row>
    <row r="36" spans="1:25" ht="15" customHeight="1">
      <c r="A36" s="81" t="s">
        <v>101</v>
      </c>
      <c r="B36" s="81" t="s">
        <v>100</v>
      </c>
      <c r="C36" s="86" t="s">
        <v>90</v>
      </c>
      <c r="D36" s="85">
        <f>IF(ISNA(VLOOKUP($C36,'RPA Caclulations'!$C$6:$K$104,3,FALSE))=TRUE,"0",VLOOKUP($C36,'RPA Caclulations'!$C$6:$K$104,3,FALSE))</f>
        <v>29</v>
      </c>
      <c r="E36" s="22" t="str">
        <f>IF(ISNA(VLOOKUP($C36,'Canadian Selections'!$A$17:$I$37,9,FALSE))=TRUE,"0",VLOOKUP($C36,'Canadian Selections'!$A$17:$I$37,9,FALSE))</f>
        <v>0</v>
      </c>
      <c r="F36" s="22" t="str">
        <f>IF(ISNA(VLOOKUP($C36,'Canadian Selections'!$A$17:$I$37,9,FALSE))=TRUE,"0",VLOOKUP($C36,'Canadian Selections'!$A$17:$I$37,9,FALSE))</f>
        <v>0</v>
      </c>
      <c r="G36" s="22" t="str">
        <f>IF(ISNA(VLOOKUP($C36,'Canadian Selections'!$A$17:$I$37,9,FALSE))=TRUE,"0",VLOOKUP($C36,'Canadian Selections'!$A$17:$I$37,9,FALSE))</f>
        <v>0</v>
      </c>
      <c r="H36" s="22">
        <f>IF(ISNA(VLOOKUP($C36,'Caledon TT Day 1'!$A$17:$I$52,9,FALSE))=TRUE,"0",VLOOKUP($C36,'Caledon TT Day 1'!$A$17:$I$52,9,FALSE))</f>
        <v>30</v>
      </c>
      <c r="I36" s="22">
        <f>IF(ISNA(VLOOKUP($C36,'Caledon TT Day 2'!$A$17:$I$50,9,FALSE))=TRUE,"0",VLOOKUP($C36,'Caledon TT Day 2'!$A$17:$I$50,9,FALSE))</f>
        <v>25</v>
      </c>
      <c r="J36" s="22" t="str">
        <f>IF(ISNA(VLOOKUP($C36,'Beaver TT'!$A$17:$I$64,9,FALSE))=TRUE,"0",VLOOKUP($C36,'Beaver TT'!$A$17:$I$64,9,FALSE))</f>
        <v>0</v>
      </c>
      <c r="K36" s="22" t="str">
        <f>IF(ISNA(VLOOKUP($C36,'Fortune Fz'!$A$17:$I$64,9,FALSE))=TRUE,"0",VLOOKUP($C36,'Fortune Fz'!$A$17:$I$64,9,FALSE))</f>
        <v>0</v>
      </c>
      <c r="L36" s="22" t="str">
        <f>IF(ISNA(VLOOKUP($C36,'VSC NorAm MO'!$A$17:$I$64,9,FALSE))=TRUE,"0",VLOOKUP($C36,'VSC NorAm MO'!$A$17:$I$64,9,FALSE))</f>
        <v>0</v>
      </c>
      <c r="M36" s="22" t="str">
        <f>IF(ISNA(VLOOKUP($C36,'VSC NorAm DM'!$A$17:$I$64,9,FALSE))=TRUE,"0",VLOOKUP($C36,'VSC NorAm DM'!$A$17:$I$64,9,FALSE))</f>
        <v>0</v>
      </c>
      <c r="N36" s="22">
        <f>IF(ISNA(VLOOKUP($C36,'TT Provincials'!$A$17:$I$65,9,FALSE))=TRUE,"0",VLOOKUP($C36,'TT Provincials'!$A$17:$I$65,9,FALSE))</f>
        <v>24</v>
      </c>
      <c r="O36" s="22">
        <f>IF(ISNA(VLOOKUP($C36,'TT Provincials DM'!$A$17:$I$65,9,FALSE))=TRUE,"0",VLOOKUP($C36,'TT Provincials DM'!$A$17:$I$65,9,FALSE))</f>
        <v>18</v>
      </c>
      <c r="P36" s="22" t="str">
        <f>IF(ISNA(VLOOKUP($C36,'CWG Moguls'!$A$17:$I$56,9,FALSE))=TRUE,"0",VLOOKUP($C36,'CWG Moguls'!$A$17:$I$56,9,FALSE))</f>
        <v>0</v>
      </c>
      <c r="Q36" s="22" t="str">
        <f>IF(ISNA(VLOOKUP($C36,'Steamboat NorAM MO'!$A$17:$I$56,9,FALSE))=TRUE,"0",VLOOKUP($C36,'Steamboat NorAM MO'!$A$17:$I$56,9,FALSE))</f>
        <v>0</v>
      </c>
      <c r="R36" s="22" t="str">
        <f>IF(ISNA(VLOOKUP($C36,'Steamboat NorAM DM'!$A$17:$I$56,9,FALSE))=TRUE,"0",VLOOKUP($C36,'Steamboat NorAM DM'!$A$17:$I$56,9,FALSE))</f>
        <v>0</v>
      </c>
      <c r="S36" s="22" t="str">
        <f>IF(ISNA(VLOOKUP($C36,'Apex NorAM MO'!$A$17:$I$56,9,FALSE))=TRUE,"0",VLOOKUP($C36,'Apex NorAM MO'!$A$17:$I$56,9,FALSE))</f>
        <v>0</v>
      </c>
      <c r="T36" s="22" t="str">
        <f>IF(ISNA(VLOOKUP($C36,'Apex NorAM DM'!$A$17:$I$56,9,FALSE))=TRUE,"0",VLOOKUP($C36,'Apex NorAM DM'!$A$17:$I$56,9,FALSE))</f>
        <v>0</v>
      </c>
      <c r="U36" s="22" t="str">
        <f>IF(ISNA(VLOOKUP($C36,'Fernie CC MO'!$A$17:$I$65,9,FALSE))=TRUE,"0",VLOOKUP($C36,'Fernie CC MO'!$A$17:$I$65,9,FALSE))</f>
        <v>0</v>
      </c>
      <c r="V36" s="22" t="str">
        <f>IF(ISNA(VLOOKUP($C36,'Fernie CC DM'!$A$17:$I$65,9,FALSE))=TRUE,"0",VLOOKUP($C36,'Fernie CC DM'!$A$17:$I$65,9,FALSE))</f>
        <v>0</v>
      </c>
      <c r="W36" s="22" t="str">
        <f>IF(ISNA(VLOOKUP($C36,'Jr Nats MO'!$A$17:$I$41,9,FALSE))=TRUE,"0",VLOOKUP($C36,'Jr Nats MO'!$A$17:$I$41,9,FALSE))</f>
        <v>0</v>
      </c>
      <c r="X36" s="22" t="str">
        <f>IF(ISNA(VLOOKUP($C36,'CDN Champs MO'!$A$17:$I$41,9,FALSE))=TRUE,"0",VLOOKUP($C36,'CDN Champs MO'!$A$17:$I$41,9,FALSE))</f>
        <v>0</v>
      </c>
      <c r="Y36" s="22" t="str">
        <f>IF(ISNA(VLOOKUP($C36,'CDN Champs DM'!$A$17:$I$41,9,FALSE))=TRUE,"0",VLOOKUP($C36,'CDN Champs DM'!$A$17:$I$41,9,FALSE))</f>
        <v>0</v>
      </c>
    </row>
    <row r="37" spans="1:25" ht="15" customHeight="1">
      <c r="A37" s="81" t="s">
        <v>98</v>
      </c>
      <c r="B37" s="81" t="s">
        <v>49</v>
      </c>
      <c r="C37" s="86" t="s">
        <v>83</v>
      </c>
      <c r="D37" s="85">
        <f>IF(ISNA(VLOOKUP($C37,'RPA Caclulations'!$C$6:$K$104,3,FALSE))=TRUE,"0",VLOOKUP($C37,'RPA Caclulations'!$C$6:$K$104,3,FALSE))</f>
        <v>30</v>
      </c>
      <c r="E37" s="22" t="str">
        <f>IF(ISNA(VLOOKUP($C37,'Canadian Selections'!$A$17:$I$37,9,FALSE))=TRUE,"0",VLOOKUP($C37,'Canadian Selections'!$A$17:$I$37,9,FALSE))</f>
        <v>0</v>
      </c>
      <c r="F37" s="22" t="str">
        <f>IF(ISNA(VLOOKUP($C37,'Canadian Selections'!$A$17:$I$37,9,FALSE))=TRUE,"0",VLOOKUP($C37,'Canadian Selections'!$A$17:$I$37,9,FALSE))</f>
        <v>0</v>
      </c>
      <c r="G37" s="22" t="str">
        <f>IF(ISNA(VLOOKUP($C37,'Canadian Selections'!$A$17:$I$37,9,FALSE))=TRUE,"0",VLOOKUP($C37,'Canadian Selections'!$A$17:$I$37,9,FALSE))</f>
        <v>0</v>
      </c>
      <c r="H37" s="22">
        <f>IF(ISNA(VLOOKUP($C37,'Caledon TT Day 1'!$A$17:$I$52,9,FALSE))=TRUE,"0",VLOOKUP($C37,'Caledon TT Day 1'!$A$17:$I$52,9,FALSE))</f>
        <v>23</v>
      </c>
      <c r="I37" s="22">
        <f>IF(ISNA(VLOOKUP($C37,'Caledon TT Day 2'!$A$17:$I$50,9,FALSE))=TRUE,"0",VLOOKUP($C37,'Caledon TT Day 2'!$A$17:$I$50,9,FALSE))</f>
        <v>30</v>
      </c>
      <c r="J37" s="22">
        <f>IF(ISNA(VLOOKUP($C37,'Beaver TT'!$A$17:$I$64,9,FALSE))=TRUE,"0",VLOOKUP($C37,'Beaver TT'!$A$17:$I$64,9,FALSE))</f>
        <v>27</v>
      </c>
      <c r="K37" s="22" t="str">
        <f>IF(ISNA(VLOOKUP($C37,'Fortune Fz'!$A$17:$I$64,9,FALSE))=TRUE,"0",VLOOKUP($C37,'Fortune Fz'!$A$17:$I$64,9,FALSE))</f>
        <v>0</v>
      </c>
      <c r="L37" s="22" t="str">
        <f>IF(ISNA(VLOOKUP($C37,'VSC NorAm MO'!$A$17:$I$64,9,FALSE))=TRUE,"0",VLOOKUP($C37,'VSC NorAm MO'!$A$17:$I$64,9,FALSE))</f>
        <v>0</v>
      </c>
      <c r="M37" s="22" t="str">
        <f>IF(ISNA(VLOOKUP($C37,'VSC NorAm DM'!$A$17:$I$64,9,FALSE))=TRUE,"0",VLOOKUP($C37,'VSC NorAm DM'!$A$17:$I$64,9,FALSE))</f>
        <v>0</v>
      </c>
      <c r="N37" s="22">
        <f>IF(ISNA(VLOOKUP($C37,'TT Provincials'!$A$17:$I$65,9,FALSE))=TRUE,"0",VLOOKUP($C37,'TT Provincials'!$A$17:$I$65,9,FALSE))</f>
        <v>26</v>
      </c>
      <c r="O37" s="22">
        <f>IF(ISNA(VLOOKUP($C37,'TT Provincials DM'!$A$17:$I$65,9,FALSE))=TRUE,"0",VLOOKUP($C37,'TT Provincials DM'!$A$17:$I$65,9,FALSE))</f>
        <v>23</v>
      </c>
      <c r="P37" s="22" t="str">
        <f>IF(ISNA(VLOOKUP($C37,'CWG Moguls'!$A$17:$I$56,9,FALSE))=TRUE,"0",VLOOKUP($C37,'CWG Moguls'!$A$17:$I$56,9,FALSE))</f>
        <v>0</v>
      </c>
      <c r="Q37" s="22" t="str">
        <f>IF(ISNA(VLOOKUP($C37,'Steamboat NorAM MO'!$A$17:$I$56,9,FALSE))=TRUE,"0",VLOOKUP($C37,'Steamboat NorAM MO'!$A$17:$I$56,9,FALSE))</f>
        <v>0</v>
      </c>
      <c r="R37" s="22" t="str">
        <f>IF(ISNA(VLOOKUP($C37,'Steamboat NorAM DM'!$A$17:$I$56,9,FALSE))=TRUE,"0",VLOOKUP($C37,'Steamboat NorAM DM'!$A$17:$I$56,9,FALSE))</f>
        <v>0</v>
      </c>
      <c r="S37" s="22" t="str">
        <f>IF(ISNA(VLOOKUP($C37,'Apex NorAM MO'!$A$17:$I$56,9,FALSE))=TRUE,"0",VLOOKUP($C37,'Apex NorAM MO'!$A$17:$I$56,9,FALSE))</f>
        <v>0</v>
      </c>
      <c r="T37" s="22" t="str">
        <f>IF(ISNA(VLOOKUP($C37,'Apex NorAM DM'!$A$17:$I$56,9,FALSE))=TRUE,"0",VLOOKUP($C37,'Apex NorAM DM'!$A$17:$I$56,9,FALSE))</f>
        <v>0</v>
      </c>
      <c r="U37" s="22" t="str">
        <f>IF(ISNA(VLOOKUP($C37,'Fernie CC MO'!$A$17:$I$65,9,FALSE))=TRUE,"0",VLOOKUP($C37,'Fernie CC MO'!$A$17:$I$65,9,FALSE))</f>
        <v>0</v>
      </c>
      <c r="V37" s="22" t="str">
        <f>IF(ISNA(VLOOKUP($C37,'Fernie CC DM'!$A$17:$I$65,9,FALSE))=TRUE,"0",VLOOKUP($C37,'Fernie CC DM'!$A$17:$I$65,9,FALSE))</f>
        <v>0</v>
      </c>
      <c r="W37" s="22" t="str">
        <f>IF(ISNA(VLOOKUP($C37,'Jr Nats MO'!$A$17:$I$41,9,FALSE))=TRUE,"0",VLOOKUP($C37,'Jr Nats MO'!$A$17:$I$41,9,FALSE))</f>
        <v>0</v>
      </c>
      <c r="X37" s="22" t="str">
        <f>IF(ISNA(VLOOKUP($C37,'CDN Champs MO'!$A$17:$I$41,9,FALSE))=TRUE,"0",VLOOKUP($C37,'CDN Champs MO'!$A$17:$I$41,9,FALSE))</f>
        <v>0</v>
      </c>
      <c r="Y37" s="22" t="str">
        <f>IF(ISNA(VLOOKUP($C37,'CDN Champs DM'!$A$17:$I$41,9,FALSE))=TRUE,"0",VLOOKUP($C37,'CDN Champs DM'!$A$17:$I$41,9,FALSE))</f>
        <v>0</v>
      </c>
    </row>
    <row r="38" spans="1:25" ht="15" customHeight="1">
      <c r="A38" s="81" t="s">
        <v>97</v>
      </c>
      <c r="B38" s="81" t="s">
        <v>103</v>
      </c>
      <c r="C38" s="86" t="s">
        <v>84</v>
      </c>
      <c r="D38" s="85">
        <f>IF(ISNA(VLOOKUP($C38,'RPA Caclulations'!$C$6:$K$104,3,FALSE))=TRUE,"0",VLOOKUP($C38,'RPA Caclulations'!$C$6:$K$104,3,FALSE))</f>
        <v>31</v>
      </c>
      <c r="E38" s="22" t="str">
        <f>IF(ISNA(VLOOKUP($C38,'Canadian Selections'!$A$17:$I$37,9,FALSE))=TRUE,"0",VLOOKUP($C38,'Canadian Selections'!$A$17:$I$37,9,FALSE))</f>
        <v>0</v>
      </c>
      <c r="F38" s="22" t="str">
        <f>IF(ISNA(VLOOKUP($C38,'Canadian Selections'!$A$17:$I$37,9,FALSE))=TRUE,"0",VLOOKUP($C38,'Canadian Selections'!$A$17:$I$37,9,FALSE))</f>
        <v>0</v>
      </c>
      <c r="G38" s="22" t="str">
        <f>IF(ISNA(VLOOKUP($C38,'Canadian Selections'!$A$17:$I$37,9,FALSE))=TRUE,"0",VLOOKUP($C38,'Canadian Selections'!$A$17:$I$37,9,FALSE))</f>
        <v>0</v>
      </c>
      <c r="H38" s="22">
        <f>IF(ISNA(VLOOKUP($C38,'Caledon TT Day 1'!$A$17:$I$52,9,FALSE))=TRUE,"0",VLOOKUP($C38,'Caledon TT Day 1'!$A$17:$I$52,9,FALSE))</f>
        <v>24</v>
      </c>
      <c r="I38" s="22">
        <f>IF(ISNA(VLOOKUP($C38,'Caledon TT Day 2'!$A$17:$I$50,9,FALSE))=TRUE,"0",VLOOKUP($C38,'Caledon TT Day 2'!$A$17:$I$50,9,FALSE))</f>
        <v>22</v>
      </c>
      <c r="J38" s="22">
        <f>IF(ISNA(VLOOKUP($C38,'Beaver TT'!$A$17:$I$64,9,FALSE))=TRUE,"0",VLOOKUP($C38,'Beaver TT'!$A$17:$I$64,9,FALSE))</f>
        <v>18</v>
      </c>
      <c r="K38" s="22" t="str">
        <f>IF(ISNA(VLOOKUP($C38,'Fortune Fz'!$A$17:$I$64,9,FALSE))=TRUE,"0",VLOOKUP($C38,'Fortune Fz'!$A$17:$I$64,9,FALSE))</f>
        <v>0</v>
      </c>
      <c r="L38" s="22" t="str">
        <f>IF(ISNA(VLOOKUP($C38,'VSC NorAm MO'!$A$17:$I$64,9,FALSE))=TRUE,"0",VLOOKUP($C38,'VSC NorAm MO'!$A$17:$I$64,9,FALSE))</f>
        <v>0</v>
      </c>
      <c r="M38" s="22" t="str">
        <f>IF(ISNA(VLOOKUP($C38,'VSC NorAm DM'!$A$17:$I$64,9,FALSE))=TRUE,"0",VLOOKUP($C38,'VSC NorAm DM'!$A$17:$I$64,9,FALSE))</f>
        <v>0</v>
      </c>
      <c r="N38" s="22" t="str">
        <f>IF(ISNA(VLOOKUP($C38,'TT Provincials'!$A$17:$I$65,9,FALSE))=TRUE,"0",VLOOKUP($C38,'TT Provincials'!$A$17:$I$65,9,FALSE))</f>
        <v>0</v>
      </c>
      <c r="O38" s="22" t="str">
        <f>IF(ISNA(VLOOKUP($C38,'TT Provincials DM'!$A$17:$I$65,9,FALSE))=TRUE,"0",VLOOKUP($C38,'TT Provincials DM'!$A$17:$I$65,9,FALSE))</f>
        <v>0</v>
      </c>
      <c r="P38" s="22" t="str">
        <f>IF(ISNA(VLOOKUP($C38,'CWG Moguls'!$A$17:$I$56,9,FALSE))=TRUE,"0",VLOOKUP($C38,'CWG Moguls'!$A$17:$I$56,9,FALSE))</f>
        <v>0</v>
      </c>
      <c r="Q38" s="22" t="str">
        <f>IF(ISNA(VLOOKUP($C38,'Steamboat NorAM MO'!$A$17:$I$56,9,FALSE))=TRUE,"0",VLOOKUP($C38,'Steamboat NorAM MO'!$A$17:$I$56,9,FALSE))</f>
        <v>0</v>
      </c>
      <c r="R38" s="22" t="str">
        <f>IF(ISNA(VLOOKUP($C38,'Steamboat NorAM DM'!$A$17:$I$56,9,FALSE))=TRUE,"0",VLOOKUP($C38,'Steamboat NorAM DM'!$A$17:$I$56,9,FALSE))</f>
        <v>0</v>
      </c>
      <c r="S38" s="22" t="str">
        <f>IF(ISNA(VLOOKUP($C38,'Apex NorAM MO'!$A$17:$I$56,9,FALSE))=TRUE,"0",VLOOKUP($C38,'Apex NorAM MO'!$A$17:$I$56,9,FALSE))</f>
        <v>0</v>
      </c>
      <c r="T38" s="22" t="str">
        <f>IF(ISNA(VLOOKUP($C38,'Apex NorAM DM'!$A$17:$I$56,9,FALSE))=TRUE,"0",VLOOKUP($C38,'Apex NorAM DM'!$A$17:$I$56,9,FALSE))</f>
        <v>0</v>
      </c>
      <c r="U38" s="22" t="str">
        <f>IF(ISNA(VLOOKUP($C38,'Fernie CC MO'!$A$17:$I$65,9,FALSE))=TRUE,"0",VLOOKUP($C38,'Fernie CC MO'!$A$17:$I$65,9,FALSE))</f>
        <v>0</v>
      </c>
      <c r="V38" s="22" t="str">
        <f>IF(ISNA(VLOOKUP($C38,'Fernie CC DM'!$A$17:$I$65,9,FALSE))=TRUE,"0",VLOOKUP($C38,'Fernie CC DM'!$A$17:$I$65,9,FALSE))</f>
        <v>0</v>
      </c>
      <c r="W38" s="22" t="str">
        <f>IF(ISNA(VLOOKUP($C38,'Jr Nats MO'!$A$17:$I$41,9,FALSE))=TRUE,"0",VLOOKUP($C38,'Jr Nats MO'!$A$17:$I$41,9,FALSE))</f>
        <v>0</v>
      </c>
      <c r="X38" s="22" t="str">
        <f>IF(ISNA(VLOOKUP($C38,'CDN Champs MO'!$A$17:$I$41,9,FALSE))=TRUE,"0",VLOOKUP($C38,'CDN Champs MO'!$A$17:$I$41,9,FALSE))</f>
        <v>0</v>
      </c>
      <c r="Y38" s="22" t="str">
        <f>IF(ISNA(VLOOKUP($C38,'CDN Champs DM'!$A$17:$I$41,9,FALSE))=TRUE,"0",VLOOKUP($C38,'CDN Champs DM'!$A$17:$I$41,9,FALSE))</f>
        <v>0</v>
      </c>
    </row>
    <row r="39" spans="1:25" ht="15" customHeight="1">
      <c r="A39" s="81" t="s">
        <v>97</v>
      </c>
      <c r="B39" s="81" t="s">
        <v>103</v>
      </c>
      <c r="C39" s="86" t="s">
        <v>89</v>
      </c>
      <c r="D39" s="85">
        <f>IF(ISNA(VLOOKUP($C39,'RPA Caclulations'!$C$6:$K$104,3,FALSE))=TRUE,"0",VLOOKUP($C39,'RPA Caclulations'!$C$6:$K$104,3,FALSE))</f>
        <v>32</v>
      </c>
      <c r="E39" s="22" t="str">
        <f>IF(ISNA(VLOOKUP($C39,'Canadian Selections'!$A$17:$I$37,9,FALSE))=TRUE,"0",VLOOKUP($C39,'Canadian Selections'!$A$17:$I$37,9,FALSE))</f>
        <v>0</v>
      </c>
      <c r="F39" s="22" t="str">
        <f>IF(ISNA(VLOOKUP($C39,'Canadian Selections'!$A$17:$I$37,9,FALSE))=TRUE,"0",VLOOKUP($C39,'Canadian Selections'!$A$17:$I$37,9,FALSE))</f>
        <v>0</v>
      </c>
      <c r="G39" s="22" t="str">
        <f>IF(ISNA(VLOOKUP($C39,'Canadian Selections'!$A$17:$I$37,9,FALSE))=TRUE,"0",VLOOKUP($C39,'Canadian Selections'!$A$17:$I$37,9,FALSE))</f>
        <v>0</v>
      </c>
      <c r="H39" s="22">
        <f>IF(ISNA(VLOOKUP($C39,'Caledon TT Day 1'!$A$17:$I$52,9,FALSE))=TRUE,"0",VLOOKUP($C39,'Caledon TT Day 1'!$A$17:$I$52,9,FALSE))</f>
        <v>29</v>
      </c>
      <c r="I39" s="22">
        <f>IF(ISNA(VLOOKUP($C39,'Caledon TT Day 2'!$A$17:$I$50,9,FALSE))=TRUE,"0",VLOOKUP($C39,'Caledon TT Day 2'!$A$17:$I$50,9,FALSE))</f>
        <v>27</v>
      </c>
      <c r="J39" s="22">
        <f>IF(ISNA(VLOOKUP($C39,'Beaver TT'!$A$17:$I$64,9,FALSE))=TRUE,"0",VLOOKUP($C39,'Beaver TT'!$A$17:$I$64,9,FALSE))</f>
        <v>24</v>
      </c>
      <c r="K39" s="22" t="str">
        <f>IF(ISNA(VLOOKUP($C39,'Fortune Fz'!$A$17:$I$64,9,FALSE))=TRUE,"0",VLOOKUP($C39,'Fortune Fz'!$A$17:$I$64,9,FALSE))</f>
        <v>0</v>
      </c>
      <c r="L39" s="22" t="str">
        <f>IF(ISNA(VLOOKUP($C39,'VSC NorAm MO'!$A$17:$I$64,9,FALSE))=TRUE,"0",VLOOKUP($C39,'VSC NorAm MO'!$A$17:$I$64,9,FALSE))</f>
        <v>0</v>
      </c>
      <c r="M39" s="22" t="str">
        <f>IF(ISNA(VLOOKUP($C39,'VSC NorAm DM'!$A$17:$I$64,9,FALSE))=TRUE,"0",VLOOKUP($C39,'VSC NorAm DM'!$A$17:$I$64,9,FALSE))</f>
        <v>0</v>
      </c>
      <c r="N39" s="22">
        <f>IF(ISNA(VLOOKUP($C39,'TT Provincials'!$A$17:$I$65,9,FALSE))=TRUE,"0",VLOOKUP($C39,'TT Provincials'!$A$17:$I$65,9,FALSE))</f>
        <v>31</v>
      </c>
      <c r="O39" s="22" t="str">
        <f>IF(ISNA(VLOOKUP($C39,'TT Provincials DM'!$A$17:$I$65,9,FALSE))=TRUE,"0",VLOOKUP($C39,'TT Provincials DM'!$A$17:$I$65,9,FALSE))</f>
        <v>0</v>
      </c>
      <c r="P39" s="22" t="str">
        <f>IF(ISNA(VLOOKUP($C39,'CWG Moguls'!$A$17:$I$56,9,FALSE))=TRUE,"0",VLOOKUP($C39,'CWG Moguls'!$A$17:$I$56,9,FALSE))</f>
        <v>0</v>
      </c>
      <c r="Q39" s="22" t="str">
        <f>IF(ISNA(VLOOKUP($C39,'Steamboat NorAM MO'!$A$17:$I$56,9,FALSE))=TRUE,"0",VLOOKUP($C39,'Steamboat NorAM MO'!$A$17:$I$56,9,FALSE))</f>
        <v>0</v>
      </c>
      <c r="R39" s="22" t="str">
        <f>IF(ISNA(VLOOKUP($C39,'Steamboat NorAM DM'!$A$17:$I$56,9,FALSE))=TRUE,"0",VLOOKUP($C39,'Steamboat NorAM DM'!$A$17:$I$56,9,FALSE))</f>
        <v>0</v>
      </c>
      <c r="S39" s="22" t="str">
        <f>IF(ISNA(VLOOKUP($C39,'Apex NorAM MO'!$A$17:$I$56,9,FALSE))=TRUE,"0",VLOOKUP($C39,'Apex NorAM MO'!$A$17:$I$56,9,FALSE))</f>
        <v>0</v>
      </c>
      <c r="T39" s="22" t="str">
        <f>IF(ISNA(VLOOKUP($C39,'Apex NorAM DM'!$A$17:$I$56,9,FALSE))=TRUE,"0",VLOOKUP($C39,'Apex NorAM DM'!$A$17:$I$56,9,FALSE))</f>
        <v>0</v>
      </c>
      <c r="U39" s="22" t="str">
        <f>IF(ISNA(VLOOKUP($C39,'Fernie CC MO'!$A$17:$I$65,9,FALSE))=TRUE,"0",VLOOKUP($C39,'Fernie CC MO'!$A$17:$I$65,9,FALSE))</f>
        <v>0</v>
      </c>
      <c r="V39" s="22" t="str">
        <f>IF(ISNA(VLOOKUP($C39,'Fernie CC DM'!$A$17:$I$65,9,FALSE))=TRUE,"0",VLOOKUP($C39,'Fernie CC DM'!$A$17:$I$65,9,FALSE))</f>
        <v>0</v>
      </c>
      <c r="W39" s="22" t="str">
        <f>IF(ISNA(VLOOKUP($C39,'Jr Nats MO'!$A$17:$I$41,9,FALSE))=TRUE,"0",VLOOKUP($C39,'Jr Nats MO'!$A$17:$I$41,9,FALSE))</f>
        <v>0</v>
      </c>
      <c r="X39" s="22" t="str">
        <f>IF(ISNA(VLOOKUP($C39,'CDN Champs MO'!$A$17:$I$41,9,FALSE))=TRUE,"0",VLOOKUP($C39,'CDN Champs MO'!$A$17:$I$41,9,FALSE))</f>
        <v>0</v>
      </c>
      <c r="Y39" s="22" t="str">
        <f>IF(ISNA(VLOOKUP($C39,'CDN Champs DM'!$A$17:$I$41,9,FALSE))=TRUE,"0",VLOOKUP($C39,'CDN Champs DM'!$A$17:$I$41,9,FALSE))</f>
        <v>0</v>
      </c>
    </row>
    <row r="40" spans="1:25" ht="15" customHeight="1">
      <c r="A40" s="81" t="s">
        <v>102</v>
      </c>
      <c r="B40" s="81" t="s">
        <v>103</v>
      </c>
      <c r="C40" s="86" t="s">
        <v>92</v>
      </c>
      <c r="D40" s="85">
        <f>IF(ISNA(VLOOKUP($C40,'RPA Caclulations'!$C$6:$K$104,3,FALSE))=TRUE,"0",VLOOKUP($C40,'RPA Caclulations'!$C$6:$K$104,3,FALSE))</f>
        <v>33</v>
      </c>
      <c r="E40" s="22" t="str">
        <f>IF(ISNA(VLOOKUP($C40,'Canadian Selections'!$A$17:$I$37,9,FALSE))=TRUE,"0",VLOOKUP($C40,'Canadian Selections'!$A$17:$I$37,9,FALSE))</f>
        <v>0</v>
      </c>
      <c r="F40" s="22" t="str">
        <f>IF(ISNA(VLOOKUP($C40,'Canadian Selections'!$A$17:$I$37,9,FALSE))=TRUE,"0",VLOOKUP($C40,'Canadian Selections'!$A$17:$I$37,9,FALSE))</f>
        <v>0</v>
      </c>
      <c r="G40" s="22" t="str">
        <f>IF(ISNA(VLOOKUP($C40,'Canadian Selections'!$A$17:$I$37,9,FALSE))=TRUE,"0",VLOOKUP($C40,'Canadian Selections'!$A$17:$I$37,9,FALSE))</f>
        <v>0</v>
      </c>
      <c r="H40" s="22">
        <f>IF(ISNA(VLOOKUP($C40,'Caledon TT Day 1'!$A$17:$I$52,9,FALSE))=TRUE,"0",VLOOKUP($C40,'Caledon TT Day 1'!$A$17:$I$52,9,FALSE))</f>
        <v>32</v>
      </c>
      <c r="I40" s="22">
        <f>IF(ISNA(VLOOKUP($C40,'Caledon TT Day 2'!$A$17:$I$50,9,FALSE))=TRUE,"0",VLOOKUP($C40,'Caledon TT Day 2'!$A$17:$I$50,9,FALSE))</f>
        <v>31</v>
      </c>
      <c r="J40" s="22">
        <f>IF(ISNA(VLOOKUP($C40,'Beaver TT'!$A$17:$I$64,9,FALSE))=TRUE,"0",VLOOKUP($C40,'Beaver TT'!$A$17:$I$64,9,FALSE))</f>
        <v>25</v>
      </c>
      <c r="K40" s="22" t="str">
        <f>IF(ISNA(VLOOKUP($C40,'Fortune Fz'!$A$17:$I$64,9,FALSE))=TRUE,"0",VLOOKUP($C40,'Fortune Fz'!$A$17:$I$64,9,FALSE))</f>
        <v>0</v>
      </c>
      <c r="L40" s="22" t="str">
        <f>IF(ISNA(VLOOKUP($C40,'VSC NorAm MO'!$A$17:$I$64,9,FALSE))=TRUE,"0",VLOOKUP($C40,'VSC NorAm MO'!$A$17:$I$64,9,FALSE))</f>
        <v>0</v>
      </c>
      <c r="M40" s="22" t="str">
        <f>IF(ISNA(VLOOKUP($C40,'VSC NorAm DM'!$A$17:$I$64,9,FALSE))=TRUE,"0",VLOOKUP($C40,'VSC NorAm DM'!$A$17:$I$64,9,FALSE))</f>
        <v>0</v>
      </c>
      <c r="N40" s="22">
        <f>IF(ISNA(VLOOKUP($C40,'TT Provincials'!$A$17:$I$65,9,FALSE))=TRUE,"0",VLOOKUP($C40,'TT Provincials'!$A$17:$I$65,9,FALSE))</f>
        <v>30</v>
      </c>
      <c r="O40" s="22">
        <f>IF(ISNA(VLOOKUP($C40,'TT Provincials DM'!$A$17:$I$65,9,FALSE))=TRUE,"0",VLOOKUP($C40,'TT Provincials DM'!$A$17:$I$65,9,FALSE))</f>
        <v>25</v>
      </c>
      <c r="P40" s="22" t="str">
        <f>IF(ISNA(VLOOKUP($C40,'CWG Moguls'!$A$17:$I$56,9,FALSE))=TRUE,"0",VLOOKUP($C40,'CWG Moguls'!$A$17:$I$56,9,FALSE))</f>
        <v>0</v>
      </c>
      <c r="Q40" s="22" t="str">
        <f>IF(ISNA(VLOOKUP($C40,'Steamboat NorAM MO'!$A$17:$I$56,9,FALSE))=TRUE,"0",VLOOKUP($C40,'Steamboat NorAM MO'!$A$17:$I$56,9,FALSE))</f>
        <v>0</v>
      </c>
      <c r="R40" s="22" t="str">
        <f>IF(ISNA(VLOOKUP($C40,'Steamboat NorAM DM'!$A$17:$I$56,9,FALSE))=TRUE,"0",VLOOKUP($C40,'Steamboat NorAM DM'!$A$17:$I$56,9,FALSE))</f>
        <v>0</v>
      </c>
      <c r="S40" s="22" t="str">
        <f>IF(ISNA(VLOOKUP($C40,'Apex NorAM MO'!$A$17:$I$56,9,FALSE))=TRUE,"0",VLOOKUP($C40,'Apex NorAM MO'!$A$17:$I$56,9,FALSE))</f>
        <v>0</v>
      </c>
      <c r="T40" s="22" t="str">
        <f>IF(ISNA(VLOOKUP($C40,'Apex NorAM DM'!$A$17:$I$56,9,FALSE))=TRUE,"0",VLOOKUP($C40,'Apex NorAM DM'!$A$17:$I$56,9,FALSE))</f>
        <v>0</v>
      </c>
      <c r="U40" s="22" t="str">
        <f>IF(ISNA(VLOOKUP($C40,'Fernie CC MO'!$A$17:$I$65,9,FALSE))=TRUE,"0",VLOOKUP($C40,'Fernie CC MO'!$A$17:$I$65,9,FALSE))</f>
        <v>0</v>
      </c>
      <c r="V40" s="22" t="str">
        <f>IF(ISNA(VLOOKUP($C40,'Fernie CC DM'!$A$17:$I$65,9,FALSE))=TRUE,"0",VLOOKUP($C40,'Fernie CC DM'!$A$17:$I$65,9,FALSE))</f>
        <v>0</v>
      </c>
      <c r="W40" s="22" t="str">
        <f>IF(ISNA(VLOOKUP($C40,'Jr Nats MO'!$A$17:$I$41,9,FALSE))=TRUE,"0",VLOOKUP($C40,'Jr Nats MO'!$A$17:$I$41,9,FALSE))</f>
        <v>0</v>
      </c>
      <c r="X40" s="22" t="str">
        <f>IF(ISNA(VLOOKUP($C40,'CDN Champs MO'!$A$17:$I$41,9,FALSE))=TRUE,"0",VLOOKUP($C40,'CDN Champs MO'!$A$17:$I$41,9,FALSE))</f>
        <v>0</v>
      </c>
      <c r="Y40" s="22" t="str">
        <f>IF(ISNA(VLOOKUP($C40,'CDN Champs DM'!$A$17:$I$41,9,FALSE))=TRUE,"0",VLOOKUP($C40,'CDN Champs DM'!$A$17:$I$41,9,FALSE))</f>
        <v>0</v>
      </c>
    </row>
    <row r="41" spans="1:25" ht="15" customHeight="1">
      <c r="A41" s="81" t="s">
        <v>102</v>
      </c>
      <c r="B41" s="81" t="s">
        <v>103</v>
      </c>
      <c r="C41" s="86" t="s">
        <v>93</v>
      </c>
      <c r="D41" s="85">
        <f>IF(ISNA(VLOOKUP($C41,'RPA Caclulations'!$C$6:$K$104,3,FALSE))=TRUE,"0",VLOOKUP($C41,'RPA Caclulations'!$C$6:$K$104,3,FALSE))</f>
        <v>34</v>
      </c>
      <c r="E41" s="22" t="str">
        <f>IF(ISNA(VLOOKUP($C41,'Canadian Selections'!$A$17:$I$37,9,FALSE))=TRUE,"0",VLOOKUP($C41,'Canadian Selections'!$A$17:$I$37,9,FALSE))</f>
        <v>0</v>
      </c>
      <c r="F41" s="22" t="str">
        <f>IF(ISNA(VLOOKUP($C41,'Canadian Selections'!$A$17:$I$37,9,FALSE))=TRUE,"0",VLOOKUP($C41,'Canadian Selections'!$A$17:$I$37,9,FALSE))</f>
        <v>0</v>
      </c>
      <c r="G41" s="22" t="str">
        <f>IF(ISNA(VLOOKUP($C41,'Canadian Selections'!$A$17:$I$37,9,FALSE))=TRUE,"0",VLOOKUP($C41,'Canadian Selections'!$A$17:$I$37,9,FALSE))</f>
        <v>0</v>
      </c>
      <c r="H41" s="22">
        <f>IF(ISNA(VLOOKUP($C41,'Caledon TT Day 1'!$A$17:$I$52,9,FALSE))=TRUE,"0",VLOOKUP($C41,'Caledon TT Day 1'!$A$17:$I$52,9,FALSE))</f>
        <v>33</v>
      </c>
      <c r="I41" s="22">
        <f>IF(ISNA(VLOOKUP($C41,'Caledon TT Day 2'!$A$17:$I$50,9,FALSE))=TRUE,"0",VLOOKUP($C41,'Caledon TT Day 2'!$A$17:$I$50,9,FALSE))</f>
        <v>28</v>
      </c>
      <c r="J41" s="22">
        <f>IF(ISNA(VLOOKUP($C41,'Beaver TT'!$A$17:$I$64,9,FALSE))=TRUE,"0",VLOOKUP($C41,'Beaver TT'!$A$17:$I$64,9,FALSE))</f>
        <v>26</v>
      </c>
      <c r="K41" s="22" t="str">
        <f>IF(ISNA(VLOOKUP($C41,'Fortune Fz'!$A$17:$I$64,9,FALSE))=TRUE,"0",VLOOKUP($C41,'Fortune Fz'!$A$17:$I$64,9,FALSE))</f>
        <v>0</v>
      </c>
      <c r="L41" s="22" t="str">
        <f>IF(ISNA(VLOOKUP($C41,'VSC NorAm MO'!$A$17:$I$64,9,FALSE))=TRUE,"0",VLOOKUP($C41,'VSC NorAm MO'!$A$17:$I$64,9,FALSE))</f>
        <v>0</v>
      </c>
      <c r="M41" s="22" t="str">
        <f>IF(ISNA(VLOOKUP($C41,'VSC NorAm DM'!$A$17:$I$64,9,FALSE))=TRUE,"0",VLOOKUP($C41,'VSC NorAm DM'!$A$17:$I$64,9,FALSE))</f>
        <v>0</v>
      </c>
      <c r="N41" s="22">
        <f>IF(ISNA(VLOOKUP($C41,'TT Provincials'!$A$17:$I$65,9,FALSE))=TRUE,"0",VLOOKUP($C41,'TT Provincials'!$A$17:$I$65,9,FALSE))</f>
        <v>29</v>
      </c>
      <c r="O41" s="22">
        <f>IF(ISNA(VLOOKUP($C41,'TT Provincials DM'!$A$17:$I$65,9,FALSE))=TRUE,"0",VLOOKUP($C41,'TT Provincials DM'!$A$17:$I$65,9,FALSE))</f>
        <v>24</v>
      </c>
      <c r="P41" s="22" t="str">
        <f>IF(ISNA(VLOOKUP($C41,'CWG Moguls'!$A$17:$I$56,9,FALSE))=TRUE,"0",VLOOKUP($C41,'CWG Moguls'!$A$17:$I$56,9,FALSE))</f>
        <v>0</v>
      </c>
      <c r="Q41" s="22" t="str">
        <f>IF(ISNA(VLOOKUP($C41,'Steamboat NorAM MO'!$A$17:$I$56,9,FALSE))=TRUE,"0",VLOOKUP($C41,'Steamboat NorAM MO'!$A$17:$I$56,9,FALSE))</f>
        <v>0</v>
      </c>
      <c r="R41" s="22" t="str">
        <f>IF(ISNA(VLOOKUP($C41,'Steamboat NorAM DM'!$A$17:$I$56,9,FALSE))=TRUE,"0",VLOOKUP($C41,'Steamboat NorAM DM'!$A$17:$I$56,9,FALSE))</f>
        <v>0</v>
      </c>
      <c r="S41" s="22" t="str">
        <f>IF(ISNA(VLOOKUP($C41,'Apex NorAM MO'!$A$17:$I$56,9,FALSE))=TRUE,"0",VLOOKUP($C41,'Apex NorAM MO'!$A$17:$I$56,9,FALSE))</f>
        <v>0</v>
      </c>
      <c r="T41" s="22" t="str">
        <f>IF(ISNA(VLOOKUP($C41,'Apex NorAM DM'!$A$17:$I$56,9,FALSE))=TRUE,"0",VLOOKUP($C41,'Apex NorAM DM'!$A$17:$I$56,9,FALSE))</f>
        <v>0</v>
      </c>
      <c r="U41" s="22" t="str">
        <f>IF(ISNA(VLOOKUP($C41,'Fernie CC MO'!$A$17:$I$65,9,FALSE))=TRUE,"0",VLOOKUP($C41,'Fernie CC MO'!$A$17:$I$65,9,FALSE))</f>
        <v>0</v>
      </c>
      <c r="V41" s="22" t="str">
        <f>IF(ISNA(VLOOKUP($C41,'Fernie CC DM'!$A$17:$I$65,9,FALSE))=TRUE,"0",VLOOKUP($C41,'Fernie CC DM'!$A$17:$I$65,9,FALSE))</f>
        <v>0</v>
      </c>
      <c r="W41" s="22" t="str">
        <f>IF(ISNA(VLOOKUP($C41,'Jr Nats MO'!$A$17:$I$41,9,FALSE))=TRUE,"0",VLOOKUP($C41,'Jr Nats MO'!$A$17:$I$41,9,FALSE))</f>
        <v>0</v>
      </c>
      <c r="X41" s="22" t="str">
        <f>IF(ISNA(VLOOKUP($C41,'CDN Champs MO'!$A$17:$I$41,9,FALSE))=TRUE,"0",VLOOKUP($C41,'CDN Champs MO'!$A$17:$I$41,9,FALSE))</f>
        <v>0</v>
      </c>
      <c r="Y41" s="22" t="str">
        <f>IF(ISNA(VLOOKUP($C41,'CDN Champs DM'!$A$17:$I$41,9,FALSE))=TRUE,"0",VLOOKUP($C41,'CDN Champs DM'!$A$17:$I$41,9,FALSE))</f>
        <v>0</v>
      </c>
    </row>
    <row r="42" spans="1:25" ht="15" customHeight="1">
      <c r="A42" s="81" t="s">
        <v>102</v>
      </c>
      <c r="B42" s="81" t="s">
        <v>103</v>
      </c>
      <c r="C42" s="86" t="s">
        <v>88</v>
      </c>
      <c r="D42" s="85">
        <f>IF(ISNA(VLOOKUP($C42,'RPA Caclulations'!$C$6:$K$104,3,FALSE))=TRUE,"0",VLOOKUP($C42,'RPA Caclulations'!$C$6:$K$104,3,FALSE))</f>
        <v>35</v>
      </c>
      <c r="E42" s="22" t="str">
        <f>IF(ISNA(VLOOKUP($C42,'Canadian Selections'!$A$17:$I$37,9,FALSE))=TRUE,"0",VLOOKUP($C42,'Canadian Selections'!$A$17:$I$37,9,FALSE))</f>
        <v>0</v>
      </c>
      <c r="F42" s="22" t="str">
        <f>IF(ISNA(VLOOKUP($C42,'Canadian Selections'!$A$17:$I$37,9,FALSE))=TRUE,"0",VLOOKUP($C42,'Canadian Selections'!$A$17:$I$37,9,FALSE))</f>
        <v>0</v>
      </c>
      <c r="G42" s="22" t="str">
        <f>IF(ISNA(VLOOKUP($C42,'Canadian Selections'!$A$17:$I$37,9,FALSE))=TRUE,"0",VLOOKUP($C42,'Canadian Selections'!$A$17:$I$37,9,FALSE))</f>
        <v>0</v>
      </c>
      <c r="H42" s="22">
        <f>IF(ISNA(VLOOKUP($C42,'Caledon TT Day 1'!$A$17:$I$52,9,FALSE))=TRUE,"0",VLOOKUP($C42,'Caledon TT Day 1'!$A$17:$I$52,9,FALSE))</f>
        <v>28</v>
      </c>
      <c r="I42" s="22">
        <f>IF(ISNA(VLOOKUP($C42,'Caledon TT Day 2'!$A$17:$I$50,9,FALSE))=TRUE,"0",VLOOKUP($C42,'Caledon TT Day 2'!$A$17:$I$50,9,FALSE))</f>
        <v>29</v>
      </c>
      <c r="J42" s="22">
        <f>IF(ISNA(VLOOKUP($C42,'Beaver TT'!$A$17:$I$64,9,FALSE))=TRUE,"0",VLOOKUP($C42,'Beaver TT'!$A$17:$I$64,9,FALSE))</f>
        <v>34</v>
      </c>
      <c r="K42" s="22" t="str">
        <f>IF(ISNA(VLOOKUP($C42,'Fortune Fz'!$A$17:$I$64,9,FALSE))=TRUE,"0",VLOOKUP($C42,'Fortune Fz'!$A$17:$I$64,9,FALSE))</f>
        <v>0</v>
      </c>
      <c r="L42" s="22" t="str">
        <f>IF(ISNA(VLOOKUP($C42,'VSC NorAm MO'!$A$17:$I$64,9,FALSE))=TRUE,"0",VLOOKUP($C42,'VSC NorAm MO'!$A$17:$I$64,9,FALSE))</f>
        <v>0</v>
      </c>
      <c r="M42" s="22" t="str">
        <f>IF(ISNA(VLOOKUP($C42,'VSC NorAm DM'!$A$17:$I$64,9,FALSE))=TRUE,"0",VLOOKUP($C42,'VSC NorAm DM'!$A$17:$I$64,9,FALSE))</f>
        <v>0</v>
      </c>
      <c r="N42" s="22">
        <f>IF(ISNA(VLOOKUP($C42,'TT Provincials'!$A$17:$I$65,9,FALSE))=TRUE,"0",VLOOKUP($C42,'TT Provincials'!$A$17:$I$65,9,FALSE))</f>
        <v>32</v>
      </c>
      <c r="O42" s="22">
        <f>IF(ISNA(VLOOKUP($C42,'TT Provincials DM'!$A$17:$I$65,9,FALSE))=TRUE,"0",VLOOKUP($C42,'TT Provincials DM'!$A$17:$I$65,9,FALSE))</f>
        <v>21</v>
      </c>
      <c r="P42" s="22" t="str">
        <f>IF(ISNA(VLOOKUP($C42,'CWG Moguls'!$A$17:$I$56,9,FALSE))=TRUE,"0",VLOOKUP($C42,'CWG Moguls'!$A$17:$I$56,9,FALSE))</f>
        <v>0</v>
      </c>
      <c r="Q42" s="22" t="str">
        <f>IF(ISNA(VLOOKUP($C42,'Steamboat NorAM MO'!$A$17:$I$56,9,FALSE))=TRUE,"0",VLOOKUP($C42,'Steamboat NorAM MO'!$A$17:$I$56,9,FALSE))</f>
        <v>0</v>
      </c>
      <c r="R42" s="22" t="str">
        <f>IF(ISNA(VLOOKUP($C42,'Steamboat NorAM DM'!$A$17:$I$56,9,FALSE))=TRUE,"0",VLOOKUP($C42,'Steamboat NorAM DM'!$A$17:$I$56,9,FALSE))</f>
        <v>0</v>
      </c>
      <c r="S42" s="22" t="str">
        <f>IF(ISNA(VLOOKUP($C42,'Apex NorAM MO'!$A$17:$I$56,9,FALSE))=TRUE,"0",VLOOKUP($C42,'Apex NorAM MO'!$A$17:$I$56,9,FALSE))</f>
        <v>0</v>
      </c>
      <c r="T42" s="22" t="str">
        <f>IF(ISNA(VLOOKUP($C42,'Apex NorAM DM'!$A$17:$I$56,9,FALSE))=TRUE,"0",VLOOKUP($C42,'Apex NorAM DM'!$A$17:$I$56,9,FALSE))</f>
        <v>0</v>
      </c>
      <c r="U42" s="22" t="str">
        <f>IF(ISNA(VLOOKUP($C42,'Fernie CC MO'!$A$17:$I$65,9,FALSE))=TRUE,"0",VLOOKUP($C42,'Fernie CC MO'!$A$17:$I$65,9,FALSE))</f>
        <v>0</v>
      </c>
      <c r="V42" s="22" t="str">
        <f>IF(ISNA(VLOOKUP($C42,'Fernie CC DM'!$A$17:$I$65,9,FALSE))=TRUE,"0",VLOOKUP($C42,'Fernie CC DM'!$A$17:$I$65,9,FALSE))</f>
        <v>0</v>
      </c>
      <c r="W42" s="22" t="str">
        <f>IF(ISNA(VLOOKUP($C42,'Jr Nats MO'!$A$17:$I$41,9,FALSE))=TRUE,"0",VLOOKUP($C42,'Jr Nats MO'!$A$17:$I$41,9,FALSE))</f>
        <v>0</v>
      </c>
      <c r="X42" s="22" t="str">
        <f>IF(ISNA(VLOOKUP($C42,'CDN Champs MO'!$A$17:$I$41,9,FALSE))=TRUE,"0",VLOOKUP($C42,'CDN Champs MO'!$A$17:$I$41,9,FALSE))</f>
        <v>0</v>
      </c>
      <c r="Y42" s="22" t="str">
        <f>IF(ISNA(VLOOKUP($C42,'CDN Champs DM'!$A$17:$I$41,9,FALSE))=TRUE,"0",VLOOKUP($C42,'CDN Champs DM'!$A$17:$I$41,9,FALSE))</f>
        <v>0</v>
      </c>
    </row>
    <row r="43" spans="1:25" ht="15" customHeight="1">
      <c r="A43" s="81" t="s">
        <v>101</v>
      </c>
      <c r="B43" s="81"/>
      <c r="C43" s="86" t="s">
        <v>140</v>
      </c>
      <c r="D43" s="85">
        <f>IF(ISNA(VLOOKUP($C43,'RPA Caclulations'!$C$6:$K$104,3,FALSE))=TRUE,"0",VLOOKUP($C43,'RPA Caclulations'!$C$6:$K$104,3,FALSE))</f>
        <v>36</v>
      </c>
      <c r="E43" s="22" t="str">
        <f>IF(ISNA(VLOOKUP($C43,'Canadian Selections'!$A$17:$I$37,9,FALSE))=TRUE,"0",VLOOKUP($C43,'Canadian Selections'!$A$17:$I$37,9,FALSE))</f>
        <v>0</v>
      </c>
      <c r="F43" s="22" t="str">
        <f>IF(ISNA(VLOOKUP($C43,'Canadian Selections'!$A$17:$I$37,9,FALSE))=TRUE,"0",VLOOKUP($C43,'Canadian Selections'!$A$17:$I$37,9,FALSE))</f>
        <v>0</v>
      </c>
      <c r="G43" s="22" t="str">
        <f>IF(ISNA(VLOOKUP($C43,'Canadian Selections'!$A$17:$I$37,9,FALSE))=TRUE,"0",VLOOKUP($C43,'Canadian Selections'!$A$17:$I$37,9,FALSE))</f>
        <v>0</v>
      </c>
      <c r="H43" s="22" t="str">
        <f>IF(ISNA(VLOOKUP($C43,'Caledon TT Day 1'!$A$17:$I$52,9,FALSE))=TRUE,"0",VLOOKUP($C43,'Caledon TT Day 1'!$A$17:$I$52,9,FALSE))</f>
        <v>0</v>
      </c>
      <c r="I43" s="22" t="str">
        <f>IF(ISNA(VLOOKUP($C43,'Caledon TT Day 2'!$A$17:$I$50,9,FALSE))=TRUE,"0",VLOOKUP($C43,'Caledon TT Day 2'!$A$17:$I$50,9,FALSE))</f>
        <v>0</v>
      </c>
      <c r="J43" s="22" t="str">
        <f>IF(ISNA(VLOOKUP($C43,'Beaver TT'!$A$17:$I$64,9,FALSE))=TRUE,"0",VLOOKUP($C43,'Beaver TT'!$A$17:$I$64,9,FALSE))</f>
        <v>0</v>
      </c>
      <c r="K43" s="22">
        <f>IF(ISNA(VLOOKUP($C43,'Fortune Fz'!$A$17:$I$64,9,FALSE))=TRUE,"0",VLOOKUP($C43,'Fortune Fz'!$A$17:$I$64,9,FALSE))</f>
        <v>1</v>
      </c>
      <c r="L43" s="22" t="str">
        <f>IF(ISNA(VLOOKUP($C43,'VSC NorAm MO'!$A$17:$I$64,9,FALSE))=TRUE,"0",VLOOKUP($C43,'VSC NorAm MO'!$A$17:$I$64,9,FALSE))</f>
        <v>0</v>
      </c>
      <c r="M43" s="22" t="str">
        <f>IF(ISNA(VLOOKUP($C43,'VSC NorAm DM'!$A$17:$I$64,9,FALSE))=TRUE,"0",VLOOKUP($C43,'VSC NorAm DM'!$A$17:$I$64,9,FALSE))</f>
        <v>0</v>
      </c>
      <c r="N43" s="22">
        <f>IF(ISNA(VLOOKUP($C43,'TT Provincials'!$A$17:$I$65,9,FALSE))=TRUE,"0",VLOOKUP($C43,'TT Provincials'!$A$17:$I$65,9,FALSE))</f>
        <v>27</v>
      </c>
      <c r="O43" s="22">
        <f>IF(ISNA(VLOOKUP($C43,'TT Provincials DM'!$A$17:$I$65,9,FALSE))=TRUE,"0",VLOOKUP($C43,'TT Provincials DM'!$A$17:$I$65,9,FALSE))</f>
        <v>19</v>
      </c>
      <c r="P43" s="22" t="str">
        <f>IF(ISNA(VLOOKUP($C43,'CWG Moguls'!$A$17:$I$56,9,FALSE))=TRUE,"0",VLOOKUP($C43,'CWG Moguls'!$A$17:$I$56,9,FALSE))</f>
        <v>0</v>
      </c>
      <c r="Q43" s="22" t="str">
        <f>IF(ISNA(VLOOKUP($C43,'Steamboat NorAM MO'!$A$17:$I$56,9,FALSE))=TRUE,"0",VLOOKUP($C43,'Steamboat NorAM MO'!$A$17:$I$56,9,FALSE))</f>
        <v>0</v>
      </c>
      <c r="R43" s="22" t="str">
        <f>IF(ISNA(VLOOKUP($C43,'Steamboat NorAM DM'!$A$17:$I$56,9,FALSE))=TRUE,"0",VLOOKUP($C43,'Steamboat NorAM DM'!$A$17:$I$56,9,FALSE))</f>
        <v>0</v>
      </c>
      <c r="S43" s="22" t="str">
        <f>IF(ISNA(VLOOKUP($C43,'Apex NorAM MO'!$A$17:$I$56,9,FALSE))=TRUE,"0",VLOOKUP($C43,'Apex NorAM MO'!$A$17:$I$56,9,FALSE))</f>
        <v>0</v>
      </c>
      <c r="T43" s="22" t="str">
        <f>IF(ISNA(VLOOKUP($C43,'Apex NorAM DM'!$A$17:$I$56,9,FALSE))=TRUE,"0",VLOOKUP($C43,'Apex NorAM DM'!$A$17:$I$56,9,FALSE))</f>
        <v>0</v>
      </c>
      <c r="U43" s="22" t="str">
        <f>IF(ISNA(VLOOKUP($C43,'Fernie CC MO'!$A$17:$I$65,9,FALSE))=TRUE,"0",VLOOKUP($C43,'Fernie CC MO'!$A$17:$I$65,9,FALSE))</f>
        <v>0</v>
      </c>
      <c r="V43" s="22" t="str">
        <f>IF(ISNA(VLOOKUP($C43,'Fernie CC DM'!$A$17:$I$65,9,FALSE))=TRUE,"0",VLOOKUP($C43,'Fernie CC DM'!$A$17:$I$65,9,FALSE))</f>
        <v>0</v>
      </c>
      <c r="W43" s="22" t="str">
        <f>IF(ISNA(VLOOKUP($C43,'Jr Nats MO'!$A$17:$I$41,9,FALSE))=TRUE,"0",VLOOKUP($C43,'Jr Nats MO'!$A$17:$I$41,9,FALSE))</f>
        <v>0</v>
      </c>
      <c r="X43" s="22" t="str">
        <f>IF(ISNA(VLOOKUP($C43,'CDN Champs MO'!$A$17:$I$41,9,FALSE))=TRUE,"0",VLOOKUP($C43,'CDN Champs MO'!$A$17:$I$41,9,FALSE))</f>
        <v>0</v>
      </c>
      <c r="Y43" s="22" t="str">
        <f>IF(ISNA(VLOOKUP($C43,'CDN Champs DM'!$A$17:$I$41,9,FALSE))=TRUE,"0",VLOOKUP($C43,'CDN Champs DM'!$A$17:$I$41,9,FALSE))</f>
        <v>0</v>
      </c>
    </row>
    <row r="44" spans="1:25" ht="15" customHeight="1">
      <c r="A44" s="81" t="s">
        <v>101</v>
      </c>
      <c r="B44" s="81"/>
      <c r="C44" s="86" t="s">
        <v>175</v>
      </c>
      <c r="D44" s="85">
        <f>IF(ISNA(VLOOKUP($C44,'RPA Caclulations'!$C$6:$K$104,3,FALSE))=TRUE,"0",VLOOKUP($C44,'RPA Caclulations'!$C$6:$K$104,3,FALSE))</f>
        <v>37</v>
      </c>
      <c r="E44" s="22" t="str">
        <f>IF(ISNA(VLOOKUP($C44,'Canadian Selections'!$A$17:$I$37,9,FALSE))=TRUE,"0",VLOOKUP($C44,'Canadian Selections'!$A$17:$I$37,9,FALSE))</f>
        <v>0</v>
      </c>
      <c r="F44" s="22" t="str">
        <f>IF(ISNA(VLOOKUP($C44,'Canadian Selections'!$A$17:$I$37,9,FALSE))=TRUE,"0",VLOOKUP($C44,'Canadian Selections'!$A$17:$I$37,9,FALSE))</f>
        <v>0</v>
      </c>
      <c r="G44" s="22" t="str">
        <f>IF(ISNA(VLOOKUP($C44,'Canadian Selections'!$A$17:$I$37,9,FALSE))=TRUE,"0",VLOOKUP($C44,'Canadian Selections'!$A$17:$I$37,9,FALSE))</f>
        <v>0</v>
      </c>
      <c r="H44" s="22" t="str">
        <f>IF(ISNA(VLOOKUP($C44,'Caledon TT Day 1'!$A$17:$I$52,9,FALSE))=TRUE,"0",VLOOKUP($C44,'Caledon TT Day 1'!$A$17:$I$52,9,FALSE))</f>
        <v>0</v>
      </c>
      <c r="I44" s="22" t="str">
        <f>IF(ISNA(VLOOKUP($C44,'Caledon TT Day 2'!$A$17:$I$50,9,FALSE))=TRUE,"0",VLOOKUP($C44,'Caledon TT Day 2'!$A$17:$I$50,9,FALSE))</f>
        <v>0</v>
      </c>
      <c r="J44" s="22" t="str">
        <f>IF(ISNA(VLOOKUP($C44,'Beaver TT'!$A$17:$I$64,9,FALSE))=TRUE,"0",VLOOKUP($C44,'Beaver TT'!$A$17:$I$64,9,FALSE))</f>
        <v>0</v>
      </c>
      <c r="K44" s="22">
        <f>IF(ISNA(VLOOKUP($C44,'Fortune Fz'!$A$17:$I$64,9,FALSE))=TRUE,"0",VLOOKUP($C44,'Fortune Fz'!$A$17:$I$64,9,FALSE))</f>
        <v>1</v>
      </c>
      <c r="L44" s="22" t="str">
        <f>IF(ISNA(VLOOKUP($C44,'VSC NorAm MO'!$A$17:$I$64,9,FALSE))=TRUE,"0",VLOOKUP($C44,'VSC NorAm MO'!$A$17:$I$64,9,FALSE))</f>
        <v>0</v>
      </c>
      <c r="M44" s="22" t="str">
        <f>IF(ISNA(VLOOKUP($C44,'VSC NorAm DM'!$A$17:$I$64,9,FALSE))=TRUE,"0",VLOOKUP($C44,'VSC NorAm DM'!$A$17:$I$64,9,FALSE))</f>
        <v>0</v>
      </c>
      <c r="N44" s="22">
        <f>IF(ISNA(VLOOKUP($C44,'TT Provincials'!$A$17:$I$65,9,FALSE))=TRUE,"0",VLOOKUP($C44,'TT Provincials'!$A$17:$I$65,9,FALSE))</f>
        <v>33</v>
      </c>
      <c r="O44" s="22">
        <f>IF(ISNA(VLOOKUP($C44,'TT Provincials DM'!$A$17:$I$65,9,FALSE))=TRUE,"0",VLOOKUP($C44,'TT Provincials DM'!$A$17:$I$65,9,FALSE))</f>
        <v>22</v>
      </c>
      <c r="P44" s="22" t="str">
        <f>IF(ISNA(VLOOKUP($C44,'CWG Moguls'!$A$17:$I$56,9,FALSE))=TRUE,"0",VLOOKUP($C44,'CWG Moguls'!$A$17:$I$56,9,FALSE))</f>
        <v>0</v>
      </c>
      <c r="Q44" s="22" t="str">
        <f>IF(ISNA(VLOOKUP($C44,'Steamboat NorAM MO'!$A$17:$I$56,9,FALSE))=TRUE,"0",VLOOKUP($C44,'Steamboat NorAM MO'!$A$17:$I$56,9,FALSE))</f>
        <v>0</v>
      </c>
      <c r="R44" s="22" t="str">
        <f>IF(ISNA(VLOOKUP($C44,'Steamboat NorAM DM'!$A$17:$I$56,9,FALSE))=TRUE,"0",VLOOKUP($C44,'Steamboat NorAM DM'!$A$17:$I$56,9,FALSE))</f>
        <v>0</v>
      </c>
      <c r="S44" s="22" t="str">
        <f>IF(ISNA(VLOOKUP($C44,'Apex NorAM MO'!$A$17:$I$56,9,FALSE))=TRUE,"0",VLOOKUP($C44,'Apex NorAM MO'!$A$17:$I$56,9,FALSE))</f>
        <v>0</v>
      </c>
      <c r="T44" s="22" t="str">
        <f>IF(ISNA(VLOOKUP($C44,'Apex NorAM DM'!$A$17:$I$56,9,FALSE))=TRUE,"0",VLOOKUP($C44,'Apex NorAM DM'!$A$17:$I$56,9,FALSE))</f>
        <v>0</v>
      </c>
      <c r="U44" s="22" t="str">
        <f>IF(ISNA(VLOOKUP($C44,'Fernie CC MO'!$A$17:$I$65,9,FALSE))=TRUE,"0",VLOOKUP($C44,'Fernie CC MO'!$A$17:$I$65,9,FALSE))</f>
        <v>0</v>
      </c>
      <c r="V44" s="22" t="str">
        <f>IF(ISNA(VLOOKUP($C44,'Fernie CC DM'!$A$17:$I$65,9,FALSE))=TRUE,"0",VLOOKUP($C44,'Fernie CC DM'!$A$17:$I$65,9,FALSE))</f>
        <v>0</v>
      </c>
      <c r="W44" s="22" t="str">
        <f>IF(ISNA(VLOOKUP($C44,'Jr Nats MO'!$A$17:$I$41,9,FALSE))=TRUE,"0",VLOOKUP($C44,'Jr Nats MO'!$A$17:$I$41,9,FALSE))</f>
        <v>0</v>
      </c>
      <c r="X44" s="22" t="str">
        <f>IF(ISNA(VLOOKUP($C44,'CDN Champs MO'!$A$17:$I$41,9,FALSE))=TRUE,"0",VLOOKUP($C44,'CDN Champs MO'!$A$17:$I$41,9,FALSE))</f>
        <v>0</v>
      </c>
      <c r="Y44" s="22" t="str">
        <f>IF(ISNA(VLOOKUP($C44,'CDN Champs DM'!$A$17:$I$41,9,FALSE))=TRUE,"0",VLOOKUP($C44,'CDN Champs DM'!$A$17:$I$41,9,FALSE))</f>
        <v>0</v>
      </c>
    </row>
    <row r="45" spans="1:25" ht="15" customHeight="1">
      <c r="A45" s="81" t="s">
        <v>102</v>
      </c>
      <c r="B45" s="81" t="s">
        <v>118</v>
      </c>
      <c r="C45" s="86" t="s">
        <v>121</v>
      </c>
      <c r="D45" s="85">
        <f>IF(ISNA(VLOOKUP($C45,'RPA Caclulations'!$C$6:$K$104,3,FALSE))=TRUE,"0",VLOOKUP($C45,'RPA Caclulations'!$C$6:$K$104,3,FALSE))</f>
        <v>38</v>
      </c>
      <c r="E45" s="22" t="str">
        <f>IF(ISNA(VLOOKUP($C45,'Canadian Selections'!$A$17:$I$37,9,FALSE))=TRUE,"0",VLOOKUP($C45,'Canadian Selections'!$A$17:$I$37,9,FALSE))</f>
        <v>0</v>
      </c>
      <c r="F45" s="22" t="str">
        <f>IF(ISNA(VLOOKUP($C45,'Canadian Selections'!$A$17:$I$37,9,FALSE))=TRUE,"0",VLOOKUP($C45,'Canadian Selections'!$A$17:$I$37,9,FALSE))</f>
        <v>0</v>
      </c>
      <c r="G45" s="22" t="str">
        <f>IF(ISNA(VLOOKUP($C45,'Canadian Selections'!$A$17:$I$37,9,FALSE))=TRUE,"0",VLOOKUP($C45,'Canadian Selections'!$A$17:$I$37,9,FALSE))</f>
        <v>0</v>
      </c>
      <c r="H45" s="22" t="str">
        <f>IF(ISNA(VLOOKUP($C45,'Caledon TT Day 1'!$A$17:$I$52,9,FALSE))=TRUE,"0",VLOOKUP($C45,'Caledon TT Day 1'!$A$17:$I$52,9,FALSE))</f>
        <v>0</v>
      </c>
      <c r="I45" s="22" t="str">
        <f>IF(ISNA(VLOOKUP($C45,'Caledon TT Day 2'!$A$17:$I$50,9,FALSE))=TRUE,"0",VLOOKUP($C45,'Caledon TT Day 2'!$A$17:$I$50,9,FALSE))</f>
        <v>0</v>
      </c>
      <c r="J45" s="22">
        <f>IF(ISNA(VLOOKUP($C45,'Beaver TT'!$A$17:$I$64,9,FALSE))=TRUE,"0",VLOOKUP($C45,'Beaver TT'!$A$17:$I$64,9,FALSE))</f>
        <v>36</v>
      </c>
      <c r="K45" s="22" t="str">
        <f>IF(ISNA(VLOOKUP($C45,'Fortune Fz'!$A$17:$I$64,9,FALSE))=TRUE,"0",VLOOKUP($C45,'Fortune Fz'!$A$17:$I$64,9,FALSE))</f>
        <v>0</v>
      </c>
      <c r="L45" s="22" t="str">
        <f>IF(ISNA(VLOOKUP($C45,'VSC NorAm MO'!$A$17:$I$64,9,FALSE))=TRUE,"0",VLOOKUP($C45,'VSC NorAm MO'!$A$17:$I$64,9,FALSE))</f>
        <v>0</v>
      </c>
      <c r="M45" s="22" t="str">
        <f>IF(ISNA(VLOOKUP($C45,'VSC NorAm DM'!$A$17:$I$64,9,FALSE))=TRUE,"0",VLOOKUP($C45,'VSC NorAm DM'!$A$17:$I$64,9,FALSE))</f>
        <v>0</v>
      </c>
      <c r="N45" s="22">
        <f>IF(ISNA(VLOOKUP($C45,'TT Provincials'!$A$17:$I$65,9,FALSE))=TRUE,"0",VLOOKUP($C45,'TT Provincials'!$A$17:$I$65,9,FALSE))</f>
        <v>37</v>
      </c>
      <c r="O45" s="22">
        <f>IF(ISNA(VLOOKUP($C45,'TT Provincials DM'!$A$17:$I$65,9,FALSE))=TRUE,"0",VLOOKUP($C45,'TT Provincials DM'!$A$17:$I$65,9,FALSE))</f>
        <v>27</v>
      </c>
      <c r="P45" s="22" t="str">
        <f>IF(ISNA(VLOOKUP($C45,'CWG Moguls'!$A$17:$I$56,9,FALSE))=TRUE,"0",VLOOKUP($C45,'CWG Moguls'!$A$17:$I$56,9,FALSE))</f>
        <v>0</v>
      </c>
      <c r="Q45" s="22" t="str">
        <f>IF(ISNA(VLOOKUP($C45,'Steamboat NorAM MO'!$A$17:$I$56,9,FALSE))=TRUE,"0",VLOOKUP($C45,'Steamboat NorAM MO'!$A$17:$I$56,9,FALSE))</f>
        <v>0</v>
      </c>
      <c r="R45" s="22" t="str">
        <f>IF(ISNA(VLOOKUP($C45,'Steamboat NorAM DM'!$A$17:$I$56,9,FALSE))=TRUE,"0",VLOOKUP($C45,'Steamboat NorAM DM'!$A$17:$I$56,9,FALSE))</f>
        <v>0</v>
      </c>
      <c r="S45" s="22" t="str">
        <f>IF(ISNA(VLOOKUP($C45,'Apex NorAM MO'!$A$17:$I$56,9,FALSE))=TRUE,"0",VLOOKUP($C45,'Apex NorAM MO'!$A$17:$I$56,9,FALSE))</f>
        <v>0</v>
      </c>
      <c r="T45" s="22" t="str">
        <f>IF(ISNA(VLOOKUP($C45,'Apex NorAM DM'!$A$17:$I$56,9,FALSE))=TRUE,"0",VLOOKUP($C45,'Apex NorAM DM'!$A$17:$I$56,9,FALSE))</f>
        <v>0</v>
      </c>
      <c r="U45" s="22" t="str">
        <f>IF(ISNA(VLOOKUP($C45,'Fernie CC MO'!$A$17:$I$65,9,FALSE))=TRUE,"0",VLOOKUP($C45,'Fernie CC MO'!$A$17:$I$65,9,FALSE))</f>
        <v>0</v>
      </c>
      <c r="V45" s="22" t="str">
        <f>IF(ISNA(VLOOKUP($C45,'Fernie CC DM'!$A$17:$I$65,9,FALSE))=TRUE,"0",VLOOKUP($C45,'Fernie CC DM'!$A$17:$I$65,9,FALSE))</f>
        <v>0</v>
      </c>
      <c r="W45" s="22" t="str">
        <f>IF(ISNA(VLOOKUP($C45,'Jr Nats MO'!$A$17:$I$41,9,FALSE))=TRUE,"0",VLOOKUP($C45,'Jr Nats MO'!$A$17:$I$41,9,FALSE))</f>
        <v>0</v>
      </c>
      <c r="X45" s="22" t="str">
        <f>IF(ISNA(VLOOKUP($C45,'CDN Champs MO'!$A$17:$I$41,9,FALSE))=TRUE,"0",VLOOKUP($C45,'CDN Champs MO'!$A$17:$I$41,9,FALSE))</f>
        <v>0</v>
      </c>
      <c r="Y45" s="22" t="str">
        <f>IF(ISNA(VLOOKUP($C45,'CDN Champs DM'!$A$17:$I$41,9,FALSE))=TRUE,"0",VLOOKUP($C45,'CDN Champs DM'!$A$17:$I$41,9,FALSE))</f>
        <v>0</v>
      </c>
    </row>
    <row r="46" spans="1:25" ht="15" customHeight="1">
      <c r="A46" s="81" t="s">
        <v>102</v>
      </c>
      <c r="B46" s="81" t="s">
        <v>118</v>
      </c>
      <c r="C46" s="86" t="s">
        <v>123</v>
      </c>
      <c r="D46" s="85">
        <f>IF(ISNA(VLOOKUP($C46,'RPA Caclulations'!$C$6:$K$104,3,FALSE))=TRUE,"0",VLOOKUP($C46,'RPA Caclulations'!$C$6:$K$104,3,FALSE))</f>
        <v>39</v>
      </c>
      <c r="E46" s="22" t="str">
        <f>IF(ISNA(VLOOKUP($C46,'Canadian Selections'!$A$17:$I$37,9,FALSE))=TRUE,"0",VLOOKUP($C46,'Canadian Selections'!$A$17:$I$37,9,FALSE))</f>
        <v>0</v>
      </c>
      <c r="F46" s="22" t="str">
        <f>IF(ISNA(VLOOKUP($C46,'Canadian Selections'!$A$17:$I$37,9,FALSE))=TRUE,"0",VLOOKUP($C46,'Canadian Selections'!$A$17:$I$37,9,FALSE))</f>
        <v>0</v>
      </c>
      <c r="G46" s="22" t="str">
        <f>IF(ISNA(VLOOKUP($C46,'Canadian Selections'!$A$17:$I$37,9,FALSE))=TRUE,"0",VLOOKUP($C46,'Canadian Selections'!$A$17:$I$37,9,FALSE))</f>
        <v>0</v>
      </c>
      <c r="H46" s="22" t="str">
        <f>IF(ISNA(VLOOKUP($C46,'Caledon TT Day 1'!$A$17:$I$52,9,FALSE))=TRUE,"0",VLOOKUP($C46,'Caledon TT Day 1'!$A$17:$I$52,9,FALSE))</f>
        <v>0</v>
      </c>
      <c r="I46" s="22" t="str">
        <f>IF(ISNA(VLOOKUP($C46,'Caledon TT Day 2'!$A$17:$I$50,9,FALSE))=TRUE,"0",VLOOKUP($C46,'Caledon TT Day 2'!$A$17:$I$50,9,FALSE))</f>
        <v>0</v>
      </c>
      <c r="J46" s="22">
        <f>IF(ISNA(VLOOKUP($C46,'Beaver TT'!$A$17:$I$64,9,FALSE))=TRUE,"0",VLOOKUP($C46,'Beaver TT'!$A$17:$I$64,9,FALSE))</f>
        <v>39</v>
      </c>
      <c r="K46" s="22" t="str">
        <f>IF(ISNA(VLOOKUP($C46,'Fortune Fz'!$A$17:$I$64,9,FALSE))=TRUE,"0",VLOOKUP($C46,'Fortune Fz'!$A$17:$I$64,9,FALSE))</f>
        <v>0</v>
      </c>
      <c r="L46" s="22" t="str">
        <f>IF(ISNA(VLOOKUP($C46,'VSC NorAm MO'!$A$17:$I$64,9,FALSE))=TRUE,"0",VLOOKUP($C46,'VSC NorAm MO'!$A$17:$I$64,9,FALSE))</f>
        <v>0</v>
      </c>
      <c r="M46" s="22" t="str">
        <f>IF(ISNA(VLOOKUP($C46,'VSC NorAm DM'!$A$17:$I$64,9,FALSE))=TRUE,"0",VLOOKUP($C46,'VSC NorAm DM'!$A$17:$I$64,9,FALSE))</f>
        <v>0</v>
      </c>
      <c r="N46" s="22">
        <f>IF(ISNA(VLOOKUP($C46,'TT Provincials'!$A$17:$I$65,9,FALSE))=TRUE,"0",VLOOKUP($C46,'TT Provincials'!$A$17:$I$65,9,FALSE))</f>
        <v>35</v>
      </c>
      <c r="O46" s="22">
        <f>IF(ISNA(VLOOKUP($C46,'TT Provincials DM'!$A$17:$I$65,9,FALSE))=TRUE,"0",VLOOKUP($C46,'TT Provincials DM'!$A$17:$I$65,9,FALSE))</f>
        <v>26</v>
      </c>
      <c r="P46" s="22" t="str">
        <f>IF(ISNA(VLOOKUP($C46,'CWG Moguls'!$A$17:$I$56,9,FALSE))=TRUE,"0",VLOOKUP($C46,'CWG Moguls'!$A$17:$I$56,9,FALSE))</f>
        <v>0</v>
      </c>
      <c r="Q46" s="22" t="str">
        <f>IF(ISNA(VLOOKUP($C46,'Steamboat NorAM MO'!$A$17:$I$56,9,FALSE))=TRUE,"0",VLOOKUP($C46,'Steamboat NorAM MO'!$A$17:$I$56,9,FALSE))</f>
        <v>0</v>
      </c>
      <c r="R46" s="22" t="str">
        <f>IF(ISNA(VLOOKUP($C46,'Steamboat NorAM DM'!$A$17:$I$56,9,FALSE))=TRUE,"0",VLOOKUP($C46,'Steamboat NorAM DM'!$A$17:$I$56,9,FALSE))</f>
        <v>0</v>
      </c>
      <c r="S46" s="22" t="str">
        <f>IF(ISNA(VLOOKUP($C46,'Apex NorAM MO'!$A$17:$I$56,9,FALSE))=TRUE,"0",VLOOKUP($C46,'Apex NorAM MO'!$A$17:$I$56,9,FALSE))</f>
        <v>0</v>
      </c>
      <c r="T46" s="22" t="str">
        <f>IF(ISNA(VLOOKUP($C46,'Apex NorAM DM'!$A$17:$I$56,9,FALSE))=TRUE,"0",VLOOKUP($C46,'Apex NorAM DM'!$A$17:$I$56,9,FALSE))</f>
        <v>0</v>
      </c>
      <c r="U46" s="22" t="str">
        <f>IF(ISNA(VLOOKUP($C46,'Fernie CC MO'!$A$17:$I$65,9,FALSE))=TRUE,"0",VLOOKUP($C46,'Fernie CC MO'!$A$17:$I$65,9,FALSE))</f>
        <v>0</v>
      </c>
      <c r="V46" s="22" t="str">
        <f>IF(ISNA(VLOOKUP($C46,'Fernie CC DM'!$A$17:$I$65,9,FALSE))=TRUE,"0",VLOOKUP($C46,'Fernie CC DM'!$A$17:$I$65,9,FALSE))</f>
        <v>0</v>
      </c>
      <c r="W46" s="22" t="str">
        <f>IF(ISNA(VLOOKUP($C46,'Jr Nats MO'!$A$17:$I$41,9,FALSE))=TRUE,"0",VLOOKUP($C46,'Jr Nats MO'!$A$17:$I$41,9,FALSE))</f>
        <v>0</v>
      </c>
      <c r="X46" s="22" t="str">
        <f>IF(ISNA(VLOOKUP($C46,'CDN Champs MO'!$A$17:$I$41,9,FALSE))=TRUE,"0",VLOOKUP($C46,'CDN Champs MO'!$A$17:$I$41,9,FALSE))</f>
        <v>0</v>
      </c>
      <c r="Y46" s="22" t="str">
        <f>IF(ISNA(VLOOKUP($C46,'CDN Champs DM'!$A$17:$I$41,9,FALSE))=TRUE,"0",VLOOKUP($C46,'CDN Champs DM'!$A$17:$I$41,9,FALSE))</f>
        <v>0</v>
      </c>
    </row>
    <row r="47" spans="1:25" ht="15" customHeight="1">
      <c r="A47" s="81" t="s">
        <v>101</v>
      </c>
      <c r="B47" s="81"/>
      <c r="C47" s="86" t="s">
        <v>147</v>
      </c>
      <c r="D47" s="85">
        <f>IF(ISNA(VLOOKUP($C47,'RPA Caclulations'!$C$6:$K$104,3,FALSE))=TRUE,"0",VLOOKUP($C47,'RPA Caclulations'!$C$6:$K$104,3,FALSE))</f>
        <v>40</v>
      </c>
      <c r="E47" s="22" t="str">
        <f>IF(ISNA(VLOOKUP($C47,'Canadian Selections'!$A$17:$I$37,9,FALSE))=TRUE,"0",VLOOKUP($C47,'Canadian Selections'!$A$17:$I$37,9,FALSE))</f>
        <v>0</v>
      </c>
      <c r="F47" s="22" t="str">
        <f>IF(ISNA(VLOOKUP($C47,'Canadian Selections'!$A$17:$I$37,9,FALSE))=TRUE,"0",VLOOKUP($C47,'Canadian Selections'!$A$17:$I$37,9,FALSE))</f>
        <v>0</v>
      </c>
      <c r="G47" s="22" t="str">
        <f>IF(ISNA(VLOOKUP($C47,'Canadian Selections'!$A$17:$I$37,9,FALSE))=TRUE,"0",VLOOKUP($C47,'Canadian Selections'!$A$17:$I$37,9,FALSE))</f>
        <v>0</v>
      </c>
      <c r="H47" s="22" t="str">
        <f>IF(ISNA(VLOOKUP($C47,'Caledon TT Day 1'!$A$17:$I$52,9,FALSE))=TRUE,"0",VLOOKUP($C47,'Caledon TT Day 1'!$A$17:$I$52,9,FALSE))</f>
        <v>0</v>
      </c>
      <c r="I47" s="22" t="str">
        <f>IF(ISNA(VLOOKUP($C47,'Caledon TT Day 2'!$A$17:$I$50,9,FALSE))=TRUE,"0",VLOOKUP($C47,'Caledon TT Day 2'!$A$17:$I$50,9,FALSE))</f>
        <v>0</v>
      </c>
      <c r="J47" s="22" t="str">
        <f>IF(ISNA(VLOOKUP($C47,'Beaver TT'!$A$17:$I$64,9,FALSE))=TRUE,"0",VLOOKUP($C47,'Beaver TT'!$A$17:$I$64,9,FALSE))</f>
        <v>0</v>
      </c>
      <c r="K47" s="22">
        <f>IF(ISNA(VLOOKUP($C47,'Fortune Fz'!$A$17:$I$64,9,FALSE))=TRUE,"0",VLOOKUP($C47,'Fortune Fz'!$A$17:$I$64,9,FALSE))</f>
        <v>1</v>
      </c>
      <c r="L47" s="22" t="str">
        <f>IF(ISNA(VLOOKUP($C47,'VSC NorAm MO'!$A$17:$I$64,9,FALSE))=TRUE,"0",VLOOKUP($C47,'VSC NorAm MO'!$A$17:$I$64,9,FALSE))</f>
        <v>0</v>
      </c>
      <c r="M47" s="22" t="str">
        <f>IF(ISNA(VLOOKUP($C47,'VSC NorAm DM'!$A$17:$I$64,9,FALSE))=TRUE,"0",VLOOKUP($C47,'VSC NorAm DM'!$A$17:$I$64,9,FALSE))</f>
        <v>0</v>
      </c>
      <c r="N47" s="22">
        <f>IF(ISNA(VLOOKUP($C47,'TT Provincials'!$A$17:$I$65,9,FALSE))=TRUE,"0",VLOOKUP($C47,'TT Provincials'!$A$17:$I$65,9,FALSE))</f>
        <v>34</v>
      </c>
      <c r="O47" s="22">
        <f>IF(ISNA(VLOOKUP($C47,'TT Provincials DM'!$A$17:$I$65,9,FALSE))=TRUE,"0",VLOOKUP($C47,'TT Provincials DM'!$A$17:$I$65,9,FALSE))</f>
        <v>28</v>
      </c>
      <c r="P47" s="22" t="str">
        <f>IF(ISNA(VLOOKUP($C47,'CWG Moguls'!$A$17:$I$56,9,FALSE))=TRUE,"0",VLOOKUP($C47,'CWG Moguls'!$A$17:$I$56,9,FALSE))</f>
        <v>0</v>
      </c>
      <c r="Q47" s="22" t="str">
        <f>IF(ISNA(VLOOKUP($C47,'Steamboat NorAM MO'!$A$17:$I$56,9,FALSE))=TRUE,"0",VLOOKUP($C47,'Steamboat NorAM MO'!$A$17:$I$56,9,FALSE))</f>
        <v>0</v>
      </c>
      <c r="R47" s="22" t="str">
        <f>IF(ISNA(VLOOKUP($C47,'Steamboat NorAM DM'!$A$17:$I$56,9,FALSE))=TRUE,"0",VLOOKUP($C47,'Steamboat NorAM DM'!$A$17:$I$56,9,FALSE))</f>
        <v>0</v>
      </c>
      <c r="S47" s="22" t="str">
        <f>IF(ISNA(VLOOKUP($C47,'Apex NorAM MO'!$A$17:$I$56,9,FALSE))=TRUE,"0",VLOOKUP($C47,'Apex NorAM MO'!$A$17:$I$56,9,FALSE))</f>
        <v>0</v>
      </c>
      <c r="T47" s="22" t="str">
        <f>IF(ISNA(VLOOKUP($C47,'Apex NorAM DM'!$A$17:$I$56,9,FALSE))=TRUE,"0",VLOOKUP($C47,'Apex NorAM DM'!$A$17:$I$56,9,FALSE))</f>
        <v>0</v>
      </c>
      <c r="U47" s="22" t="str">
        <f>IF(ISNA(VLOOKUP($C47,'Fernie CC MO'!$A$17:$I$65,9,FALSE))=TRUE,"0",VLOOKUP($C47,'Fernie CC MO'!$A$17:$I$65,9,FALSE))</f>
        <v>0</v>
      </c>
      <c r="V47" s="22" t="str">
        <f>IF(ISNA(VLOOKUP($C47,'Fernie CC DM'!$A$17:$I$65,9,FALSE))=TRUE,"0",VLOOKUP($C47,'Fernie CC DM'!$A$17:$I$65,9,FALSE))</f>
        <v>0</v>
      </c>
      <c r="W47" s="22" t="str">
        <f>IF(ISNA(VLOOKUP($C47,'Jr Nats MO'!$A$17:$I$41,9,FALSE))=TRUE,"0",VLOOKUP($C47,'Jr Nats MO'!$A$17:$I$41,9,FALSE))</f>
        <v>0</v>
      </c>
      <c r="X47" s="22" t="str">
        <f>IF(ISNA(VLOOKUP($C47,'CDN Champs MO'!$A$17:$I$41,9,FALSE))=TRUE,"0",VLOOKUP($C47,'CDN Champs MO'!$A$17:$I$41,9,FALSE))</f>
        <v>0</v>
      </c>
      <c r="Y47" s="22" t="str">
        <f>IF(ISNA(VLOOKUP($C47,'CDN Champs DM'!$A$17:$I$41,9,FALSE))=TRUE,"0",VLOOKUP($C47,'CDN Champs DM'!$A$17:$I$41,9,FALSE))</f>
        <v>0</v>
      </c>
    </row>
    <row r="48" spans="1:25" ht="15" customHeight="1">
      <c r="A48" s="81" t="s">
        <v>99</v>
      </c>
      <c r="B48" s="81" t="s">
        <v>49</v>
      </c>
      <c r="C48" s="86" t="s">
        <v>85</v>
      </c>
      <c r="D48" s="85">
        <f>IF(ISNA(VLOOKUP($C48,'RPA Caclulations'!$C$6:$K$104,3,FALSE))=TRUE,"0",VLOOKUP($C48,'RPA Caclulations'!$C$6:$K$104,3,FALSE))</f>
        <v>41</v>
      </c>
      <c r="E48" s="22" t="str">
        <f>IF(ISNA(VLOOKUP($C48,'Canadian Selections'!$A$17:$I$37,9,FALSE))=TRUE,"0",VLOOKUP($C48,'Canadian Selections'!$A$17:$I$37,9,FALSE))</f>
        <v>0</v>
      </c>
      <c r="F48" s="22" t="str">
        <f>IF(ISNA(VLOOKUP($C48,'Canadian Selections'!$A$17:$I$37,9,FALSE))=TRUE,"0",VLOOKUP($C48,'Canadian Selections'!$A$17:$I$37,9,FALSE))</f>
        <v>0</v>
      </c>
      <c r="G48" s="22" t="str">
        <f>IF(ISNA(VLOOKUP($C48,'Canadian Selections'!$A$17:$I$37,9,FALSE))=TRUE,"0",VLOOKUP($C48,'Canadian Selections'!$A$17:$I$37,9,FALSE))</f>
        <v>0</v>
      </c>
      <c r="H48" s="22">
        <f>IF(ISNA(VLOOKUP($C48,'Caledon TT Day 1'!$A$17:$I$52,9,FALSE))=TRUE,"0",VLOOKUP($C48,'Caledon TT Day 1'!$A$17:$I$52,9,FALSE))</f>
        <v>25</v>
      </c>
      <c r="I48" s="22">
        <f>IF(ISNA(VLOOKUP($C48,'Caledon TT Day 2'!$A$17:$I$50,9,FALSE))=TRUE,"0",VLOOKUP($C48,'Caledon TT Day 2'!$A$17:$I$50,9,FALSE))</f>
        <v>23</v>
      </c>
      <c r="J48" s="22" t="str">
        <f>IF(ISNA(VLOOKUP($C48,'Beaver TT'!$A$17:$I$64,9,FALSE))=TRUE,"0",VLOOKUP($C48,'Beaver TT'!$A$17:$I$64,9,FALSE))</f>
        <v>0</v>
      </c>
      <c r="K48" s="22" t="str">
        <f>IF(ISNA(VLOOKUP($C48,'Fortune Fz'!$A$17:$I$64,9,FALSE))=TRUE,"0",VLOOKUP($C48,'Fortune Fz'!$A$17:$I$64,9,FALSE))</f>
        <v>0</v>
      </c>
      <c r="L48" s="22" t="str">
        <f>IF(ISNA(VLOOKUP($C48,'VSC NorAm MO'!$A$17:$I$64,9,FALSE))=TRUE,"0",VLOOKUP($C48,'VSC NorAm MO'!$A$17:$I$64,9,FALSE))</f>
        <v>0</v>
      </c>
      <c r="M48" s="22" t="str">
        <f>IF(ISNA(VLOOKUP($C48,'VSC NorAm DM'!$A$17:$I$64,9,FALSE))=TRUE,"0",VLOOKUP($C48,'VSC NorAm DM'!$A$17:$I$64,9,FALSE))</f>
        <v>0</v>
      </c>
      <c r="N48" s="22" t="str">
        <f>IF(ISNA(VLOOKUP($C48,'TT Provincials'!$A$17:$I$65,9,FALSE))=TRUE,"0",VLOOKUP($C48,'TT Provincials'!$A$17:$I$65,9,FALSE))</f>
        <v>0</v>
      </c>
      <c r="O48" s="22" t="str">
        <f>IF(ISNA(VLOOKUP($C48,'TT Provincials DM'!$A$17:$I$65,9,FALSE))=TRUE,"0",VLOOKUP($C48,'TT Provincials DM'!$A$17:$I$65,9,FALSE))</f>
        <v>0</v>
      </c>
      <c r="P48" s="22" t="str">
        <f>IF(ISNA(VLOOKUP($C48,'CWG Moguls'!$A$17:$I$56,9,FALSE))=TRUE,"0",VLOOKUP($C48,'CWG Moguls'!$A$17:$I$56,9,FALSE))</f>
        <v>0</v>
      </c>
      <c r="Q48" s="22" t="str">
        <f>IF(ISNA(VLOOKUP($C48,'Steamboat NorAM MO'!$A$17:$I$56,9,FALSE))=TRUE,"0",VLOOKUP($C48,'Steamboat NorAM MO'!$A$17:$I$56,9,FALSE))</f>
        <v>0</v>
      </c>
      <c r="R48" s="22" t="str">
        <f>IF(ISNA(VLOOKUP($C48,'Steamboat NorAM DM'!$A$17:$I$56,9,FALSE))=TRUE,"0",VLOOKUP($C48,'Steamboat NorAM DM'!$A$17:$I$56,9,FALSE))</f>
        <v>0</v>
      </c>
      <c r="S48" s="22" t="str">
        <f>IF(ISNA(VLOOKUP($C48,'Apex NorAM MO'!$A$17:$I$56,9,FALSE))=TRUE,"0",VLOOKUP($C48,'Apex NorAM MO'!$A$17:$I$56,9,FALSE))</f>
        <v>0</v>
      </c>
      <c r="T48" s="22" t="str">
        <f>IF(ISNA(VLOOKUP($C48,'Apex NorAM DM'!$A$17:$I$56,9,FALSE))=TRUE,"0",VLOOKUP($C48,'Apex NorAM DM'!$A$17:$I$56,9,FALSE))</f>
        <v>0</v>
      </c>
      <c r="U48" s="22" t="str">
        <f>IF(ISNA(VLOOKUP($C48,'Fernie CC MO'!$A$17:$I$65,9,FALSE))=TRUE,"0",VLOOKUP($C48,'Fernie CC MO'!$A$17:$I$65,9,FALSE))</f>
        <v>0</v>
      </c>
      <c r="V48" s="22" t="str">
        <f>IF(ISNA(VLOOKUP($C48,'Fernie CC DM'!$A$17:$I$65,9,FALSE))=TRUE,"0",VLOOKUP($C48,'Fernie CC DM'!$A$17:$I$65,9,FALSE))</f>
        <v>0</v>
      </c>
      <c r="W48" s="22" t="str">
        <f>IF(ISNA(VLOOKUP($C48,'Jr Nats MO'!$A$17:$I$41,9,FALSE))=TRUE,"0",VLOOKUP($C48,'Jr Nats MO'!$A$17:$I$41,9,FALSE))</f>
        <v>0</v>
      </c>
      <c r="X48" s="22" t="str">
        <f>IF(ISNA(VLOOKUP($C48,'CDN Champs MO'!$A$17:$I$41,9,FALSE))=TRUE,"0",VLOOKUP($C48,'CDN Champs MO'!$A$17:$I$41,9,FALSE))</f>
        <v>0</v>
      </c>
      <c r="Y48" s="22" t="str">
        <f>IF(ISNA(VLOOKUP($C48,'CDN Champs DM'!$A$17:$I$41,9,FALSE))=TRUE,"0",VLOOKUP($C48,'CDN Champs DM'!$A$17:$I$41,9,FALSE))</f>
        <v>0</v>
      </c>
    </row>
    <row r="49" spans="1:25" ht="15" customHeight="1">
      <c r="A49" s="81" t="s">
        <v>102</v>
      </c>
      <c r="B49" s="81" t="s">
        <v>103</v>
      </c>
      <c r="C49" s="86" t="s">
        <v>94</v>
      </c>
      <c r="D49" s="85">
        <f>IF(ISNA(VLOOKUP($C49,'RPA Caclulations'!$C$6:$K$104,3,FALSE))=TRUE,"0",VLOOKUP($C49,'RPA Caclulations'!$C$6:$K$104,3,FALSE))</f>
        <v>42</v>
      </c>
      <c r="E49" s="22" t="str">
        <f>IF(ISNA(VLOOKUP($C49,'Canadian Selections'!$A$17:$I$37,9,FALSE))=TRUE,"0",VLOOKUP($C49,'Canadian Selections'!$A$17:$I$37,9,FALSE))</f>
        <v>0</v>
      </c>
      <c r="F49" s="22" t="str">
        <f>IF(ISNA(VLOOKUP($C49,'Canadian Selections'!$A$17:$I$37,9,FALSE))=TRUE,"0",VLOOKUP($C49,'Canadian Selections'!$A$17:$I$37,9,FALSE))</f>
        <v>0</v>
      </c>
      <c r="G49" s="22" t="str">
        <f>IF(ISNA(VLOOKUP($C49,'Canadian Selections'!$A$17:$I$37,9,FALSE))=TRUE,"0",VLOOKUP($C49,'Canadian Selections'!$A$17:$I$37,9,FALSE))</f>
        <v>0</v>
      </c>
      <c r="H49" s="22">
        <f>IF(ISNA(VLOOKUP($C49,'Caledon TT Day 1'!$A$17:$I$52,9,FALSE))=TRUE,"0",VLOOKUP($C49,'Caledon TT Day 1'!$A$17:$I$52,9,FALSE))</f>
        <v>34</v>
      </c>
      <c r="I49" s="22">
        <f>IF(ISNA(VLOOKUP($C49,'Caledon TT Day 2'!$A$17:$I$50,9,FALSE))=TRUE,"0",VLOOKUP($C49,'Caledon TT Day 2'!$A$17:$I$50,9,FALSE))</f>
        <v>33</v>
      </c>
      <c r="J49" s="22">
        <f>IF(ISNA(VLOOKUP($C49,'Beaver TT'!$A$17:$I$64,9,FALSE))=TRUE,"0",VLOOKUP($C49,'Beaver TT'!$A$17:$I$64,9,FALSE))</f>
        <v>29</v>
      </c>
      <c r="K49" s="22" t="str">
        <f>IF(ISNA(VLOOKUP($C49,'Fortune Fz'!$A$17:$I$64,9,FALSE))=TRUE,"0",VLOOKUP($C49,'Fortune Fz'!$A$17:$I$64,9,FALSE))</f>
        <v>0</v>
      </c>
      <c r="L49" s="22" t="str">
        <f>IF(ISNA(VLOOKUP($C49,'VSC NorAm MO'!$A$17:$I$64,9,FALSE))=TRUE,"0",VLOOKUP($C49,'VSC NorAm MO'!$A$17:$I$64,9,FALSE))</f>
        <v>0</v>
      </c>
      <c r="M49" s="22" t="str">
        <f>IF(ISNA(VLOOKUP($C49,'VSC NorAm DM'!$A$17:$I$64,9,FALSE))=TRUE,"0",VLOOKUP($C49,'VSC NorAm DM'!$A$17:$I$64,9,FALSE))</f>
        <v>0</v>
      </c>
      <c r="N49" s="22" t="str">
        <f>IF(ISNA(VLOOKUP($C49,'TT Provincials'!$A$17:$I$65,9,FALSE))=TRUE,"0",VLOOKUP($C49,'TT Provincials'!$A$17:$I$65,9,FALSE))</f>
        <v>0</v>
      </c>
      <c r="O49" s="22" t="str">
        <f>IF(ISNA(VLOOKUP($C49,'TT Provincials DM'!$A$17:$I$65,9,FALSE))=TRUE,"0",VLOOKUP($C49,'TT Provincials DM'!$A$17:$I$65,9,FALSE))</f>
        <v>0</v>
      </c>
      <c r="P49" s="22" t="str">
        <f>IF(ISNA(VLOOKUP($C49,'CWG Moguls'!$A$17:$I$56,9,FALSE))=TRUE,"0",VLOOKUP($C49,'CWG Moguls'!$A$17:$I$56,9,FALSE))</f>
        <v>0</v>
      </c>
      <c r="Q49" s="22" t="str">
        <f>IF(ISNA(VLOOKUP($C49,'Steamboat NorAM MO'!$A$17:$I$56,9,FALSE))=TRUE,"0",VLOOKUP($C49,'Steamboat NorAM MO'!$A$17:$I$56,9,FALSE))</f>
        <v>0</v>
      </c>
      <c r="R49" s="22" t="str">
        <f>IF(ISNA(VLOOKUP($C49,'Steamboat NorAM DM'!$A$17:$I$56,9,FALSE))=TRUE,"0",VLOOKUP($C49,'Steamboat NorAM DM'!$A$17:$I$56,9,FALSE))</f>
        <v>0</v>
      </c>
      <c r="S49" s="22" t="str">
        <f>IF(ISNA(VLOOKUP($C49,'Apex NorAM MO'!$A$17:$I$56,9,FALSE))=TRUE,"0",VLOOKUP($C49,'Apex NorAM MO'!$A$17:$I$56,9,FALSE))</f>
        <v>0</v>
      </c>
      <c r="T49" s="22" t="str">
        <f>IF(ISNA(VLOOKUP($C49,'Apex NorAM DM'!$A$17:$I$56,9,FALSE))=TRUE,"0",VLOOKUP($C49,'Apex NorAM DM'!$A$17:$I$56,9,FALSE))</f>
        <v>0</v>
      </c>
      <c r="U49" s="22" t="str">
        <f>IF(ISNA(VLOOKUP($C49,'Fernie CC MO'!$A$17:$I$65,9,FALSE))=TRUE,"0",VLOOKUP($C49,'Fernie CC MO'!$A$17:$I$65,9,FALSE))</f>
        <v>0</v>
      </c>
      <c r="V49" s="22" t="str">
        <f>IF(ISNA(VLOOKUP($C49,'Fernie CC DM'!$A$17:$I$65,9,FALSE))=TRUE,"0",VLOOKUP($C49,'Fernie CC DM'!$A$17:$I$65,9,FALSE))</f>
        <v>0</v>
      </c>
      <c r="W49" s="22" t="str">
        <f>IF(ISNA(VLOOKUP($C49,'Jr Nats MO'!$A$17:$I$41,9,FALSE))=TRUE,"0",VLOOKUP($C49,'Jr Nats MO'!$A$17:$I$41,9,FALSE))</f>
        <v>0</v>
      </c>
      <c r="X49" s="22" t="str">
        <f>IF(ISNA(VLOOKUP($C49,'CDN Champs MO'!$A$17:$I$41,9,FALSE))=TRUE,"0",VLOOKUP($C49,'CDN Champs MO'!$A$17:$I$41,9,FALSE))</f>
        <v>0</v>
      </c>
      <c r="Y49" s="22" t="str">
        <f>IF(ISNA(VLOOKUP($C49,'CDN Champs DM'!$A$17:$I$41,9,FALSE))=TRUE,"0",VLOOKUP($C49,'CDN Champs DM'!$A$17:$I$41,9,FALSE))</f>
        <v>0</v>
      </c>
    </row>
    <row r="50" spans="1:25" ht="15" customHeight="1">
      <c r="A50" s="81" t="s">
        <v>101</v>
      </c>
      <c r="B50" s="81" t="s">
        <v>187</v>
      </c>
      <c r="C50" s="86" t="s">
        <v>182</v>
      </c>
      <c r="D50" s="85">
        <f>IF(ISNA(VLOOKUP($C50,'RPA Caclulations'!$C$6:$K$104,3,FALSE))=TRUE,"0",VLOOKUP($C50,'RPA Caclulations'!$C$6:$K$104,3,FALSE))</f>
        <v>43</v>
      </c>
      <c r="E50" s="22" t="str">
        <f>IF(ISNA(VLOOKUP($C50,'Canadian Selections'!$A$17:$I$37,9,FALSE))=TRUE,"0",VLOOKUP($C50,'Canadian Selections'!$A$17:$I$37,9,FALSE))</f>
        <v>0</v>
      </c>
      <c r="F50" s="22" t="str">
        <f>IF(ISNA(VLOOKUP($C50,'Canadian Selections'!$A$17:$I$37,9,FALSE))=TRUE,"0",VLOOKUP($C50,'Canadian Selections'!$A$17:$I$37,9,FALSE))</f>
        <v>0</v>
      </c>
      <c r="G50" s="22" t="str">
        <f>IF(ISNA(VLOOKUP($C50,'Canadian Selections'!$A$17:$I$37,9,FALSE))=TRUE,"0",VLOOKUP($C50,'Canadian Selections'!$A$17:$I$37,9,FALSE))</f>
        <v>0</v>
      </c>
      <c r="H50" s="22" t="str">
        <f>IF(ISNA(VLOOKUP($C50,'Caledon TT Day 1'!$A$17:$I$52,9,FALSE))=TRUE,"0",VLOOKUP($C50,'Caledon TT Day 1'!$A$17:$I$52,9,FALSE))</f>
        <v>0</v>
      </c>
      <c r="I50" s="22" t="str">
        <f>IF(ISNA(VLOOKUP($C50,'Caledon TT Day 2'!$A$17:$I$50,9,FALSE))=TRUE,"0",VLOOKUP($C50,'Caledon TT Day 2'!$A$17:$I$50,9,FALSE))</f>
        <v>0</v>
      </c>
      <c r="J50" s="22" t="str">
        <f>IF(ISNA(VLOOKUP($C50,'Beaver TT'!$A$17:$I$64,9,FALSE))=TRUE,"0",VLOOKUP($C50,'Beaver TT'!$A$17:$I$64,9,FALSE))</f>
        <v>0</v>
      </c>
      <c r="K50" s="22" t="str">
        <f>IF(ISNA(VLOOKUP($C50,'Fortune Fz'!$A$17:$I$64,9,FALSE))=TRUE,"0",VLOOKUP($C50,'Fortune Fz'!$A$17:$I$64,9,FALSE))</f>
        <v>0</v>
      </c>
      <c r="L50" s="22" t="str">
        <f>IF(ISNA(VLOOKUP($C50,'VSC NorAm MO'!$A$17:$I$64,9,FALSE))=TRUE,"0",VLOOKUP($C50,'VSC NorAm MO'!$A$17:$I$64,9,FALSE))</f>
        <v>0</v>
      </c>
      <c r="M50" s="22" t="str">
        <f>IF(ISNA(VLOOKUP($C50,'VSC NorAm DM'!$A$17:$I$64,9,FALSE))=TRUE,"0",VLOOKUP($C50,'VSC NorAm DM'!$A$17:$I$64,9,FALSE))</f>
        <v>0</v>
      </c>
      <c r="N50" s="22">
        <f>IF(ISNA(VLOOKUP($C50,'TT Provincials'!$A$17:$I$65,9,FALSE))=TRUE,"0",VLOOKUP($C50,'TT Provincials'!$A$17:$I$65,9,FALSE))</f>
        <v>15</v>
      </c>
      <c r="O50" s="22" t="str">
        <f>IF(ISNA(VLOOKUP($C50,'TT Provincials DM'!$A$17:$I$65,9,FALSE))=TRUE,"0",VLOOKUP($C50,'TT Provincials DM'!$A$17:$I$65,9,FALSE))</f>
        <v>0</v>
      </c>
      <c r="P50" s="22" t="str">
        <f>IF(ISNA(VLOOKUP($C50,'CWG Moguls'!$A$17:$I$56,9,FALSE))=TRUE,"0",VLOOKUP($C50,'CWG Moguls'!$A$17:$I$56,9,FALSE))</f>
        <v>0</v>
      </c>
      <c r="Q50" s="22" t="str">
        <f>IF(ISNA(VLOOKUP($C50,'Steamboat NorAM MO'!$A$17:$I$56,9,FALSE))=TRUE,"0",VLOOKUP($C50,'Steamboat NorAM MO'!$A$17:$I$56,9,FALSE))</f>
        <v>0</v>
      </c>
      <c r="R50" s="22" t="str">
        <f>IF(ISNA(VLOOKUP($C50,'Steamboat NorAM DM'!$A$17:$I$56,9,FALSE))=TRUE,"0",VLOOKUP($C50,'Steamboat NorAM DM'!$A$17:$I$56,9,FALSE))</f>
        <v>0</v>
      </c>
      <c r="S50" s="22" t="str">
        <f>IF(ISNA(VLOOKUP($C50,'Apex NorAM MO'!$A$17:$I$56,9,FALSE))=TRUE,"0",VLOOKUP($C50,'Apex NorAM MO'!$A$17:$I$56,9,FALSE))</f>
        <v>0</v>
      </c>
      <c r="T50" s="22" t="str">
        <f>IF(ISNA(VLOOKUP($C50,'Apex NorAM DM'!$A$17:$I$56,9,FALSE))=TRUE,"0",VLOOKUP($C50,'Apex NorAM DM'!$A$17:$I$56,9,FALSE))</f>
        <v>0</v>
      </c>
      <c r="U50" s="22" t="str">
        <f>IF(ISNA(VLOOKUP($C50,'Fernie CC MO'!$A$17:$I$65,9,FALSE))=TRUE,"0",VLOOKUP($C50,'Fernie CC MO'!$A$17:$I$65,9,FALSE))</f>
        <v>0</v>
      </c>
      <c r="V50" s="22" t="str">
        <f>IF(ISNA(VLOOKUP($C50,'Fernie CC DM'!$A$17:$I$65,9,FALSE))=TRUE,"0",VLOOKUP($C50,'Fernie CC DM'!$A$17:$I$65,9,FALSE))</f>
        <v>0</v>
      </c>
      <c r="W50" s="22" t="str">
        <f>IF(ISNA(VLOOKUP($C50,'Jr Nats MO'!$A$17:$I$41,9,FALSE))=TRUE,"0",VLOOKUP($C50,'Jr Nats MO'!$A$17:$I$41,9,FALSE))</f>
        <v>0</v>
      </c>
      <c r="X50" s="22" t="str">
        <f>IF(ISNA(VLOOKUP($C50,'CDN Champs MO'!$A$17:$I$41,9,FALSE))=TRUE,"0",VLOOKUP($C50,'CDN Champs MO'!$A$17:$I$41,9,FALSE))</f>
        <v>0</v>
      </c>
      <c r="Y50" s="22" t="str">
        <f>IF(ISNA(VLOOKUP($C50,'CDN Champs DM'!$A$17:$I$41,9,FALSE))=TRUE,"0",VLOOKUP($C50,'CDN Champs DM'!$A$17:$I$41,9,FALSE))</f>
        <v>0</v>
      </c>
    </row>
    <row r="51" spans="1:25" ht="15" customHeight="1">
      <c r="A51" s="81" t="s">
        <v>113</v>
      </c>
      <c r="B51" s="81" t="s">
        <v>100</v>
      </c>
      <c r="C51" s="86" t="s">
        <v>112</v>
      </c>
      <c r="D51" s="85">
        <f>IF(ISNA(VLOOKUP($C51,'RPA Caclulations'!$C$6:$K$104,3,FALSE))=TRUE,"0",VLOOKUP($C51,'RPA Caclulations'!$C$6:$K$104,3,FALSE))</f>
        <v>44</v>
      </c>
      <c r="E51" s="22" t="str">
        <f>IF(ISNA(VLOOKUP($C51,'Canadian Selections'!$A$17:$I$37,9,FALSE))=TRUE,"0",VLOOKUP($C51,'Canadian Selections'!$A$17:$I$37,9,FALSE))</f>
        <v>0</v>
      </c>
      <c r="F51" s="22" t="str">
        <f>IF(ISNA(VLOOKUP($C51,'Canadian Selections'!$A$17:$I$37,9,FALSE))=TRUE,"0",VLOOKUP($C51,'Canadian Selections'!$A$17:$I$37,9,FALSE))</f>
        <v>0</v>
      </c>
      <c r="G51" s="22" t="str">
        <f>IF(ISNA(VLOOKUP($C51,'Canadian Selections'!$A$17:$I$37,9,FALSE))=TRUE,"0",VLOOKUP($C51,'Canadian Selections'!$A$17:$I$37,9,FALSE))</f>
        <v>0</v>
      </c>
      <c r="H51" s="22" t="str">
        <f>IF(ISNA(VLOOKUP($C51,'Caledon TT Day 1'!$A$17:$I$52,9,FALSE))=TRUE,"0",VLOOKUP($C51,'Caledon TT Day 1'!$A$17:$I$52,9,FALSE))</f>
        <v>0</v>
      </c>
      <c r="I51" s="22" t="str">
        <f>IF(ISNA(VLOOKUP($C51,'Caledon TT Day 2'!$A$17:$I$50,9,FALSE))=TRUE,"0",VLOOKUP($C51,'Caledon TT Day 2'!$A$17:$I$50,9,FALSE))</f>
        <v>0</v>
      </c>
      <c r="J51" s="22">
        <f>IF(ISNA(VLOOKUP($C51,'Beaver TT'!$A$17:$I$64,9,FALSE))=TRUE,"0",VLOOKUP($C51,'Beaver TT'!$A$17:$I$64,9,FALSE))</f>
        <v>28</v>
      </c>
      <c r="K51" s="22" t="str">
        <f>IF(ISNA(VLOOKUP($C51,'Fortune Fz'!$A$17:$I$64,9,FALSE))=TRUE,"0",VLOOKUP($C51,'Fortune Fz'!$A$17:$I$64,9,FALSE))</f>
        <v>0</v>
      </c>
      <c r="L51" s="22" t="str">
        <f>IF(ISNA(VLOOKUP($C51,'VSC NorAm MO'!$A$17:$I$64,9,FALSE))=TRUE,"0",VLOOKUP($C51,'VSC NorAm MO'!$A$17:$I$64,9,FALSE))</f>
        <v>0</v>
      </c>
      <c r="M51" s="22" t="str">
        <f>IF(ISNA(VLOOKUP($C51,'VSC NorAm DM'!$A$17:$I$64,9,FALSE))=TRUE,"0",VLOOKUP($C51,'VSC NorAm DM'!$A$17:$I$64,9,FALSE))</f>
        <v>0</v>
      </c>
      <c r="N51" s="22" t="str">
        <f>IF(ISNA(VLOOKUP($C51,'TT Provincials'!$A$17:$I$65,9,FALSE))=TRUE,"0",VLOOKUP($C51,'TT Provincials'!$A$17:$I$65,9,FALSE))</f>
        <v>0</v>
      </c>
      <c r="O51" s="22" t="str">
        <f>IF(ISNA(VLOOKUP($C51,'TT Provincials DM'!$A$17:$I$65,9,FALSE))=TRUE,"0",VLOOKUP($C51,'TT Provincials DM'!$A$17:$I$65,9,FALSE))</f>
        <v>0</v>
      </c>
      <c r="P51" s="22" t="str">
        <f>IF(ISNA(VLOOKUP($C51,'CWG Moguls'!$A$17:$I$56,9,FALSE))=TRUE,"0",VLOOKUP($C51,'CWG Moguls'!$A$17:$I$56,9,FALSE))</f>
        <v>0</v>
      </c>
      <c r="Q51" s="22" t="str">
        <f>IF(ISNA(VLOOKUP($C51,'Steamboat NorAM MO'!$A$17:$I$56,9,FALSE))=TRUE,"0",VLOOKUP($C51,'Steamboat NorAM MO'!$A$17:$I$56,9,FALSE))</f>
        <v>0</v>
      </c>
      <c r="R51" s="22" t="str">
        <f>IF(ISNA(VLOOKUP($C51,'Steamboat NorAM DM'!$A$17:$I$56,9,FALSE))=TRUE,"0",VLOOKUP($C51,'Steamboat NorAM DM'!$A$17:$I$56,9,FALSE))</f>
        <v>0</v>
      </c>
      <c r="S51" s="22" t="str">
        <f>IF(ISNA(VLOOKUP($C51,'Apex NorAM MO'!$A$17:$I$56,9,FALSE))=TRUE,"0",VLOOKUP($C51,'Apex NorAM MO'!$A$17:$I$56,9,FALSE))</f>
        <v>0</v>
      </c>
      <c r="T51" s="22" t="str">
        <f>IF(ISNA(VLOOKUP($C51,'Apex NorAM DM'!$A$17:$I$56,9,FALSE))=TRUE,"0",VLOOKUP($C51,'Apex NorAM DM'!$A$17:$I$56,9,FALSE))</f>
        <v>0</v>
      </c>
      <c r="U51" s="22" t="str">
        <f>IF(ISNA(VLOOKUP($C51,'Fernie CC MO'!$A$17:$I$65,9,FALSE))=TRUE,"0",VLOOKUP($C51,'Fernie CC MO'!$A$17:$I$65,9,FALSE))</f>
        <v>0</v>
      </c>
      <c r="V51" s="22" t="str">
        <f>IF(ISNA(VLOOKUP($C51,'Fernie CC DM'!$A$17:$I$65,9,FALSE))=TRUE,"0",VLOOKUP($C51,'Fernie CC DM'!$A$17:$I$65,9,FALSE))</f>
        <v>0</v>
      </c>
      <c r="W51" s="22" t="str">
        <f>IF(ISNA(VLOOKUP($C51,'Jr Nats MO'!$A$17:$I$41,9,FALSE))=TRUE,"0",VLOOKUP($C51,'Jr Nats MO'!$A$17:$I$41,9,FALSE))</f>
        <v>0</v>
      </c>
      <c r="X51" s="22" t="str">
        <f>IF(ISNA(VLOOKUP($C51,'CDN Champs MO'!$A$17:$I$41,9,FALSE))=TRUE,"0",VLOOKUP($C51,'CDN Champs MO'!$A$17:$I$41,9,FALSE))</f>
        <v>0</v>
      </c>
      <c r="Y51" s="22" t="str">
        <f>IF(ISNA(VLOOKUP($C51,'CDN Champs DM'!$A$17:$I$41,9,FALSE))=TRUE,"0",VLOOKUP($C51,'CDN Champs DM'!$A$17:$I$41,9,FALSE))</f>
        <v>0</v>
      </c>
    </row>
    <row r="52" spans="1:25" ht="15" customHeight="1">
      <c r="A52" s="81" t="s">
        <v>98</v>
      </c>
      <c r="B52" s="81" t="s">
        <v>103</v>
      </c>
      <c r="C52" s="86" t="s">
        <v>95</v>
      </c>
      <c r="D52" s="85">
        <f>IF(ISNA(VLOOKUP($C52,'RPA Caclulations'!$C$6:$K$104,3,FALSE))=TRUE,"0",VLOOKUP($C52,'RPA Caclulations'!$C$6:$K$104,3,FALSE))</f>
        <v>45</v>
      </c>
      <c r="E52" s="22" t="str">
        <f>IF(ISNA(VLOOKUP($C52,'Canadian Selections'!$A$17:$I$37,9,FALSE))=TRUE,"0",VLOOKUP($C52,'Canadian Selections'!$A$17:$I$37,9,FALSE))</f>
        <v>0</v>
      </c>
      <c r="F52" s="22" t="str">
        <f>IF(ISNA(VLOOKUP($C52,'Canadian Selections'!$A$17:$I$37,9,FALSE))=TRUE,"0",VLOOKUP($C52,'Canadian Selections'!$A$17:$I$37,9,FALSE))</f>
        <v>0</v>
      </c>
      <c r="G52" s="22" t="str">
        <f>IF(ISNA(VLOOKUP($C52,'Canadian Selections'!$A$17:$I$37,9,FALSE))=TRUE,"0",VLOOKUP($C52,'Canadian Selections'!$A$17:$I$37,9,FALSE))</f>
        <v>0</v>
      </c>
      <c r="H52" s="22">
        <f>IF(ISNA(VLOOKUP($C52,'Caledon TT Day 1'!$A$17:$I$52,9,FALSE))=TRUE,"0",VLOOKUP($C52,'Caledon TT Day 1'!$A$17:$I$52,9,FALSE))</f>
        <v>35</v>
      </c>
      <c r="I52" s="22">
        <f>IF(ISNA(VLOOKUP($C52,'Caledon TT Day 2'!$A$17:$I$50,9,FALSE))=TRUE,"0",VLOOKUP($C52,'Caledon TT Day 2'!$A$17:$I$50,9,FALSE))</f>
        <v>34</v>
      </c>
      <c r="J52" s="22" t="str">
        <f>IF(ISNA(VLOOKUP($C52,'Beaver TT'!$A$17:$I$64,9,FALSE))=TRUE,"0",VLOOKUP($C52,'Beaver TT'!$A$17:$I$64,9,FALSE))</f>
        <v>0</v>
      </c>
      <c r="K52" s="22" t="str">
        <f>IF(ISNA(VLOOKUP($C52,'Fortune Fz'!$A$17:$I$64,9,FALSE))=TRUE,"0",VLOOKUP($C52,'Fortune Fz'!$A$17:$I$64,9,FALSE))</f>
        <v>0</v>
      </c>
      <c r="L52" s="22" t="str">
        <f>IF(ISNA(VLOOKUP($C52,'VSC NorAm MO'!$A$17:$I$64,9,FALSE))=TRUE,"0",VLOOKUP($C52,'VSC NorAm MO'!$A$17:$I$64,9,FALSE))</f>
        <v>0</v>
      </c>
      <c r="M52" s="22" t="str">
        <f>IF(ISNA(VLOOKUP($C52,'VSC NorAm DM'!$A$17:$I$64,9,FALSE))=TRUE,"0",VLOOKUP($C52,'VSC NorAm DM'!$A$17:$I$64,9,FALSE))</f>
        <v>0</v>
      </c>
      <c r="N52" s="22">
        <f>IF(ISNA(VLOOKUP($C52,'TT Provincials'!$A$17:$I$65,9,FALSE))=TRUE,"0",VLOOKUP($C52,'TT Provincials'!$A$17:$I$65,9,FALSE))</f>
        <v>36</v>
      </c>
      <c r="O52" s="22" t="str">
        <f>IF(ISNA(VLOOKUP($C52,'TT Provincials DM'!$A$17:$I$65,9,FALSE))=TRUE,"0",VLOOKUP($C52,'TT Provincials DM'!$A$17:$I$65,9,FALSE))</f>
        <v>0</v>
      </c>
      <c r="P52" s="22" t="str">
        <f>IF(ISNA(VLOOKUP($C52,'CWG Moguls'!$A$17:$I$56,9,FALSE))=TRUE,"0",VLOOKUP($C52,'CWG Moguls'!$A$17:$I$56,9,FALSE))</f>
        <v>0</v>
      </c>
      <c r="Q52" s="22" t="str">
        <f>IF(ISNA(VLOOKUP($C52,'Steamboat NorAM MO'!$A$17:$I$56,9,FALSE))=TRUE,"0",VLOOKUP($C52,'Steamboat NorAM MO'!$A$17:$I$56,9,FALSE))</f>
        <v>0</v>
      </c>
      <c r="R52" s="22" t="str">
        <f>IF(ISNA(VLOOKUP($C52,'Steamboat NorAM DM'!$A$17:$I$56,9,FALSE))=TRUE,"0",VLOOKUP($C52,'Steamboat NorAM DM'!$A$17:$I$56,9,FALSE))</f>
        <v>0</v>
      </c>
      <c r="S52" s="22" t="str">
        <f>IF(ISNA(VLOOKUP($C52,'Apex NorAM MO'!$A$17:$I$56,9,FALSE))=TRUE,"0",VLOOKUP($C52,'Apex NorAM MO'!$A$17:$I$56,9,FALSE))</f>
        <v>0</v>
      </c>
      <c r="T52" s="22" t="str">
        <f>IF(ISNA(VLOOKUP($C52,'Apex NorAM DM'!$A$17:$I$56,9,FALSE))=TRUE,"0",VLOOKUP($C52,'Apex NorAM DM'!$A$17:$I$56,9,FALSE))</f>
        <v>0</v>
      </c>
      <c r="U52" s="22" t="str">
        <f>IF(ISNA(VLOOKUP($C52,'Fernie CC MO'!$A$17:$I$65,9,FALSE))=TRUE,"0",VLOOKUP($C52,'Fernie CC MO'!$A$17:$I$65,9,FALSE))</f>
        <v>0</v>
      </c>
      <c r="V52" s="22" t="str">
        <f>IF(ISNA(VLOOKUP($C52,'Fernie CC DM'!$A$17:$I$65,9,FALSE))=TRUE,"0",VLOOKUP($C52,'Fernie CC DM'!$A$17:$I$65,9,FALSE))</f>
        <v>0</v>
      </c>
      <c r="W52" s="22" t="str">
        <f>IF(ISNA(VLOOKUP($C52,'Jr Nats MO'!$A$17:$I$41,9,FALSE))=TRUE,"0",VLOOKUP($C52,'Jr Nats MO'!$A$17:$I$41,9,FALSE))</f>
        <v>0</v>
      </c>
      <c r="X52" s="22" t="str">
        <f>IF(ISNA(VLOOKUP($C52,'CDN Champs MO'!$A$17:$I$41,9,FALSE))=TRUE,"0",VLOOKUP($C52,'CDN Champs MO'!$A$17:$I$41,9,FALSE))</f>
        <v>0</v>
      </c>
      <c r="Y52" s="22" t="str">
        <f>IF(ISNA(VLOOKUP($C52,'CDN Champs DM'!$A$17:$I$41,9,FALSE))=TRUE,"0",VLOOKUP($C52,'CDN Champs DM'!$A$17:$I$41,9,FALSE))</f>
        <v>0</v>
      </c>
    </row>
    <row r="53" spans="1:25" ht="15" customHeight="1">
      <c r="A53" s="81" t="s">
        <v>113</v>
      </c>
      <c r="B53" s="81" t="s">
        <v>115</v>
      </c>
      <c r="C53" s="86" t="s">
        <v>114</v>
      </c>
      <c r="D53" s="85">
        <f>IF(ISNA(VLOOKUP($C53,'RPA Caclulations'!$C$6:$K$104,3,FALSE))=TRUE,"0",VLOOKUP($C53,'RPA Caclulations'!$C$6:$K$104,3,FALSE))</f>
        <v>46</v>
      </c>
      <c r="E53" s="22" t="str">
        <f>IF(ISNA(VLOOKUP($C53,'Canadian Selections'!$A$17:$I$37,9,FALSE))=TRUE,"0",VLOOKUP($C53,'Canadian Selections'!$A$17:$I$37,9,FALSE))</f>
        <v>0</v>
      </c>
      <c r="F53" s="22" t="str">
        <f>IF(ISNA(VLOOKUP($C53,'Canadian Selections'!$A$17:$I$37,9,FALSE))=TRUE,"0",VLOOKUP($C53,'Canadian Selections'!$A$17:$I$37,9,FALSE))</f>
        <v>0</v>
      </c>
      <c r="G53" s="22" t="str">
        <f>IF(ISNA(VLOOKUP($C53,'Canadian Selections'!$A$17:$I$37,9,FALSE))=TRUE,"0",VLOOKUP($C53,'Canadian Selections'!$A$17:$I$37,9,FALSE))</f>
        <v>0</v>
      </c>
      <c r="H53" s="22" t="str">
        <f>IF(ISNA(VLOOKUP($C53,'Caledon TT Day 1'!$A$17:$I$52,9,FALSE))=TRUE,"0",VLOOKUP($C53,'Caledon TT Day 1'!$A$17:$I$52,9,FALSE))</f>
        <v>0</v>
      </c>
      <c r="I53" s="22" t="str">
        <f>IF(ISNA(VLOOKUP($C53,'Caledon TT Day 2'!$A$17:$I$50,9,FALSE))=TRUE,"0",VLOOKUP($C53,'Caledon TT Day 2'!$A$17:$I$50,9,FALSE))</f>
        <v>0</v>
      </c>
      <c r="J53" s="22">
        <f>IF(ISNA(VLOOKUP($C53,'Beaver TT'!$A$17:$I$64,9,FALSE))=TRUE,"0",VLOOKUP($C53,'Beaver TT'!$A$17:$I$64,9,FALSE))</f>
        <v>30</v>
      </c>
      <c r="K53" s="22" t="str">
        <f>IF(ISNA(VLOOKUP($C53,'Fortune Fz'!$A$17:$I$64,9,FALSE))=TRUE,"0",VLOOKUP($C53,'Fortune Fz'!$A$17:$I$64,9,FALSE))</f>
        <v>0</v>
      </c>
      <c r="L53" s="22" t="str">
        <f>IF(ISNA(VLOOKUP($C53,'VSC NorAm MO'!$A$17:$I$64,9,FALSE))=TRUE,"0",VLOOKUP($C53,'VSC NorAm MO'!$A$17:$I$64,9,FALSE))</f>
        <v>0</v>
      </c>
      <c r="M53" s="22" t="str">
        <f>IF(ISNA(VLOOKUP($C53,'VSC NorAm DM'!$A$17:$I$64,9,FALSE))=TRUE,"0",VLOOKUP($C53,'VSC NorAm DM'!$A$17:$I$64,9,FALSE))</f>
        <v>0</v>
      </c>
      <c r="N53" s="22" t="str">
        <f>IF(ISNA(VLOOKUP($C53,'TT Provincials'!$A$17:$I$65,9,FALSE))=TRUE,"0",VLOOKUP($C53,'TT Provincials'!$A$17:$I$65,9,FALSE))</f>
        <v>0</v>
      </c>
      <c r="O53" s="22" t="str">
        <f>IF(ISNA(VLOOKUP($C53,'TT Provincials DM'!$A$17:$I$65,9,FALSE))=TRUE,"0",VLOOKUP($C53,'TT Provincials DM'!$A$17:$I$65,9,FALSE))</f>
        <v>0</v>
      </c>
      <c r="P53" s="22" t="str">
        <f>IF(ISNA(VLOOKUP($C53,'CWG Moguls'!$A$17:$I$56,9,FALSE))=TRUE,"0",VLOOKUP($C53,'CWG Moguls'!$A$17:$I$56,9,FALSE))</f>
        <v>0</v>
      </c>
      <c r="Q53" s="22" t="str">
        <f>IF(ISNA(VLOOKUP($C53,'Steamboat NorAM MO'!$A$17:$I$56,9,FALSE))=TRUE,"0",VLOOKUP($C53,'Steamboat NorAM MO'!$A$17:$I$56,9,FALSE))</f>
        <v>0</v>
      </c>
      <c r="R53" s="22" t="str">
        <f>IF(ISNA(VLOOKUP($C53,'Steamboat NorAM DM'!$A$17:$I$56,9,FALSE))=TRUE,"0",VLOOKUP($C53,'Steamboat NorAM DM'!$A$17:$I$56,9,FALSE))</f>
        <v>0</v>
      </c>
      <c r="S53" s="22" t="str">
        <f>IF(ISNA(VLOOKUP($C53,'Apex NorAM MO'!$A$17:$I$56,9,FALSE))=TRUE,"0",VLOOKUP($C53,'Apex NorAM MO'!$A$17:$I$56,9,FALSE))</f>
        <v>0</v>
      </c>
      <c r="T53" s="22" t="str">
        <f>IF(ISNA(VLOOKUP($C53,'Apex NorAM DM'!$A$17:$I$56,9,FALSE))=TRUE,"0",VLOOKUP($C53,'Apex NorAM DM'!$A$17:$I$56,9,FALSE))</f>
        <v>0</v>
      </c>
      <c r="U53" s="22" t="str">
        <f>IF(ISNA(VLOOKUP($C53,'Fernie CC MO'!$A$17:$I$65,9,FALSE))=TRUE,"0",VLOOKUP($C53,'Fernie CC MO'!$A$17:$I$65,9,FALSE))</f>
        <v>0</v>
      </c>
      <c r="V53" s="22" t="str">
        <f>IF(ISNA(VLOOKUP($C53,'Fernie CC DM'!$A$17:$I$65,9,FALSE))=TRUE,"0",VLOOKUP($C53,'Fernie CC DM'!$A$17:$I$65,9,FALSE))</f>
        <v>0</v>
      </c>
      <c r="W53" s="22" t="str">
        <f>IF(ISNA(VLOOKUP($C53,'Jr Nats MO'!$A$17:$I$41,9,FALSE))=TRUE,"0",VLOOKUP($C53,'Jr Nats MO'!$A$17:$I$41,9,FALSE))</f>
        <v>0</v>
      </c>
      <c r="X53" s="22" t="str">
        <f>IF(ISNA(VLOOKUP($C53,'CDN Champs MO'!$A$17:$I$41,9,FALSE))=TRUE,"0",VLOOKUP($C53,'CDN Champs MO'!$A$17:$I$41,9,FALSE))</f>
        <v>0</v>
      </c>
      <c r="Y53" s="22" t="str">
        <f>IF(ISNA(VLOOKUP($C53,'CDN Champs DM'!$A$17:$I$41,9,FALSE))=TRUE,"0",VLOOKUP($C53,'CDN Champs DM'!$A$17:$I$41,9,FALSE))</f>
        <v>0</v>
      </c>
    </row>
    <row r="54" spans="1:25" ht="15" customHeight="1">
      <c r="A54" s="81" t="s">
        <v>97</v>
      </c>
      <c r="B54" s="81" t="s">
        <v>100</v>
      </c>
      <c r="C54" s="86" t="s">
        <v>116</v>
      </c>
      <c r="D54" s="85">
        <f>IF(ISNA(VLOOKUP($C54,'RPA Caclulations'!$C$6:$K$104,3,FALSE))=TRUE,"0",VLOOKUP($C54,'RPA Caclulations'!$C$6:$K$104,3,FALSE))</f>
        <v>47</v>
      </c>
      <c r="E54" s="22" t="str">
        <f>IF(ISNA(VLOOKUP($C54,'Canadian Selections'!$A$17:$I$37,9,FALSE))=TRUE,"0",VLOOKUP($C54,'Canadian Selections'!$A$17:$I$37,9,FALSE))</f>
        <v>0</v>
      </c>
      <c r="F54" s="22" t="str">
        <f>IF(ISNA(VLOOKUP($C54,'Canadian Selections'!$A$17:$I$37,9,FALSE))=TRUE,"0",VLOOKUP($C54,'Canadian Selections'!$A$17:$I$37,9,FALSE))</f>
        <v>0</v>
      </c>
      <c r="G54" s="22" t="str">
        <f>IF(ISNA(VLOOKUP($C54,'Canadian Selections'!$A$17:$I$37,9,FALSE))=TRUE,"0",VLOOKUP($C54,'Canadian Selections'!$A$17:$I$37,9,FALSE))</f>
        <v>0</v>
      </c>
      <c r="H54" s="22" t="str">
        <f>IF(ISNA(VLOOKUP($C54,'Caledon TT Day 1'!$A$17:$I$52,9,FALSE))=TRUE,"0",VLOOKUP($C54,'Caledon TT Day 1'!$A$17:$I$52,9,FALSE))</f>
        <v>0</v>
      </c>
      <c r="I54" s="22" t="str">
        <f>IF(ISNA(VLOOKUP($C54,'Caledon TT Day 2'!$A$17:$I$50,9,FALSE))=TRUE,"0",VLOOKUP($C54,'Caledon TT Day 2'!$A$17:$I$50,9,FALSE))</f>
        <v>0</v>
      </c>
      <c r="J54" s="22">
        <f>IF(ISNA(VLOOKUP($C54,'Beaver TT'!$A$17:$I$64,9,FALSE))=TRUE,"0",VLOOKUP($C54,'Beaver TT'!$A$17:$I$64,9,FALSE))</f>
        <v>31</v>
      </c>
      <c r="K54" s="22" t="str">
        <f>IF(ISNA(VLOOKUP($C54,'Fortune Fz'!$A$17:$I$64,9,FALSE))=TRUE,"0",VLOOKUP($C54,'Fortune Fz'!$A$17:$I$64,9,FALSE))</f>
        <v>0</v>
      </c>
      <c r="L54" s="22" t="str">
        <f>IF(ISNA(VLOOKUP($C54,'VSC NorAm MO'!$A$17:$I$64,9,FALSE))=TRUE,"0",VLOOKUP($C54,'VSC NorAm MO'!$A$17:$I$64,9,FALSE))</f>
        <v>0</v>
      </c>
      <c r="M54" s="22" t="str">
        <f>IF(ISNA(VLOOKUP($C54,'VSC NorAm DM'!$A$17:$I$64,9,FALSE))=TRUE,"0",VLOOKUP($C54,'VSC NorAm DM'!$A$17:$I$64,9,FALSE))</f>
        <v>0</v>
      </c>
      <c r="N54" s="22" t="str">
        <f>IF(ISNA(VLOOKUP($C54,'TT Provincials'!$A$17:$I$65,9,FALSE))=TRUE,"0",VLOOKUP($C54,'TT Provincials'!$A$17:$I$65,9,FALSE))</f>
        <v>0</v>
      </c>
      <c r="O54" s="22" t="str">
        <f>IF(ISNA(VLOOKUP($C54,'TT Provincials DM'!$A$17:$I$65,9,FALSE))=TRUE,"0",VLOOKUP($C54,'TT Provincials DM'!$A$17:$I$65,9,FALSE))</f>
        <v>0</v>
      </c>
      <c r="P54" s="22" t="str">
        <f>IF(ISNA(VLOOKUP($C54,'CWG Moguls'!$A$17:$I$56,9,FALSE))=TRUE,"0",VLOOKUP($C54,'CWG Moguls'!$A$17:$I$56,9,FALSE))</f>
        <v>0</v>
      </c>
      <c r="Q54" s="22" t="str">
        <f>IF(ISNA(VLOOKUP($C54,'Steamboat NorAM MO'!$A$17:$I$56,9,FALSE))=TRUE,"0",VLOOKUP($C54,'Steamboat NorAM MO'!$A$17:$I$56,9,FALSE))</f>
        <v>0</v>
      </c>
      <c r="R54" s="22" t="str">
        <f>IF(ISNA(VLOOKUP($C54,'Steamboat NorAM DM'!$A$17:$I$56,9,FALSE))=TRUE,"0",VLOOKUP($C54,'Steamboat NorAM DM'!$A$17:$I$56,9,FALSE))</f>
        <v>0</v>
      </c>
      <c r="S54" s="22" t="str">
        <f>IF(ISNA(VLOOKUP($C54,'Apex NorAM MO'!$A$17:$I$56,9,FALSE))=TRUE,"0",VLOOKUP($C54,'Apex NorAM MO'!$A$17:$I$56,9,FALSE))</f>
        <v>0</v>
      </c>
      <c r="T54" s="22" t="str">
        <f>IF(ISNA(VLOOKUP($C54,'Apex NorAM DM'!$A$17:$I$56,9,FALSE))=TRUE,"0",VLOOKUP($C54,'Apex NorAM DM'!$A$17:$I$56,9,FALSE))</f>
        <v>0</v>
      </c>
      <c r="U54" s="22" t="str">
        <f>IF(ISNA(VLOOKUP($C54,'Fernie CC MO'!$A$17:$I$65,9,FALSE))=TRUE,"0",VLOOKUP($C54,'Fernie CC MO'!$A$17:$I$65,9,FALSE))</f>
        <v>0</v>
      </c>
      <c r="V54" s="22" t="str">
        <f>IF(ISNA(VLOOKUP($C54,'Fernie CC DM'!$A$17:$I$65,9,FALSE))=TRUE,"0",VLOOKUP($C54,'Fernie CC DM'!$A$17:$I$65,9,FALSE))</f>
        <v>0</v>
      </c>
      <c r="W54" s="22" t="str">
        <f>IF(ISNA(VLOOKUP($C54,'Jr Nats MO'!$A$17:$I$41,9,FALSE))=TRUE,"0",VLOOKUP($C54,'Jr Nats MO'!$A$17:$I$41,9,FALSE))</f>
        <v>0</v>
      </c>
      <c r="X54" s="22" t="str">
        <f>IF(ISNA(VLOOKUP($C54,'CDN Champs MO'!$A$17:$I$41,9,FALSE))=TRUE,"0",VLOOKUP($C54,'CDN Champs MO'!$A$17:$I$41,9,FALSE))</f>
        <v>0</v>
      </c>
      <c r="Y54" s="22" t="str">
        <f>IF(ISNA(VLOOKUP($C54,'CDN Champs DM'!$A$17:$I$41,9,FALSE))=TRUE,"0",VLOOKUP($C54,'CDN Champs DM'!$A$17:$I$41,9,FALSE))</f>
        <v>0</v>
      </c>
    </row>
    <row r="55" spans="1:25" ht="15" customHeight="1">
      <c r="A55" s="81" t="s">
        <v>102</v>
      </c>
      <c r="B55" s="81" t="s">
        <v>118</v>
      </c>
      <c r="C55" s="86" t="s">
        <v>117</v>
      </c>
      <c r="D55" s="85">
        <f>IF(ISNA(VLOOKUP($C55,'RPA Caclulations'!$C$6:$K$104,3,FALSE))=TRUE,"0",VLOOKUP($C55,'RPA Caclulations'!$C$6:$K$104,3,FALSE))</f>
        <v>48</v>
      </c>
      <c r="E55" s="22" t="str">
        <f>IF(ISNA(VLOOKUP($C55,'Canadian Selections'!$A$17:$I$37,9,FALSE))=TRUE,"0",VLOOKUP($C55,'Canadian Selections'!$A$17:$I$37,9,FALSE))</f>
        <v>0</v>
      </c>
      <c r="F55" s="22" t="str">
        <f>IF(ISNA(VLOOKUP($C55,'Canadian Selections'!$A$17:$I$37,9,FALSE))=TRUE,"0",VLOOKUP($C55,'Canadian Selections'!$A$17:$I$37,9,FALSE))</f>
        <v>0</v>
      </c>
      <c r="G55" s="22" t="str">
        <f>IF(ISNA(VLOOKUP($C55,'Canadian Selections'!$A$17:$I$37,9,FALSE))=TRUE,"0",VLOOKUP($C55,'Canadian Selections'!$A$17:$I$37,9,FALSE))</f>
        <v>0</v>
      </c>
      <c r="H55" s="22" t="str">
        <f>IF(ISNA(VLOOKUP($C55,'Caledon TT Day 1'!$A$17:$I$52,9,FALSE))=TRUE,"0",VLOOKUP($C55,'Caledon TT Day 1'!$A$17:$I$52,9,FALSE))</f>
        <v>0</v>
      </c>
      <c r="I55" s="22" t="str">
        <f>IF(ISNA(VLOOKUP($C55,'Caledon TT Day 2'!$A$17:$I$50,9,FALSE))=TRUE,"0",VLOOKUP($C55,'Caledon TT Day 2'!$A$17:$I$50,9,FALSE))</f>
        <v>0</v>
      </c>
      <c r="J55" s="22">
        <f>IF(ISNA(VLOOKUP($C55,'Beaver TT'!$A$17:$I$64,9,FALSE))=TRUE,"0",VLOOKUP($C55,'Beaver TT'!$A$17:$I$64,9,FALSE))</f>
        <v>32</v>
      </c>
      <c r="K55" s="22" t="str">
        <f>IF(ISNA(VLOOKUP($C55,'Fortune Fz'!$A$17:$I$64,9,FALSE))=TRUE,"0",VLOOKUP($C55,'Fortune Fz'!$A$17:$I$64,9,FALSE))</f>
        <v>0</v>
      </c>
      <c r="L55" s="22" t="str">
        <f>IF(ISNA(VLOOKUP($C55,'VSC NorAm MO'!$A$17:$I$64,9,FALSE))=TRUE,"0",VLOOKUP($C55,'VSC NorAm MO'!$A$17:$I$64,9,FALSE))</f>
        <v>0</v>
      </c>
      <c r="M55" s="22" t="str">
        <f>IF(ISNA(VLOOKUP($C55,'VSC NorAm DM'!$A$17:$I$64,9,FALSE))=TRUE,"0",VLOOKUP($C55,'VSC NorAm DM'!$A$17:$I$64,9,FALSE))</f>
        <v>0</v>
      </c>
      <c r="N55" s="22" t="str">
        <f>IF(ISNA(VLOOKUP($C55,'TT Provincials'!$A$17:$I$65,9,FALSE))=TRUE,"0",VLOOKUP($C55,'TT Provincials'!$A$17:$I$65,9,FALSE))</f>
        <v>0</v>
      </c>
      <c r="O55" s="22" t="str">
        <f>IF(ISNA(VLOOKUP($C55,'TT Provincials DM'!$A$17:$I$65,9,FALSE))=TRUE,"0",VLOOKUP($C55,'TT Provincials DM'!$A$17:$I$65,9,FALSE))</f>
        <v>0</v>
      </c>
      <c r="P55" s="22" t="str">
        <f>IF(ISNA(VLOOKUP($C55,'CWG Moguls'!$A$17:$I$56,9,FALSE))=TRUE,"0",VLOOKUP($C55,'CWG Moguls'!$A$17:$I$56,9,FALSE))</f>
        <v>0</v>
      </c>
      <c r="Q55" s="22" t="str">
        <f>IF(ISNA(VLOOKUP($C55,'Steamboat NorAM MO'!$A$17:$I$56,9,FALSE))=TRUE,"0",VLOOKUP($C55,'Steamboat NorAM MO'!$A$17:$I$56,9,FALSE))</f>
        <v>0</v>
      </c>
      <c r="R55" s="22" t="str">
        <f>IF(ISNA(VLOOKUP($C55,'Steamboat NorAM DM'!$A$17:$I$56,9,FALSE))=TRUE,"0",VLOOKUP($C55,'Steamboat NorAM DM'!$A$17:$I$56,9,FALSE))</f>
        <v>0</v>
      </c>
      <c r="S55" s="22" t="str">
        <f>IF(ISNA(VLOOKUP($C55,'Apex NorAM MO'!$A$17:$I$56,9,FALSE))=TRUE,"0",VLOOKUP($C55,'Apex NorAM MO'!$A$17:$I$56,9,FALSE))</f>
        <v>0</v>
      </c>
      <c r="T55" s="22" t="str">
        <f>IF(ISNA(VLOOKUP($C55,'Apex NorAM DM'!$A$17:$I$56,9,FALSE))=TRUE,"0",VLOOKUP($C55,'Apex NorAM DM'!$A$17:$I$56,9,FALSE))</f>
        <v>0</v>
      </c>
      <c r="U55" s="22" t="str">
        <f>IF(ISNA(VLOOKUP($C55,'Fernie CC MO'!$A$17:$I$65,9,FALSE))=TRUE,"0",VLOOKUP($C55,'Fernie CC MO'!$A$17:$I$65,9,FALSE))</f>
        <v>0</v>
      </c>
      <c r="V55" s="22" t="str">
        <f>IF(ISNA(VLOOKUP($C55,'Fernie CC DM'!$A$17:$I$65,9,FALSE))=TRUE,"0",VLOOKUP($C55,'Fernie CC DM'!$A$17:$I$65,9,FALSE))</f>
        <v>0</v>
      </c>
      <c r="W55" s="22" t="str">
        <f>IF(ISNA(VLOOKUP($C55,'Jr Nats MO'!$A$17:$I$41,9,FALSE))=TRUE,"0",VLOOKUP($C55,'Jr Nats MO'!$A$17:$I$41,9,FALSE))</f>
        <v>0</v>
      </c>
      <c r="X55" s="22" t="str">
        <f>IF(ISNA(VLOOKUP($C55,'CDN Champs MO'!$A$17:$I$41,9,FALSE))=TRUE,"0",VLOOKUP($C55,'CDN Champs MO'!$A$17:$I$41,9,FALSE))</f>
        <v>0</v>
      </c>
      <c r="Y55" s="22" t="str">
        <f>IF(ISNA(VLOOKUP($C55,'CDN Champs DM'!$A$17:$I$41,9,FALSE))=TRUE,"0",VLOOKUP($C55,'CDN Champs DM'!$A$17:$I$41,9,FALSE))</f>
        <v>0</v>
      </c>
    </row>
    <row r="56" spans="1:25" ht="15" customHeight="1">
      <c r="A56" s="81" t="s">
        <v>102</v>
      </c>
      <c r="B56" s="81" t="s">
        <v>103</v>
      </c>
      <c r="C56" s="86" t="s">
        <v>119</v>
      </c>
      <c r="D56" s="85">
        <f>IF(ISNA(VLOOKUP($C56,'RPA Caclulations'!$C$6:$K$104,3,FALSE))=TRUE,"0",VLOOKUP($C56,'RPA Caclulations'!$C$6:$K$104,3,FALSE))</f>
        <v>49</v>
      </c>
      <c r="E56" s="22" t="str">
        <f>IF(ISNA(VLOOKUP($C56,'Canadian Selections'!$A$17:$I$37,9,FALSE))=TRUE,"0",VLOOKUP($C56,'Canadian Selections'!$A$17:$I$37,9,FALSE))</f>
        <v>0</v>
      </c>
      <c r="F56" s="22" t="str">
        <f>IF(ISNA(VLOOKUP($C56,'Canadian Selections'!$A$17:$I$37,9,FALSE))=TRUE,"0",VLOOKUP($C56,'Canadian Selections'!$A$17:$I$37,9,FALSE))</f>
        <v>0</v>
      </c>
      <c r="G56" s="22" t="str">
        <f>IF(ISNA(VLOOKUP($C56,'Canadian Selections'!$A$17:$I$37,9,FALSE))=TRUE,"0",VLOOKUP($C56,'Canadian Selections'!$A$17:$I$37,9,FALSE))</f>
        <v>0</v>
      </c>
      <c r="H56" s="22" t="str">
        <f>IF(ISNA(VLOOKUP($C56,'Caledon TT Day 1'!$A$17:$I$52,9,FALSE))=TRUE,"0",VLOOKUP($C56,'Caledon TT Day 1'!$A$17:$I$52,9,FALSE))</f>
        <v>0</v>
      </c>
      <c r="I56" s="22" t="str">
        <f>IF(ISNA(VLOOKUP($C56,'Caledon TT Day 2'!$A$17:$I$50,9,FALSE))=TRUE,"0",VLOOKUP($C56,'Caledon TT Day 2'!$A$17:$I$50,9,FALSE))</f>
        <v>0</v>
      </c>
      <c r="J56" s="22">
        <f>IF(ISNA(VLOOKUP($C56,'Beaver TT'!$A$17:$I$64,9,FALSE))=TRUE,"0",VLOOKUP($C56,'Beaver TT'!$A$17:$I$64,9,FALSE))</f>
        <v>33</v>
      </c>
      <c r="K56" s="22" t="str">
        <f>IF(ISNA(VLOOKUP($C56,'Fortune Fz'!$A$17:$I$64,9,FALSE))=TRUE,"0",VLOOKUP($C56,'Fortune Fz'!$A$17:$I$64,9,FALSE))</f>
        <v>0</v>
      </c>
      <c r="L56" s="22" t="str">
        <f>IF(ISNA(VLOOKUP($C56,'VSC NorAm MO'!$A$17:$I$64,9,FALSE))=TRUE,"0",VLOOKUP($C56,'VSC NorAm MO'!$A$17:$I$64,9,FALSE))</f>
        <v>0</v>
      </c>
      <c r="M56" s="22" t="str">
        <f>IF(ISNA(VLOOKUP($C56,'VSC NorAm DM'!$A$17:$I$64,9,FALSE))=TRUE,"0",VLOOKUP($C56,'VSC NorAm DM'!$A$17:$I$64,9,FALSE))</f>
        <v>0</v>
      </c>
      <c r="N56" s="22" t="str">
        <f>IF(ISNA(VLOOKUP($C56,'TT Provincials'!$A$17:$I$65,9,FALSE))=TRUE,"0",VLOOKUP($C56,'TT Provincials'!$A$17:$I$65,9,FALSE))</f>
        <v>0</v>
      </c>
      <c r="O56" s="22" t="str">
        <f>IF(ISNA(VLOOKUP($C56,'TT Provincials DM'!$A$17:$I$65,9,FALSE))=TRUE,"0",VLOOKUP($C56,'TT Provincials DM'!$A$17:$I$65,9,FALSE))</f>
        <v>0</v>
      </c>
      <c r="P56" s="22" t="str">
        <f>IF(ISNA(VLOOKUP($C56,'CWG Moguls'!$A$17:$I$56,9,FALSE))=TRUE,"0",VLOOKUP($C56,'CWG Moguls'!$A$17:$I$56,9,FALSE))</f>
        <v>0</v>
      </c>
      <c r="Q56" s="22" t="str">
        <f>IF(ISNA(VLOOKUP($C56,'Steamboat NorAM MO'!$A$17:$I$56,9,FALSE))=TRUE,"0",VLOOKUP($C56,'Steamboat NorAM MO'!$A$17:$I$56,9,FALSE))</f>
        <v>0</v>
      </c>
      <c r="R56" s="22" t="str">
        <f>IF(ISNA(VLOOKUP($C56,'Steamboat NorAM DM'!$A$17:$I$56,9,FALSE))=TRUE,"0",VLOOKUP($C56,'Steamboat NorAM DM'!$A$17:$I$56,9,FALSE))</f>
        <v>0</v>
      </c>
      <c r="S56" s="22" t="str">
        <f>IF(ISNA(VLOOKUP($C56,'Apex NorAM MO'!$A$17:$I$56,9,FALSE))=TRUE,"0",VLOOKUP($C56,'Apex NorAM MO'!$A$17:$I$56,9,FALSE))</f>
        <v>0</v>
      </c>
      <c r="T56" s="22" t="str">
        <f>IF(ISNA(VLOOKUP($C56,'Apex NorAM DM'!$A$17:$I$56,9,FALSE))=TRUE,"0",VLOOKUP($C56,'Apex NorAM DM'!$A$17:$I$56,9,FALSE))</f>
        <v>0</v>
      </c>
      <c r="U56" s="22" t="str">
        <f>IF(ISNA(VLOOKUP($C56,'Fernie CC MO'!$A$17:$I$65,9,FALSE))=TRUE,"0",VLOOKUP($C56,'Fernie CC MO'!$A$17:$I$65,9,FALSE))</f>
        <v>0</v>
      </c>
      <c r="V56" s="22" t="str">
        <f>IF(ISNA(VLOOKUP($C56,'Fernie CC DM'!$A$17:$I$65,9,FALSE))=TRUE,"0",VLOOKUP($C56,'Fernie CC DM'!$A$17:$I$65,9,FALSE))</f>
        <v>0</v>
      </c>
      <c r="W56" s="22" t="str">
        <f>IF(ISNA(VLOOKUP($C56,'Jr Nats MO'!$A$17:$I$41,9,FALSE))=TRUE,"0",VLOOKUP($C56,'Jr Nats MO'!$A$17:$I$41,9,FALSE))</f>
        <v>0</v>
      </c>
      <c r="X56" s="22" t="str">
        <f>IF(ISNA(VLOOKUP($C56,'CDN Champs MO'!$A$17:$I$41,9,FALSE))=TRUE,"0",VLOOKUP($C56,'CDN Champs MO'!$A$17:$I$41,9,FALSE))</f>
        <v>0</v>
      </c>
      <c r="Y56" s="22" t="str">
        <f>IF(ISNA(VLOOKUP($C56,'CDN Champs DM'!$A$17:$I$41,9,FALSE))=TRUE,"0",VLOOKUP($C56,'CDN Champs DM'!$A$17:$I$41,9,FALSE))</f>
        <v>0</v>
      </c>
    </row>
    <row r="57" spans="1:25" ht="15" customHeight="1">
      <c r="A57" s="81" t="s">
        <v>102</v>
      </c>
      <c r="B57" s="81" t="s">
        <v>118</v>
      </c>
      <c r="C57" s="86" t="s">
        <v>120</v>
      </c>
      <c r="D57" s="85">
        <f>IF(ISNA(VLOOKUP($C57,'RPA Caclulations'!$C$6:$K$104,3,FALSE))=TRUE,"0",VLOOKUP($C57,'RPA Caclulations'!$C$6:$K$104,3,FALSE))</f>
        <v>50</v>
      </c>
      <c r="E57" s="22" t="str">
        <f>IF(ISNA(VLOOKUP($C57,'Canadian Selections'!$A$17:$I$37,9,FALSE))=TRUE,"0",VLOOKUP($C57,'Canadian Selections'!$A$17:$I$37,9,FALSE))</f>
        <v>0</v>
      </c>
      <c r="F57" s="22" t="str">
        <f>IF(ISNA(VLOOKUP($C57,'Canadian Selections'!$A$17:$I$37,9,FALSE))=TRUE,"0",VLOOKUP($C57,'Canadian Selections'!$A$17:$I$37,9,FALSE))</f>
        <v>0</v>
      </c>
      <c r="G57" s="22" t="str">
        <f>IF(ISNA(VLOOKUP($C57,'Canadian Selections'!$A$17:$I$37,9,FALSE))=TRUE,"0",VLOOKUP($C57,'Canadian Selections'!$A$17:$I$37,9,FALSE))</f>
        <v>0</v>
      </c>
      <c r="H57" s="22" t="str">
        <f>IF(ISNA(VLOOKUP($C57,'Caledon TT Day 1'!$A$17:$I$52,9,FALSE))=TRUE,"0",VLOOKUP($C57,'Caledon TT Day 1'!$A$17:$I$52,9,FALSE))</f>
        <v>0</v>
      </c>
      <c r="I57" s="22" t="str">
        <f>IF(ISNA(VLOOKUP($C57,'Caledon TT Day 2'!$A$17:$I$50,9,FALSE))=TRUE,"0",VLOOKUP($C57,'Caledon TT Day 2'!$A$17:$I$50,9,FALSE))</f>
        <v>0</v>
      </c>
      <c r="J57" s="22">
        <f>IF(ISNA(VLOOKUP($C57,'Beaver TT'!$A$17:$I$64,9,FALSE))=TRUE,"0",VLOOKUP($C57,'Beaver TT'!$A$17:$I$64,9,FALSE))</f>
        <v>35</v>
      </c>
      <c r="K57" s="22" t="str">
        <f>IF(ISNA(VLOOKUP($C57,'Fortune Fz'!$A$17:$I$64,9,FALSE))=TRUE,"0",VLOOKUP($C57,'Fortune Fz'!$A$17:$I$64,9,FALSE))</f>
        <v>0</v>
      </c>
      <c r="L57" s="22" t="str">
        <f>IF(ISNA(VLOOKUP($C57,'VSC NorAm MO'!$A$17:$I$64,9,FALSE))=TRUE,"0",VLOOKUP($C57,'VSC NorAm MO'!$A$17:$I$64,9,FALSE))</f>
        <v>0</v>
      </c>
      <c r="M57" s="22" t="str">
        <f>IF(ISNA(VLOOKUP($C57,'VSC NorAm DM'!$A$17:$I$64,9,FALSE))=TRUE,"0",VLOOKUP($C57,'VSC NorAm DM'!$A$17:$I$64,9,FALSE))</f>
        <v>0</v>
      </c>
      <c r="N57" s="22" t="str">
        <f>IF(ISNA(VLOOKUP($C57,'TT Provincials'!$A$17:$I$65,9,FALSE))=TRUE,"0",VLOOKUP($C57,'TT Provincials'!$A$17:$I$65,9,FALSE))</f>
        <v>0</v>
      </c>
      <c r="O57" s="22" t="str">
        <f>IF(ISNA(VLOOKUP($C57,'TT Provincials DM'!$A$17:$I$65,9,FALSE))=TRUE,"0",VLOOKUP($C57,'TT Provincials DM'!$A$17:$I$65,9,FALSE))</f>
        <v>0</v>
      </c>
      <c r="P57" s="22" t="str">
        <f>IF(ISNA(VLOOKUP($C57,'CWG Moguls'!$A$17:$I$56,9,FALSE))=TRUE,"0",VLOOKUP($C57,'CWG Moguls'!$A$17:$I$56,9,FALSE))</f>
        <v>0</v>
      </c>
      <c r="Q57" s="22" t="str">
        <f>IF(ISNA(VLOOKUP($C57,'Steamboat NorAM MO'!$A$17:$I$56,9,FALSE))=TRUE,"0",VLOOKUP($C57,'Steamboat NorAM MO'!$A$17:$I$56,9,FALSE))</f>
        <v>0</v>
      </c>
      <c r="R57" s="22" t="str">
        <f>IF(ISNA(VLOOKUP($C57,'Steamboat NorAM DM'!$A$17:$I$56,9,FALSE))=TRUE,"0",VLOOKUP($C57,'Steamboat NorAM DM'!$A$17:$I$56,9,FALSE))</f>
        <v>0</v>
      </c>
      <c r="S57" s="22" t="str">
        <f>IF(ISNA(VLOOKUP($C57,'Apex NorAM MO'!$A$17:$I$56,9,FALSE))=TRUE,"0",VLOOKUP($C57,'Apex NorAM MO'!$A$17:$I$56,9,FALSE))</f>
        <v>0</v>
      </c>
      <c r="T57" s="22" t="str">
        <f>IF(ISNA(VLOOKUP($C57,'Apex NorAM DM'!$A$17:$I$56,9,FALSE))=TRUE,"0",VLOOKUP($C57,'Apex NorAM DM'!$A$17:$I$56,9,FALSE))</f>
        <v>0</v>
      </c>
      <c r="U57" s="22" t="str">
        <f>IF(ISNA(VLOOKUP($C57,'Fernie CC MO'!$A$17:$I$65,9,FALSE))=TRUE,"0",VLOOKUP($C57,'Fernie CC MO'!$A$17:$I$65,9,FALSE))</f>
        <v>0</v>
      </c>
      <c r="V57" s="22" t="str">
        <f>IF(ISNA(VLOOKUP($C57,'Fernie CC DM'!$A$17:$I$65,9,FALSE))=TRUE,"0",VLOOKUP($C57,'Fernie CC DM'!$A$17:$I$65,9,FALSE))</f>
        <v>0</v>
      </c>
      <c r="W57" s="22" t="str">
        <f>IF(ISNA(VLOOKUP($C57,'Jr Nats MO'!$A$17:$I$41,9,FALSE))=TRUE,"0",VLOOKUP($C57,'Jr Nats MO'!$A$17:$I$41,9,FALSE))</f>
        <v>0</v>
      </c>
      <c r="X57" s="22" t="str">
        <f>IF(ISNA(VLOOKUP($C57,'CDN Champs MO'!$A$17:$I$41,9,FALSE))=TRUE,"0",VLOOKUP($C57,'CDN Champs MO'!$A$17:$I$41,9,FALSE))</f>
        <v>0</v>
      </c>
      <c r="Y57" s="22" t="str">
        <f>IF(ISNA(VLOOKUP($C57,'CDN Champs DM'!$A$17:$I$41,9,FALSE))=TRUE,"0",VLOOKUP($C57,'CDN Champs DM'!$A$17:$I$41,9,FALSE))</f>
        <v>0</v>
      </c>
    </row>
    <row r="58" spans="1:25" ht="15" customHeight="1">
      <c r="A58" s="81" t="s">
        <v>102</v>
      </c>
      <c r="B58" s="81" t="s">
        <v>124</v>
      </c>
      <c r="C58" s="86" t="s">
        <v>122</v>
      </c>
      <c r="D58" s="85">
        <f>IF(ISNA(VLOOKUP($C58,'RPA Caclulations'!$C$6:$K$104,3,FALSE))=TRUE,"0",VLOOKUP($C58,'RPA Caclulations'!$C$6:$K$104,3,FALSE))</f>
        <v>51</v>
      </c>
      <c r="E58" s="22" t="str">
        <f>IF(ISNA(VLOOKUP($C58,'Canadian Selections'!$A$17:$I$37,9,FALSE))=TRUE,"0",VLOOKUP($C58,'Canadian Selections'!$A$17:$I$37,9,FALSE))</f>
        <v>0</v>
      </c>
      <c r="F58" s="22" t="str">
        <f>IF(ISNA(VLOOKUP($C58,'Canadian Selections'!$A$17:$I$37,9,FALSE))=TRUE,"0",VLOOKUP($C58,'Canadian Selections'!$A$17:$I$37,9,FALSE))</f>
        <v>0</v>
      </c>
      <c r="G58" s="22" t="str">
        <f>IF(ISNA(VLOOKUP($C58,'Canadian Selections'!$A$17:$I$37,9,FALSE))=TRUE,"0",VLOOKUP($C58,'Canadian Selections'!$A$17:$I$37,9,FALSE))</f>
        <v>0</v>
      </c>
      <c r="H58" s="22" t="str">
        <f>IF(ISNA(VLOOKUP($C58,'Caledon TT Day 1'!$A$17:$I$52,9,FALSE))=TRUE,"0",VLOOKUP($C58,'Caledon TT Day 1'!$A$17:$I$52,9,FALSE))</f>
        <v>0</v>
      </c>
      <c r="I58" s="22" t="str">
        <f>IF(ISNA(VLOOKUP($C58,'Caledon TT Day 2'!$A$17:$I$50,9,FALSE))=TRUE,"0",VLOOKUP($C58,'Caledon TT Day 2'!$A$17:$I$50,9,FALSE))</f>
        <v>0</v>
      </c>
      <c r="J58" s="22">
        <f>IF(ISNA(VLOOKUP($C58,'Beaver TT'!$A$17:$I$64,9,FALSE))=TRUE,"0",VLOOKUP($C58,'Beaver TT'!$A$17:$I$64,9,FALSE))</f>
        <v>37</v>
      </c>
      <c r="K58" s="22" t="str">
        <f>IF(ISNA(VLOOKUP($C58,'Fortune Fz'!$A$17:$I$64,9,FALSE))=TRUE,"0",VLOOKUP($C58,'Fortune Fz'!$A$17:$I$64,9,FALSE))</f>
        <v>0</v>
      </c>
      <c r="L58" s="22" t="str">
        <f>IF(ISNA(VLOOKUP($C58,'VSC NorAm MO'!$A$17:$I$64,9,FALSE))=TRUE,"0",VLOOKUP($C58,'VSC NorAm MO'!$A$17:$I$64,9,FALSE))</f>
        <v>0</v>
      </c>
      <c r="M58" s="22" t="str">
        <f>IF(ISNA(VLOOKUP($C58,'VSC NorAm DM'!$A$17:$I$64,9,FALSE))=TRUE,"0",VLOOKUP($C58,'VSC NorAm DM'!$A$17:$I$64,9,FALSE))</f>
        <v>0</v>
      </c>
      <c r="N58" s="22" t="str">
        <f>IF(ISNA(VLOOKUP($C58,'TT Provincials'!$A$17:$I$65,9,FALSE))=TRUE,"0",VLOOKUP($C58,'TT Provincials'!$A$17:$I$65,9,FALSE))</f>
        <v>0</v>
      </c>
      <c r="O58" s="22" t="str">
        <f>IF(ISNA(VLOOKUP($C58,'TT Provincials DM'!$A$17:$I$65,9,FALSE))=TRUE,"0",VLOOKUP($C58,'TT Provincials DM'!$A$17:$I$65,9,FALSE))</f>
        <v>0</v>
      </c>
      <c r="P58" s="22" t="str">
        <f>IF(ISNA(VLOOKUP($C58,'CWG Moguls'!$A$17:$I$56,9,FALSE))=TRUE,"0",VLOOKUP($C58,'CWG Moguls'!$A$17:$I$56,9,FALSE))</f>
        <v>0</v>
      </c>
      <c r="Q58" s="22" t="str">
        <f>IF(ISNA(VLOOKUP($C58,'Steamboat NorAM MO'!$A$17:$I$56,9,FALSE))=TRUE,"0",VLOOKUP($C58,'Steamboat NorAM MO'!$A$17:$I$56,9,FALSE))</f>
        <v>0</v>
      </c>
      <c r="R58" s="22" t="str">
        <f>IF(ISNA(VLOOKUP($C58,'Steamboat NorAM DM'!$A$17:$I$56,9,FALSE))=TRUE,"0",VLOOKUP($C58,'Steamboat NorAM DM'!$A$17:$I$56,9,FALSE))</f>
        <v>0</v>
      </c>
      <c r="S58" s="22" t="str">
        <f>IF(ISNA(VLOOKUP($C58,'Apex NorAM MO'!$A$17:$I$56,9,FALSE))=TRUE,"0",VLOOKUP($C58,'Apex NorAM MO'!$A$17:$I$56,9,FALSE))</f>
        <v>0</v>
      </c>
      <c r="T58" s="22" t="str">
        <f>IF(ISNA(VLOOKUP($C58,'Apex NorAM DM'!$A$17:$I$56,9,FALSE))=TRUE,"0",VLOOKUP($C58,'Apex NorAM DM'!$A$17:$I$56,9,FALSE))</f>
        <v>0</v>
      </c>
      <c r="U58" s="22" t="str">
        <f>IF(ISNA(VLOOKUP($C58,'Fernie CC MO'!$A$17:$I$65,9,FALSE))=TRUE,"0",VLOOKUP($C58,'Fernie CC MO'!$A$17:$I$65,9,FALSE))</f>
        <v>0</v>
      </c>
      <c r="V58" s="22" t="str">
        <f>IF(ISNA(VLOOKUP($C58,'Fernie CC DM'!$A$17:$I$65,9,FALSE))=TRUE,"0",VLOOKUP($C58,'Fernie CC DM'!$A$17:$I$65,9,FALSE))</f>
        <v>0</v>
      </c>
      <c r="W58" s="22" t="str">
        <f>IF(ISNA(VLOOKUP($C58,'Jr Nats MO'!$A$17:$I$41,9,FALSE))=TRUE,"0",VLOOKUP($C58,'Jr Nats MO'!$A$17:$I$41,9,FALSE))</f>
        <v>0</v>
      </c>
      <c r="X58" s="22" t="str">
        <f>IF(ISNA(VLOOKUP($C58,'CDN Champs MO'!$A$17:$I$41,9,FALSE))=TRUE,"0",VLOOKUP($C58,'CDN Champs MO'!$A$17:$I$41,9,FALSE))</f>
        <v>0</v>
      </c>
      <c r="Y58" s="22" t="str">
        <f>IF(ISNA(VLOOKUP($C58,'CDN Champs DM'!$A$17:$I$41,9,FALSE))=TRUE,"0",VLOOKUP($C58,'CDN Champs DM'!$A$17:$I$41,9,FALSE))</f>
        <v>0</v>
      </c>
    </row>
    <row r="59" spans="1:25" ht="15" customHeight="1">
      <c r="A59" s="81" t="s">
        <v>101</v>
      </c>
      <c r="B59" s="81"/>
      <c r="C59" s="86" t="s">
        <v>148</v>
      </c>
      <c r="D59" s="85">
        <f>IF(ISNA(VLOOKUP($C59,'RPA Caclulations'!$C$6:$K$104,3,FALSE))=TRUE,"0",VLOOKUP($C59,'RPA Caclulations'!$C$6:$K$104,3,FALSE))</f>
        <v>52</v>
      </c>
      <c r="E59" s="22" t="str">
        <f>IF(ISNA(VLOOKUP($C59,'Canadian Selections'!$A$17:$I$37,9,FALSE))=TRUE,"0",VLOOKUP($C59,'Canadian Selections'!$A$17:$I$37,9,FALSE))</f>
        <v>0</v>
      </c>
      <c r="F59" s="22" t="str">
        <f>IF(ISNA(VLOOKUP($C59,'Canadian Selections'!$A$17:$I$37,9,FALSE))=TRUE,"0",VLOOKUP($C59,'Canadian Selections'!$A$17:$I$37,9,FALSE))</f>
        <v>0</v>
      </c>
      <c r="G59" s="22" t="str">
        <f>IF(ISNA(VLOOKUP($C59,'Canadian Selections'!$A$17:$I$37,9,FALSE))=TRUE,"0",VLOOKUP($C59,'Canadian Selections'!$A$17:$I$37,9,FALSE))</f>
        <v>0</v>
      </c>
      <c r="H59" s="22" t="str">
        <f>IF(ISNA(VLOOKUP($C59,'Caledon TT Day 1'!$A$17:$I$52,9,FALSE))=TRUE,"0",VLOOKUP($C59,'Caledon TT Day 1'!$A$17:$I$52,9,FALSE))</f>
        <v>0</v>
      </c>
      <c r="I59" s="22" t="str">
        <f>IF(ISNA(VLOOKUP($C59,'Caledon TT Day 2'!$A$17:$I$50,9,FALSE))=TRUE,"0",VLOOKUP($C59,'Caledon TT Day 2'!$A$17:$I$50,9,FALSE))</f>
        <v>0</v>
      </c>
      <c r="J59" s="22" t="str">
        <f>IF(ISNA(VLOOKUP($C59,'Beaver TT'!$A$17:$I$64,9,FALSE))=TRUE,"0",VLOOKUP($C59,'Beaver TT'!$A$17:$I$64,9,FALSE))</f>
        <v>0</v>
      </c>
      <c r="K59" s="22">
        <f>IF(ISNA(VLOOKUP($C59,'Fortune Fz'!$A$17:$I$64,9,FALSE))=TRUE,"0",VLOOKUP($C59,'Fortune Fz'!$A$17:$I$64,9,FALSE))</f>
        <v>1</v>
      </c>
      <c r="L59" s="22" t="str">
        <f>IF(ISNA(VLOOKUP($C59,'VSC NorAm MO'!$A$17:$I$64,9,FALSE))=TRUE,"0",VLOOKUP($C59,'VSC NorAm MO'!$A$17:$I$64,9,FALSE))</f>
        <v>0</v>
      </c>
      <c r="M59" s="22" t="str">
        <f>IF(ISNA(VLOOKUP($C59,'VSC NorAm DM'!$A$17:$I$64,9,FALSE))=TRUE,"0",VLOOKUP($C59,'VSC NorAm DM'!$A$17:$I$64,9,FALSE))</f>
        <v>0</v>
      </c>
      <c r="N59" s="22" t="str">
        <f>IF(ISNA(VLOOKUP($C59,'TT Provincials'!$A$17:$I$65,9,FALSE))=TRUE,"0",VLOOKUP($C59,'TT Provincials'!$A$17:$I$65,9,FALSE))</f>
        <v>0</v>
      </c>
      <c r="O59" s="22" t="str">
        <f>IF(ISNA(VLOOKUP($C59,'TT Provincials DM'!$A$17:$I$65,9,FALSE))=TRUE,"0",VLOOKUP($C59,'TT Provincials DM'!$A$17:$I$65,9,FALSE))</f>
        <v>0</v>
      </c>
      <c r="P59" s="22" t="str">
        <f>IF(ISNA(VLOOKUP($C59,'CWG Moguls'!$A$17:$I$56,9,FALSE))=TRUE,"0",VLOOKUP($C59,'CWG Moguls'!$A$17:$I$56,9,FALSE))</f>
        <v>0</v>
      </c>
      <c r="Q59" s="22" t="str">
        <f>IF(ISNA(VLOOKUP($C59,'Steamboat NorAM MO'!$A$17:$I$56,9,FALSE))=TRUE,"0",VLOOKUP($C59,'Steamboat NorAM MO'!$A$17:$I$56,9,FALSE))</f>
        <v>0</v>
      </c>
      <c r="R59" s="22" t="str">
        <f>IF(ISNA(VLOOKUP($C59,'Steamboat NorAM DM'!$A$17:$I$56,9,FALSE))=TRUE,"0",VLOOKUP($C59,'Steamboat NorAM DM'!$A$17:$I$56,9,FALSE))</f>
        <v>0</v>
      </c>
      <c r="S59" s="22" t="str">
        <f>IF(ISNA(VLOOKUP($C59,'Apex NorAM MO'!$A$17:$I$56,9,FALSE))=TRUE,"0",VLOOKUP($C59,'Apex NorAM MO'!$A$17:$I$56,9,FALSE))</f>
        <v>0</v>
      </c>
      <c r="T59" s="22" t="str">
        <f>IF(ISNA(VLOOKUP($C59,'Apex NorAM DM'!$A$17:$I$56,9,FALSE))=TRUE,"0",VLOOKUP($C59,'Apex NorAM DM'!$A$17:$I$56,9,FALSE))</f>
        <v>0</v>
      </c>
      <c r="U59" s="22" t="str">
        <f>IF(ISNA(VLOOKUP($C59,'Fernie CC MO'!$A$17:$I$65,9,FALSE))=TRUE,"0",VLOOKUP($C59,'Fernie CC MO'!$A$17:$I$65,9,FALSE))</f>
        <v>0</v>
      </c>
      <c r="V59" s="22" t="str">
        <f>IF(ISNA(VLOOKUP($C59,'Fernie CC DM'!$A$17:$I$65,9,FALSE))=TRUE,"0",VLOOKUP($C59,'Fernie CC DM'!$A$17:$I$65,9,FALSE))</f>
        <v>0</v>
      </c>
      <c r="W59" s="22" t="str">
        <f>IF(ISNA(VLOOKUP($C59,'Jr Nats MO'!$A$17:$I$41,9,FALSE))=TRUE,"0",VLOOKUP($C59,'Jr Nats MO'!$A$17:$I$41,9,FALSE))</f>
        <v>0</v>
      </c>
      <c r="X59" s="22" t="str">
        <f>IF(ISNA(VLOOKUP($C59,'CDN Champs MO'!$A$17:$I$41,9,FALSE))=TRUE,"0",VLOOKUP($C59,'CDN Champs MO'!$A$17:$I$41,9,FALSE))</f>
        <v>0</v>
      </c>
      <c r="Y59" s="22" t="str">
        <f>IF(ISNA(VLOOKUP($C59,'CDN Champs DM'!$A$17:$I$41,9,FALSE))=TRUE,"0",VLOOKUP($C59,'CDN Champs DM'!$A$17:$I$41,9,FALSE))</f>
        <v>0</v>
      </c>
    </row>
    <row r="60" spans="1:25" ht="15" customHeight="1">
      <c r="A60" s="81" t="s">
        <v>101</v>
      </c>
      <c r="B60" s="81"/>
      <c r="C60" s="86" t="s">
        <v>129</v>
      </c>
      <c r="D60" s="85">
        <f>IF(ISNA(VLOOKUP($C60,'RPA Caclulations'!$C$6:$K$104,3,FALSE))=TRUE,"0",VLOOKUP($C60,'RPA Caclulations'!$C$6:$K$104,3,FALSE))</f>
        <v>52</v>
      </c>
      <c r="E60" s="22" t="str">
        <f>IF(ISNA(VLOOKUP($C60,'Canadian Selections'!$A$17:$I$37,9,FALSE))=TRUE,"0",VLOOKUP($C60,'Canadian Selections'!$A$17:$I$37,9,FALSE))</f>
        <v>0</v>
      </c>
      <c r="F60" s="22" t="str">
        <f>IF(ISNA(VLOOKUP($C60,'Canadian Selections'!$A$17:$I$37,9,FALSE))=TRUE,"0",VLOOKUP($C60,'Canadian Selections'!$A$17:$I$37,9,FALSE))</f>
        <v>0</v>
      </c>
      <c r="G60" s="22" t="str">
        <f>IF(ISNA(VLOOKUP($C60,'Canadian Selections'!$A$17:$I$37,9,FALSE))=TRUE,"0",VLOOKUP($C60,'Canadian Selections'!$A$17:$I$37,9,FALSE))</f>
        <v>0</v>
      </c>
      <c r="H60" s="22" t="str">
        <f>IF(ISNA(VLOOKUP($C60,'Caledon TT Day 1'!$A$17:$I$52,9,FALSE))=TRUE,"0",VLOOKUP($C60,'Caledon TT Day 1'!$A$17:$I$52,9,FALSE))</f>
        <v>0</v>
      </c>
      <c r="I60" s="22" t="str">
        <f>IF(ISNA(VLOOKUP($C60,'Caledon TT Day 2'!$A$17:$I$50,9,FALSE))=TRUE,"0",VLOOKUP($C60,'Caledon TT Day 2'!$A$17:$I$50,9,FALSE))</f>
        <v>0</v>
      </c>
      <c r="J60" s="22" t="str">
        <f>IF(ISNA(VLOOKUP($C60,'Beaver TT'!$A$17:$I$64,9,FALSE))=TRUE,"0",VLOOKUP($C60,'Beaver TT'!$A$17:$I$64,9,FALSE))</f>
        <v>0</v>
      </c>
      <c r="K60" s="22">
        <f>IF(ISNA(VLOOKUP($C60,'Fortune Fz'!$A$17:$I$64,9,FALSE))=TRUE,"0",VLOOKUP($C60,'Fortune Fz'!$A$17:$I$64,9,FALSE))</f>
        <v>1</v>
      </c>
      <c r="L60" s="22" t="str">
        <f>IF(ISNA(VLOOKUP($C60,'VSC NorAm MO'!$A$17:$I$64,9,FALSE))=TRUE,"0",VLOOKUP($C60,'VSC NorAm MO'!$A$17:$I$64,9,FALSE))</f>
        <v>0</v>
      </c>
      <c r="M60" s="22" t="str">
        <f>IF(ISNA(VLOOKUP($C60,'VSC NorAm DM'!$A$17:$I$64,9,FALSE))=TRUE,"0",VLOOKUP($C60,'VSC NorAm DM'!$A$17:$I$64,9,FALSE))</f>
        <v>0</v>
      </c>
      <c r="N60" s="22" t="str">
        <f>IF(ISNA(VLOOKUP($C60,'TT Provincials'!$A$17:$I$65,9,FALSE))=TRUE,"0",VLOOKUP($C60,'TT Provincials'!$A$17:$I$65,9,FALSE))</f>
        <v>0</v>
      </c>
      <c r="O60" s="22" t="str">
        <f>IF(ISNA(VLOOKUP($C60,'TT Provincials DM'!$A$17:$I$65,9,FALSE))=TRUE,"0",VLOOKUP($C60,'TT Provincials DM'!$A$17:$I$65,9,FALSE))</f>
        <v>0</v>
      </c>
      <c r="P60" s="22" t="str">
        <f>IF(ISNA(VLOOKUP($C60,'CWG Moguls'!$A$17:$I$56,9,FALSE))=TRUE,"0",VLOOKUP($C60,'CWG Moguls'!$A$17:$I$56,9,FALSE))</f>
        <v>0</v>
      </c>
      <c r="Q60" s="22" t="str">
        <f>IF(ISNA(VLOOKUP($C60,'Steamboat NorAM MO'!$A$17:$I$56,9,FALSE))=TRUE,"0",VLOOKUP($C60,'Steamboat NorAM MO'!$A$17:$I$56,9,FALSE))</f>
        <v>0</v>
      </c>
      <c r="R60" s="22" t="str">
        <f>IF(ISNA(VLOOKUP($C60,'Steamboat NorAM DM'!$A$17:$I$56,9,FALSE))=TRUE,"0",VLOOKUP($C60,'Steamboat NorAM DM'!$A$17:$I$56,9,FALSE))</f>
        <v>0</v>
      </c>
      <c r="S60" s="22" t="str">
        <f>IF(ISNA(VLOOKUP($C60,'Apex NorAM MO'!$A$17:$I$56,9,FALSE))=TRUE,"0",VLOOKUP($C60,'Apex NorAM MO'!$A$17:$I$56,9,FALSE))</f>
        <v>0</v>
      </c>
      <c r="T60" s="22" t="str">
        <f>IF(ISNA(VLOOKUP($C60,'Apex NorAM DM'!$A$17:$I$56,9,FALSE))=TRUE,"0",VLOOKUP($C60,'Apex NorAM DM'!$A$17:$I$56,9,FALSE))</f>
        <v>0</v>
      </c>
      <c r="U60" s="22" t="str">
        <f>IF(ISNA(VLOOKUP($C60,'Fernie CC MO'!$A$17:$I$65,9,FALSE))=TRUE,"0",VLOOKUP($C60,'Fernie CC MO'!$A$17:$I$65,9,FALSE))</f>
        <v>0</v>
      </c>
      <c r="V60" s="22" t="str">
        <f>IF(ISNA(VLOOKUP($C60,'Fernie CC DM'!$A$17:$I$65,9,FALSE))=TRUE,"0",VLOOKUP($C60,'Fernie CC DM'!$A$17:$I$65,9,FALSE))</f>
        <v>0</v>
      </c>
      <c r="W60" s="22" t="str">
        <f>IF(ISNA(VLOOKUP($C60,'Jr Nats MO'!$A$17:$I$41,9,FALSE))=TRUE,"0",VLOOKUP($C60,'Jr Nats MO'!$A$17:$I$41,9,FALSE))</f>
        <v>0</v>
      </c>
      <c r="X60" s="22" t="str">
        <f>IF(ISNA(VLOOKUP($C60,'CDN Champs MO'!$A$17:$I$41,9,FALSE))=TRUE,"0",VLOOKUP($C60,'CDN Champs MO'!$A$17:$I$41,9,FALSE))</f>
        <v>0</v>
      </c>
      <c r="Y60" s="22" t="str">
        <f>IF(ISNA(VLOOKUP($C60,'CDN Champs DM'!$A$17:$I$41,9,FALSE))=TRUE,"0",VLOOKUP($C60,'CDN Champs DM'!$A$17:$I$41,9,FALSE))</f>
        <v>0</v>
      </c>
    </row>
    <row r="61" spans="1:25" ht="15" customHeight="1">
      <c r="A61" s="81" t="s">
        <v>101</v>
      </c>
      <c r="B61" s="81"/>
      <c r="C61" s="86" t="s">
        <v>130</v>
      </c>
      <c r="D61" s="85">
        <f>IF(ISNA(VLOOKUP($C61,'RPA Caclulations'!$C$6:$K$104,3,FALSE))=TRUE,"0",VLOOKUP($C61,'RPA Caclulations'!$C$6:$K$104,3,FALSE))</f>
        <v>52</v>
      </c>
      <c r="E61" s="22" t="str">
        <f>IF(ISNA(VLOOKUP($C61,'Canadian Selections'!$A$17:$I$37,9,FALSE))=TRUE,"0",VLOOKUP($C61,'Canadian Selections'!$A$17:$I$37,9,FALSE))</f>
        <v>0</v>
      </c>
      <c r="F61" s="22" t="str">
        <f>IF(ISNA(VLOOKUP($C61,'Canadian Selections'!$A$17:$I$37,9,FALSE))=TRUE,"0",VLOOKUP($C61,'Canadian Selections'!$A$17:$I$37,9,FALSE))</f>
        <v>0</v>
      </c>
      <c r="G61" s="22" t="str">
        <f>IF(ISNA(VLOOKUP($C61,'Canadian Selections'!$A$17:$I$37,9,FALSE))=TRUE,"0",VLOOKUP($C61,'Canadian Selections'!$A$17:$I$37,9,FALSE))</f>
        <v>0</v>
      </c>
      <c r="H61" s="22" t="str">
        <f>IF(ISNA(VLOOKUP($C61,'Caledon TT Day 1'!$A$17:$I$52,9,FALSE))=TRUE,"0",VLOOKUP($C61,'Caledon TT Day 1'!$A$17:$I$52,9,FALSE))</f>
        <v>0</v>
      </c>
      <c r="I61" s="22" t="str">
        <f>IF(ISNA(VLOOKUP($C61,'Caledon TT Day 2'!$A$17:$I$50,9,FALSE))=TRUE,"0",VLOOKUP($C61,'Caledon TT Day 2'!$A$17:$I$50,9,FALSE))</f>
        <v>0</v>
      </c>
      <c r="J61" s="22" t="str">
        <f>IF(ISNA(VLOOKUP($C61,'Beaver TT'!$A$17:$I$64,9,FALSE))=TRUE,"0",VLOOKUP($C61,'Beaver TT'!$A$17:$I$64,9,FALSE))</f>
        <v>0</v>
      </c>
      <c r="K61" s="22">
        <f>IF(ISNA(VLOOKUP($C61,'Fortune Fz'!$A$17:$I$64,9,FALSE))=TRUE,"0",VLOOKUP($C61,'Fortune Fz'!$A$17:$I$64,9,FALSE))</f>
        <v>1</v>
      </c>
      <c r="L61" s="22" t="str">
        <f>IF(ISNA(VLOOKUP($C61,'VSC NorAm MO'!$A$17:$I$64,9,FALSE))=TRUE,"0",VLOOKUP($C61,'VSC NorAm MO'!$A$17:$I$64,9,FALSE))</f>
        <v>0</v>
      </c>
      <c r="M61" s="22" t="str">
        <f>IF(ISNA(VLOOKUP($C61,'VSC NorAm DM'!$A$17:$I$64,9,FALSE))=TRUE,"0",VLOOKUP($C61,'VSC NorAm DM'!$A$17:$I$64,9,FALSE))</f>
        <v>0</v>
      </c>
      <c r="N61" s="22" t="str">
        <f>IF(ISNA(VLOOKUP($C61,'TT Provincials'!$A$17:$I$65,9,FALSE))=TRUE,"0",VLOOKUP($C61,'TT Provincials'!$A$17:$I$65,9,FALSE))</f>
        <v>0</v>
      </c>
      <c r="O61" s="22" t="str">
        <f>IF(ISNA(VLOOKUP($C61,'TT Provincials DM'!$A$17:$I$65,9,FALSE))=TRUE,"0",VLOOKUP($C61,'TT Provincials DM'!$A$17:$I$65,9,FALSE))</f>
        <v>0</v>
      </c>
      <c r="P61" s="22" t="str">
        <f>IF(ISNA(VLOOKUP($C61,'CWG Moguls'!$A$17:$I$56,9,FALSE))=TRUE,"0",VLOOKUP($C61,'CWG Moguls'!$A$17:$I$56,9,FALSE))</f>
        <v>0</v>
      </c>
      <c r="Q61" s="22" t="str">
        <f>IF(ISNA(VLOOKUP($C61,'Steamboat NorAM MO'!$A$17:$I$56,9,FALSE))=TRUE,"0",VLOOKUP($C61,'Steamboat NorAM MO'!$A$17:$I$56,9,FALSE))</f>
        <v>0</v>
      </c>
      <c r="R61" s="22" t="str">
        <f>IF(ISNA(VLOOKUP($C61,'Steamboat NorAM DM'!$A$17:$I$56,9,FALSE))=TRUE,"0",VLOOKUP($C61,'Steamboat NorAM DM'!$A$17:$I$56,9,FALSE))</f>
        <v>0</v>
      </c>
      <c r="S61" s="22" t="str">
        <f>IF(ISNA(VLOOKUP($C61,'Apex NorAM MO'!$A$17:$I$56,9,FALSE))=TRUE,"0",VLOOKUP($C61,'Apex NorAM MO'!$A$17:$I$56,9,FALSE))</f>
        <v>0</v>
      </c>
      <c r="T61" s="22" t="str">
        <f>IF(ISNA(VLOOKUP($C61,'Apex NorAM DM'!$A$17:$I$56,9,FALSE))=TRUE,"0",VLOOKUP($C61,'Apex NorAM DM'!$A$17:$I$56,9,FALSE))</f>
        <v>0</v>
      </c>
      <c r="U61" s="22" t="str">
        <f>IF(ISNA(VLOOKUP($C61,'Fernie CC MO'!$A$17:$I$65,9,FALSE))=TRUE,"0",VLOOKUP($C61,'Fernie CC MO'!$A$17:$I$65,9,FALSE))</f>
        <v>0</v>
      </c>
      <c r="V61" s="22" t="str">
        <f>IF(ISNA(VLOOKUP($C61,'Fernie CC DM'!$A$17:$I$65,9,FALSE))=TRUE,"0",VLOOKUP($C61,'Fernie CC DM'!$A$17:$I$65,9,FALSE))</f>
        <v>0</v>
      </c>
      <c r="W61" s="22" t="str">
        <f>IF(ISNA(VLOOKUP($C61,'Jr Nats MO'!$A$17:$I$41,9,FALSE))=TRUE,"0",VLOOKUP($C61,'Jr Nats MO'!$A$17:$I$41,9,FALSE))</f>
        <v>0</v>
      </c>
      <c r="X61" s="22" t="str">
        <f>IF(ISNA(VLOOKUP($C61,'CDN Champs MO'!$A$17:$I$41,9,FALSE))=TRUE,"0",VLOOKUP($C61,'CDN Champs MO'!$A$17:$I$41,9,FALSE))</f>
        <v>0</v>
      </c>
      <c r="Y61" s="22" t="str">
        <f>IF(ISNA(VLOOKUP($C61,'CDN Champs DM'!$A$17:$I$41,9,FALSE))=TRUE,"0",VLOOKUP($C61,'CDN Champs DM'!$A$17:$I$41,9,FALSE))</f>
        <v>0</v>
      </c>
    </row>
    <row r="62" spans="1:25" ht="15" customHeight="1">
      <c r="A62" s="81" t="s">
        <v>101</v>
      </c>
      <c r="B62" s="81"/>
      <c r="C62" s="86" t="s">
        <v>131</v>
      </c>
      <c r="D62" s="85">
        <f>IF(ISNA(VLOOKUP($C62,'RPA Caclulations'!$C$6:$K$104,3,FALSE))=TRUE,"0",VLOOKUP($C62,'RPA Caclulations'!$C$6:$K$104,3,FALSE))</f>
        <v>52</v>
      </c>
      <c r="E62" s="22" t="str">
        <f>IF(ISNA(VLOOKUP($C62,'Canadian Selections'!$A$17:$I$37,9,FALSE))=TRUE,"0",VLOOKUP($C62,'Canadian Selections'!$A$17:$I$37,9,FALSE))</f>
        <v>0</v>
      </c>
      <c r="F62" s="22" t="str">
        <f>IF(ISNA(VLOOKUP($C62,'Canadian Selections'!$A$17:$I$37,9,FALSE))=TRUE,"0",VLOOKUP($C62,'Canadian Selections'!$A$17:$I$37,9,FALSE))</f>
        <v>0</v>
      </c>
      <c r="G62" s="22" t="str">
        <f>IF(ISNA(VLOOKUP($C62,'Canadian Selections'!$A$17:$I$37,9,FALSE))=TRUE,"0",VLOOKUP($C62,'Canadian Selections'!$A$17:$I$37,9,FALSE))</f>
        <v>0</v>
      </c>
      <c r="H62" s="22" t="str">
        <f>IF(ISNA(VLOOKUP($C62,'Caledon TT Day 1'!$A$17:$I$52,9,FALSE))=TRUE,"0",VLOOKUP($C62,'Caledon TT Day 1'!$A$17:$I$52,9,FALSE))</f>
        <v>0</v>
      </c>
      <c r="I62" s="22" t="str">
        <f>IF(ISNA(VLOOKUP($C62,'Caledon TT Day 2'!$A$17:$I$50,9,FALSE))=TRUE,"0",VLOOKUP($C62,'Caledon TT Day 2'!$A$17:$I$50,9,FALSE))</f>
        <v>0</v>
      </c>
      <c r="J62" s="22" t="str">
        <f>IF(ISNA(VLOOKUP($C62,'Beaver TT'!$A$17:$I$64,9,FALSE))=TRUE,"0",VLOOKUP($C62,'Beaver TT'!$A$17:$I$64,9,FALSE))</f>
        <v>0</v>
      </c>
      <c r="K62" s="22">
        <f>IF(ISNA(VLOOKUP($C62,'Fortune Fz'!$A$17:$I$64,9,FALSE))=TRUE,"0",VLOOKUP($C62,'Fortune Fz'!$A$17:$I$64,9,FALSE))</f>
        <v>1</v>
      </c>
      <c r="L62" s="22" t="str">
        <f>IF(ISNA(VLOOKUP($C62,'VSC NorAm MO'!$A$17:$I$64,9,FALSE))=TRUE,"0",VLOOKUP($C62,'VSC NorAm MO'!$A$17:$I$64,9,FALSE))</f>
        <v>0</v>
      </c>
      <c r="M62" s="22" t="str">
        <f>IF(ISNA(VLOOKUP($C62,'VSC NorAm DM'!$A$17:$I$64,9,FALSE))=TRUE,"0",VLOOKUP($C62,'VSC NorAm DM'!$A$17:$I$64,9,FALSE))</f>
        <v>0</v>
      </c>
      <c r="N62" s="22" t="str">
        <f>IF(ISNA(VLOOKUP($C62,'TT Provincials'!$A$17:$I$65,9,FALSE))=TRUE,"0",VLOOKUP($C62,'TT Provincials'!$A$17:$I$65,9,FALSE))</f>
        <v>0</v>
      </c>
      <c r="O62" s="22" t="str">
        <f>IF(ISNA(VLOOKUP($C62,'TT Provincials DM'!$A$17:$I$65,9,FALSE))=TRUE,"0",VLOOKUP($C62,'TT Provincials DM'!$A$17:$I$65,9,FALSE))</f>
        <v>0</v>
      </c>
      <c r="P62" s="22" t="str">
        <f>IF(ISNA(VLOOKUP($C62,'CWG Moguls'!$A$17:$I$56,9,FALSE))=TRUE,"0",VLOOKUP($C62,'CWG Moguls'!$A$17:$I$56,9,FALSE))</f>
        <v>0</v>
      </c>
      <c r="Q62" s="22" t="str">
        <f>IF(ISNA(VLOOKUP($C62,'Steamboat NorAM MO'!$A$17:$I$56,9,FALSE))=TRUE,"0",VLOOKUP($C62,'Steamboat NorAM MO'!$A$17:$I$56,9,FALSE))</f>
        <v>0</v>
      </c>
      <c r="R62" s="22" t="str">
        <f>IF(ISNA(VLOOKUP($C62,'Steamboat NorAM DM'!$A$17:$I$56,9,FALSE))=TRUE,"0",VLOOKUP($C62,'Steamboat NorAM DM'!$A$17:$I$56,9,FALSE))</f>
        <v>0</v>
      </c>
      <c r="S62" s="22" t="str">
        <f>IF(ISNA(VLOOKUP($C62,'Apex NorAM MO'!$A$17:$I$56,9,FALSE))=TRUE,"0",VLOOKUP($C62,'Apex NorAM MO'!$A$17:$I$56,9,FALSE))</f>
        <v>0</v>
      </c>
      <c r="T62" s="22" t="str">
        <f>IF(ISNA(VLOOKUP($C62,'Apex NorAM DM'!$A$17:$I$56,9,FALSE))=TRUE,"0",VLOOKUP($C62,'Apex NorAM DM'!$A$17:$I$56,9,FALSE))</f>
        <v>0</v>
      </c>
      <c r="U62" s="22" t="str">
        <f>IF(ISNA(VLOOKUP($C62,'Fernie CC MO'!$A$17:$I$65,9,FALSE))=TRUE,"0",VLOOKUP($C62,'Fernie CC MO'!$A$17:$I$65,9,FALSE))</f>
        <v>0</v>
      </c>
      <c r="V62" s="22" t="str">
        <f>IF(ISNA(VLOOKUP($C62,'Fernie CC DM'!$A$17:$I$65,9,FALSE))=TRUE,"0",VLOOKUP($C62,'Fernie CC DM'!$A$17:$I$65,9,FALSE))</f>
        <v>0</v>
      </c>
      <c r="W62" s="22" t="str">
        <f>IF(ISNA(VLOOKUP($C62,'Jr Nats MO'!$A$17:$I$41,9,FALSE))=TRUE,"0",VLOOKUP($C62,'Jr Nats MO'!$A$17:$I$41,9,FALSE))</f>
        <v>0</v>
      </c>
      <c r="X62" s="22" t="str">
        <f>IF(ISNA(VLOOKUP($C62,'CDN Champs MO'!$A$17:$I$41,9,FALSE))=TRUE,"0",VLOOKUP($C62,'CDN Champs MO'!$A$17:$I$41,9,FALSE))</f>
        <v>0</v>
      </c>
      <c r="Y62" s="22" t="str">
        <f>IF(ISNA(VLOOKUP($C62,'CDN Champs DM'!$A$17:$I$41,9,FALSE))=TRUE,"0",VLOOKUP($C62,'CDN Champs DM'!$A$17:$I$41,9,FALSE))</f>
        <v>0</v>
      </c>
    </row>
    <row r="63" spans="1:25" ht="15" customHeight="1">
      <c r="A63" s="81" t="s">
        <v>101</v>
      </c>
      <c r="B63" s="81"/>
      <c r="C63" s="86" t="s">
        <v>132</v>
      </c>
      <c r="D63" s="85">
        <f>IF(ISNA(VLOOKUP($C63,'RPA Caclulations'!$C$6:$K$104,3,FALSE))=TRUE,"0",VLOOKUP($C63,'RPA Caclulations'!$C$6:$K$104,3,FALSE))</f>
        <v>52</v>
      </c>
      <c r="E63" s="22" t="str">
        <f>IF(ISNA(VLOOKUP($C63,'Canadian Selections'!$A$17:$I$37,9,FALSE))=TRUE,"0",VLOOKUP($C63,'Canadian Selections'!$A$17:$I$37,9,FALSE))</f>
        <v>0</v>
      </c>
      <c r="F63" s="22" t="str">
        <f>IF(ISNA(VLOOKUP($C63,'Canadian Selections'!$A$17:$I$37,9,FALSE))=TRUE,"0",VLOOKUP($C63,'Canadian Selections'!$A$17:$I$37,9,FALSE))</f>
        <v>0</v>
      </c>
      <c r="G63" s="22" t="str">
        <f>IF(ISNA(VLOOKUP($C63,'Canadian Selections'!$A$17:$I$37,9,FALSE))=TRUE,"0",VLOOKUP($C63,'Canadian Selections'!$A$17:$I$37,9,FALSE))</f>
        <v>0</v>
      </c>
      <c r="H63" s="22" t="str">
        <f>IF(ISNA(VLOOKUP($C63,'Caledon TT Day 1'!$A$17:$I$52,9,FALSE))=TRUE,"0",VLOOKUP($C63,'Caledon TT Day 1'!$A$17:$I$52,9,FALSE))</f>
        <v>0</v>
      </c>
      <c r="I63" s="22" t="str">
        <f>IF(ISNA(VLOOKUP($C63,'Caledon TT Day 2'!$A$17:$I$50,9,FALSE))=TRUE,"0",VLOOKUP($C63,'Caledon TT Day 2'!$A$17:$I$50,9,FALSE))</f>
        <v>0</v>
      </c>
      <c r="J63" s="22" t="str">
        <f>IF(ISNA(VLOOKUP($C63,'Beaver TT'!$A$17:$I$64,9,FALSE))=TRUE,"0",VLOOKUP($C63,'Beaver TT'!$A$17:$I$64,9,FALSE))</f>
        <v>0</v>
      </c>
      <c r="K63" s="22">
        <f>IF(ISNA(VLOOKUP($C63,'Fortune Fz'!$A$17:$I$64,9,FALSE))=TRUE,"0",VLOOKUP($C63,'Fortune Fz'!$A$17:$I$64,9,FALSE))</f>
        <v>1</v>
      </c>
      <c r="L63" s="22" t="str">
        <f>IF(ISNA(VLOOKUP($C63,'VSC NorAm MO'!$A$17:$I$64,9,FALSE))=TRUE,"0",VLOOKUP($C63,'VSC NorAm MO'!$A$17:$I$64,9,FALSE))</f>
        <v>0</v>
      </c>
      <c r="M63" s="22" t="str">
        <f>IF(ISNA(VLOOKUP($C63,'VSC NorAm DM'!$A$17:$I$64,9,FALSE))=TRUE,"0",VLOOKUP($C63,'VSC NorAm DM'!$A$17:$I$64,9,FALSE))</f>
        <v>0</v>
      </c>
      <c r="N63" s="22" t="str">
        <f>IF(ISNA(VLOOKUP($C63,'TT Provincials'!$A$17:$I$65,9,FALSE))=TRUE,"0",VLOOKUP($C63,'TT Provincials'!$A$17:$I$65,9,FALSE))</f>
        <v>0</v>
      </c>
      <c r="O63" s="22" t="str">
        <f>IF(ISNA(VLOOKUP($C63,'TT Provincials DM'!$A$17:$I$65,9,FALSE))=TRUE,"0",VLOOKUP($C63,'TT Provincials DM'!$A$17:$I$65,9,FALSE))</f>
        <v>0</v>
      </c>
      <c r="P63" s="22" t="str">
        <f>IF(ISNA(VLOOKUP($C63,'CWG Moguls'!$A$17:$I$56,9,FALSE))=TRUE,"0",VLOOKUP($C63,'CWG Moguls'!$A$17:$I$56,9,FALSE))</f>
        <v>0</v>
      </c>
      <c r="Q63" s="22" t="str">
        <f>IF(ISNA(VLOOKUP($C63,'Steamboat NorAM MO'!$A$17:$I$56,9,FALSE))=TRUE,"0",VLOOKUP($C63,'Steamboat NorAM MO'!$A$17:$I$56,9,FALSE))</f>
        <v>0</v>
      </c>
      <c r="R63" s="22" t="str">
        <f>IF(ISNA(VLOOKUP($C63,'Steamboat NorAM DM'!$A$17:$I$56,9,FALSE))=TRUE,"0",VLOOKUP($C63,'Steamboat NorAM DM'!$A$17:$I$56,9,FALSE))</f>
        <v>0</v>
      </c>
      <c r="S63" s="22" t="str">
        <f>IF(ISNA(VLOOKUP($C63,'Apex NorAM MO'!$A$17:$I$56,9,FALSE))=TRUE,"0",VLOOKUP($C63,'Apex NorAM MO'!$A$17:$I$56,9,FALSE))</f>
        <v>0</v>
      </c>
      <c r="T63" s="22" t="str">
        <f>IF(ISNA(VLOOKUP($C63,'Apex NorAM DM'!$A$17:$I$56,9,FALSE))=TRUE,"0",VLOOKUP($C63,'Apex NorAM DM'!$A$17:$I$56,9,FALSE))</f>
        <v>0</v>
      </c>
      <c r="U63" s="22" t="str">
        <f>IF(ISNA(VLOOKUP($C63,'Fernie CC MO'!$A$17:$I$65,9,FALSE))=TRUE,"0",VLOOKUP($C63,'Fernie CC MO'!$A$17:$I$65,9,FALSE))</f>
        <v>0</v>
      </c>
      <c r="V63" s="22" t="str">
        <f>IF(ISNA(VLOOKUP($C63,'Fernie CC DM'!$A$17:$I$65,9,FALSE))=TRUE,"0",VLOOKUP($C63,'Fernie CC DM'!$A$17:$I$65,9,FALSE))</f>
        <v>0</v>
      </c>
      <c r="W63" s="22" t="str">
        <f>IF(ISNA(VLOOKUP($C63,'Jr Nats MO'!$A$17:$I$41,9,FALSE))=TRUE,"0",VLOOKUP($C63,'Jr Nats MO'!$A$17:$I$41,9,FALSE))</f>
        <v>0</v>
      </c>
      <c r="X63" s="22" t="str">
        <f>IF(ISNA(VLOOKUP($C63,'CDN Champs MO'!$A$17:$I$41,9,FALSE))=TRUE,"0",VLOOKUP($C63,'CDN Champs MO'!$A$17:$I$41,9,FALSE))</f>
        <v>0</v>
      </c>
      <c r="Y63" s="22" t="str">
        <f>IF(ISNA(VLOOKUP($C63,'CDN Champs DM'!$A$17:$I$41,9,FALSE))=TRUE,"0",VLOOKUP($C63,'CDN Champs DM'!$A$17:$I$41,9,FALSE))</f>
        <v>0</v>
      </c>
    </row>
    <row r="64" spans="1:25" ht="15" customHeight="1">
      <c r="A64" s="81" t="s">
        <v>101</v>
      </c>
      <c r="B64" s="81"/>
      <c r="C64" s="86" t="s">
        <v>133</v>
      </c>
      <c r="D64" s="85">
        <f>IF(ISNA(VLOOKUP($C64,'RPA Caclulations'!$C$6:$K$104,3,FALSE))=TRUE,"0",VLOOKUP($C64,'RPA Caclulations'!$C$6:$K$104,3,FALSE))</f>
        <v>52</v>
      </c>
      <c r="E64" s="22" t="str">
        <f>IF(ISNA(VLOOKUP($C64,'Canadian Selections'!$A$17:$I$37,9,FALSE))=TRUE,"0",VLOOKUP($C64,'Canadian Selections'!$A$17:$I$37,9,FALSE))</f>
        <v>0</v>
      </c>
      <c r="F64" s="22" t="str">
        <f>IF(ISNA(VLOOKUP($C64,'Canadian Selections'!$A$17:$I$37,9,FALSE))=TRUE,"0",VLOOKUP($C64,'Canadian Selections'!$A$17:$I$37,9,FALSE))</f>
        <v>0</v>
      </c>
      <c r="G64" s="22" t="str">
        <f>IF(ISNA(VLOOKUP($C64,'Canadian Selections'!$A$17:$I$37,9,FALSE))=TRUE,"0",VLOOKUP($C64,'Canadian Selections'!$A$17:$I$37,9,FALSE))</f>
        <v>0</v>
      </c>
      <c r="H64" s="22" t="str">
        <f>IF(ISNA(VLOOKUP($C64,'Caledon TT Day 1'!$A$17:$I$52,9,FALSE))=TRUE,"0",VLOOKUP($C64,'Caledon TT Day 1'!$A$17:$I$52,9,FALSE))</f>
        <v>0</v>
      </c>
      <c r="I64" s="22" t="str">
        <f>IF(ISNA(VLOOKUP($C64,'Caledon TT Day 2'!$A$17:$I$50,9,FALSE))=TRUE,"0",VLOOKUP($C64,'Caledon TT Day 2'!$A$17:$I$50,9,FALSE))</f>
        <v>0</v>
      </c>
      <c r="J64" s="22" t="str">
        <f>IF(ISNA(VLOOKUP($C64,'Beaver TT'!$A$17:$I$64,9,FALSE))=TRUE,"0",VLOOKUP($C64,'Beaver TT'!$A$17:$I$64,9,FALSE))</f>
        <v>0</v>
      </c>
      <c r="K64" s="22">
        <f>IF(ISNA(VLOOKUP($C64,'Fortune Fz'!$A$17:$I$64,9,FALSE))=TRUE,"0",VLOOKUP($C64,'Fortune Fz'!$A$17:$I$64,9,FALSE))</f>
        <v>1</v>
      </c>
      <c r="L64" s="22" t="str">
        <f>IF(ISNA(VLOOKUP($C64,'VSC NorAm MO'!$A$17:$I$64,9,FALSE))=TRUE,"0",VLOOKUP($C64,'VSC NorAm MO'!$A$17:$I$64,9,FALSE))</f>
        <v>0</v>
      </c>
      <c r="M64" s="22" t="str">
        <f>IF(ISNA(VLOOKUP($C64,'VSC NorAm DM'!$A$17:$I$64,9,FALSE))=TRUE,"0",VLOOKUP($C64,'VSC NorAm DM'!$A$17:$I$64,9,FALSE))</f>
        <v>0</v>
      </c>
      <c r="N64" s="22" t="str">
        <f>IF(ISNA(VLOOKUP($C64,'TT Provincials'!$A$17:$I$65,9,FALSE))=TRUE,"0",VLOOKUP($C64,'TT Provincials'!$A$17:$I$65,9,FALSE))</f>
        <v>0</v>
      </c>
      <c r="O64" s="22" t="str">
        <f>IF(ISNA(VLOOKUP($C64,'TT Provincials DM'!$A$17:$I$65,9,FALSE))=TRUE,"0",VLOOKUP($C64,'TT Provincials DM'!$A$17:$I$65,9,FALSE))</f>
        <v>0</v>
      </c>
      <c r="P64" s="22" t="str">
        <f>IF(ISNA(VLOOKUP($C64,'CWG Moguls'!$A$17:$I$56,9,FALSE))=TRUE,"0",VLOOKUP($C64,'CWG Moguls'!$A$17:$I$56,9,FALSE))</f>
        <v>0</v>
      </c>
      <c r="Q64" s="22" t="str">
        <f>IF(ISNA(VLOOKUP($C64,'Steamboat NorAM MO'!$A$17:$I$56,9,FALSE))=TRUE,"0",VLOOKUP($C64,'Steamboat NorAM MO'!$A$17:$I$56,9,FALSE))</f>
        <v>0</v>
      </c>
      <c r="R64" s="22" t="str">
        <f>IF(ISNA(VLOOKUP($C64,'Steamboat NorAM DM'!$A$17:$I$56,9,FALSE))=TRUE,"0",VLOOKUP($C64,'Steamboat NorAM DM'!$A$17:$I$56,9,FALSE))</f>
        <v>0</v>
      </c>
      <c r="S64" s="22" t="str">
        <f>IF(ISNA(VLOOKUP($C64,'Apex NorAM MO'!$A$17:$I$56,9,FALSE))=TRUE,"0",VLOOKUP($C64,'Apex NorAM MO'!$A$17:$I$56,9,FALSE))</f>
        <v>0</v>
      </c>
      <c r="T64" s="22" t="str">
        <f>IF(ISNA(VLOOKUP($C64,'Apex NorAM DM'!$A$17:$I$56,9,FALSE))=TRUE,"0",VLOOKUP($C64,'Apex NorAM DM'!$A$17:$I$56,9,FALSE))</f>
        <v>0</v>
      </c>
      <c r="U64" s="22" t="str">
        <f>IF(ISNA(VLOOKUP($C64,'Fernie CC MO'!$A$17:$I$65,9,FALSE))=TRUE,"0",VLOOKUP($C64,'Fernie CC MO'!$A$17:$I$65,9,FALSE))</f>
        <v>0</v>
      </c>
      <c r="V64" s="22" t="str">
        <f>IF(ISNA(VLOOKUP($C64,'Fernie CC DM'!$A$17:$I$65,9,FALSE))=TRUE,"0",VLOOKUP($C64,'Fernie CC DM'!$A$17:$I$65,9,FALSE))</f>
        <v>0</v>
      </c>
      <c r="W64" s="22" t="str">
        <f>IF(ISNA(VLOOKUP($C64,'Jr Nats MO'!$A$17:$I$41,9,FALSE))=TRUE,"0",VLOOKUP($C64,'Jr Nats MO'!$A$17:$I$41,9,FALSE))</f>
        <v>0</v>
      </c>
      <c r="X64" s="22" t="str">
        <f>IF(ISNA(VLOOKUP($C64,'CDN Champs MO'!$A$17:$I$41,9,FALSE))=TRUE,"0",VLOOKUP($C64,'CDN Champs MO'!$A$17:$I$41,9,FALSE))</f>
        <v>0</v>
      </c>
      <c r="Y64" s="22" t="str">
        <f>IF(ISNA(VLOOKUP($C64,'CDN Champs DM'!$A$17:$I$41,9,FALSE))=TRUE,"0",VLOOKUP($C64,'CDN Champs DM'!$A$17:$I$41,9,FALSE))</f>
        <v>0</v>
      </c>
    </row>
    <row r="65" spans="1:25" ht="15" customHeight="1">
      <c r="A65" s="81" t="s">
        <v>101</v>
      </c>
      <c r="B65" s="81"/>
      <c r="C65" s="86" t="s">
        <v>134</v>
      </c>
      <c r="D65" s="85">
        <f>IF(ISNA(VLOOKUP($C65,'RPA Caclulations'!$C$6:$K$104,3,FALSE))=TRUE,"0",VLOOKUP($C65,'RPA Caclulations'!$C$6:$K$104,3,FALSE))</f>
        <v>52</v>
      </c>
      <c r="E65" s="22" t="str">
        <f>IF(ISNA(VLOOKUP($C65,'Canadian Selections'!$A$17:$I$37,9,FALSE))=TRUE,"0",VLOOKUP($C65,'Canadian Selections'!$A$17:$I$37,9,FALSE))</f>
        <v>0</v>
      </c>
      <c r="F65" s="22" t="str">
        <f>IF(ISNA(VLOOKUP($C65,'Canadian Selections'!$A$17:$I$37,9,FALSE))=TRUE,"0",VLOOKUP($C65,'Canadian Selections'!$A$17:$I$37,9,FALSE))</f>
        <v>0</v>
      </c>
      <c r="G65" s="22" t="str">
        <f>IF(ISNA(VLOOKUP($C65,'Canadian Selections'!$A$17:$I$37,9,FALSE))=TRUE,"0",VLOOKUP($C65,'Canadian Selections'!$A$17:$I$37,9,FALSE))</f>
        <v>0</v>
      </c>
      <c r="H65" s="22" t="str">
        <f>IF(ISNA(VLOOKUP($C65,'Caledon TT Day 1'!$A$17:$I$52,9,FALSE))=TRUE,"0",VLOOKUP($C65,'Caledon TT Day 1'!$A$17:$I$52,9,FALSE))</f>
        <v>0</v>
      </c>
      <c r="I65" s="22" t="str">
        <f>IF(ISNA(VLOOKUP($C65,'Caledon TT Day 2'!$A$17:$I$50,9,FALSE))=TRUE,"0",VLOOKUP($C65,'Caledon TT Day 2'!$A$17:$I$50,9,FALSE))</f>
        <v>0</v>
      </c>
      <c r="J65" s="22" t="str">
        <f>IF(ISNA(VLOOKUP($C65,'Beaver TT'!$A$17:$I$64,9,FALSE))=TRUE,"0",VLOOKUP($C65,'Beaver TT'!$A$17:$I$64,9,FALSE))</f>
        <v>0</v>
      </c>
      <c r="K65" s="22">
        <f>IF(ISNA(VLOOKUP($C65,'Fortune Fz'!$A$17:$I$64,9,FALSE))=TRUE,"0",VLOOKUP($C65,'Fortune Fz'!$A$17:$I$64,9,FALSE))</f>
        <v>1</v>
      </c>
      <c r="L65" s="22" t="str">
        <f>IF(ISNA(VLOOKUP($C65,'VSC NorAm MO'!$A$17:$I$64,9,FALSE))=TRUE,"0",VLOOKUP($C65,'VSC NorAm MO'!$A$17:$I$64,9,FALSE))</f>
        <v>0</v>
      </c>
      <c r="M65" s="22" t="str">
        <f>IF(ISNA(VLOOKUP($C65,'VSC NorAm DM'!$A$17:$I$64,9,FALSE))=TRUE,"0",VLOOKUP($C65,'VSC NorAm DM'!$A$17:$I$64,9,FALSE))</f>
        <v>0</v>
      </c>
      <c r="N65" s="22" t="str">
        <f>IF(ISNA(VLOOKUP($C65,'TT Provincials'!$A$17:$I$65,9,FALSE))=TRUE,"0",VLOOKUP($C65,'TT Provincials'!$A$17:$I$65,9,FALSE))</f>
        <v>0</v>
      </c>
      <c r="O65" s="22" t="str">
        <f>IF(ISNA(VLOOKUP($C65,'TT Provincials DM'!$A$17:$I$65,9,FALSE))=TRUE,"0",VLOOKUP($C65,'TT Provincials DM'!$A$17:$I$65,9,FALSE))</f>
        <v>0</v>
      </c>
      <c r="P65" s="22" t="str">
        <f>IF(ISNA(VLOOKUP($C65,'CWG Moguls'!$A$17:$I$56,9,FALSE))=TRUE,"0",VLOOKUP($C65,'CWG Moguls'!$A$17:$I$56,9,FALSE))</f>
        <v>0</v>
      </c>
      <c r="Q65" s="22" t="str">
        <f>IF(ISNA(VLOOKUP($C65,'Steamboat NorAM MO'!$A$17:$I$56,9,FALSE))=TRUE,"0",VLOOKUP($C65,'Steamboat NorAM MO'!$A$17:$I$56,9,FALSE))</f>
        <v>0</v>
      </c>
      <c r="R65" s="22" t="str">
        <f>IF(ISNA(VLOOKUP($C65,'Steamboat NorAM DM'!$A$17:$I$56,9,FALSE))=TRUE,"0",VLOOKUP($C65,'Steamboat NorAM DM'!$A$17:$I$56,9,FALSE))</f>
        <v>0</v>
      </c>
      <c r="S65" s="22" t="str">
        <f>IF(ISNA(VLOOKUP($C65,'Apex NorAM MO'!$A$17:$I$56,9,FALSE))=TRUE,"0",VLOOKUP($C65,'Apex NorAM MO'!$A$17:$I$56,9,FALSE))</f>
        <v>0</v>
      </c>
      <c r="T65" s="22" t="str">
        <f>IF(ISNA(VLOOKUP($C65,'Apex NorAM DM'!$A$17:$I$56,9,FALSE))=TRUE,"0",VLOOKUP($C65,'Apex NorAM DM'!$A$17:$I$56,9,FALSE))</f>
        <v>0</v>
      </c>
      <c r="U65" s="22" t="str">
        <f>IF(ISNA(VLOOKUP($C65,'Fernie CC MO'!$A$17:$I$65,9,FALSE))=TRUE,"0",VLOOKUP($C65,'Fernie CC MO'!$A$17:$I$65,9,FALSE))</f>
        <v>0</v>
      </c>
      <c r="V65" s="22" t="str">
        <f>IF(ISNA(VLOOKUP($C65,'Fernie CC DM'!$A$17:$I$65,9,FALSE))=TRUE,"0",VLOOKUP($C65,'Fernie CC DM'!$A$17:$I$65,9,FALSE))</f>
        <v>0</v>
      </c>
      <c r="W65" s="22" t="str">
        <f>IF(ISNA(VLOOKUP($C65,'Jr Nats MO'!$A$17:$I$41,9,FALSE))=TRUE,"0",VLOOKUP($C65,'Jr Nats MO'!$A$17:$I$41,9,FALSE))</f>
        <v>0</v>
      </c>
      <c r="X65" s="22" t="str">
        <f>IF(ISNA(VLOOKUP($C65,'CDN Champs MO'!$A$17:$I$41,9,FALSE))=TRUE,"0",VLOOKUP($C65,'CDN Champs MO'!$A$17:$I$41,9,FALSE))</f>
        <v>0</v>
      </c>
      <c r="Y65" s="22" t="str">
        <f>IF(ISNA(VLOOKUP($C65,'CDN Champs DM'!$A$17:$I$41,9,FALSE))=TRUE,"0",VLOOKUP($C65,'CDN Champs DM'!$A$17:$I$41,9,FALSE))</f>
        <v>0</v>
      </c>
    </row>
    <row r="66" spans="1:25" ht="15" customHeight="1">
      <c r="A66" s="81" t="s">
        <v>101</v>
      </c>
      <c r="B66" s="81"/>
      <c r="C66" s="86" t="s">
        <v>135</v>
      </c>
      <c r="D66" s="85">
        <f>IF(ISNA(VLOOKUP($C66,'RPA Caclulations'!$C$6:$K$104,3,FALSE))=TRUE,"0",VLOOKUP($C66,'RPA Caclulations'!$C$6:$K$104,3,FALSE))</f>
        <v>52</v>
      </c>
      <c r="E66" s="22" t="str">
        <f>IF(ISNA(VLOOKUP($C66,'Canadian Selections'!$A$17:$I$37,9,FALSE))=TRUE,"0",VLOOKUP($C66,'Canadian Selections'!$A$17:$I$37,9,FALSE))</f>
        <v>0</v>
      </c>
      <c r="F66" s="22" t="str">
        <f>IF(ISNA(VLOOKUP($C66,'Canadian Selections'!$A$17:$I$37,9,FALSE))=TRUE,"0",VLOOKUP($C66,'Canadian Selections'!$A$17:$I$37,9,FALSE))</f>
        <v>0</v>
      </c>
      <c r="G66" s="22" t="str">
        <f>IF(ISNA(VLOOKUP($C66,'Canadian Selections'!$A$17:$I$37,9,FALSE))=TRUE,"0",VLOOKUP($C66,'Canadian Selections'!$A$17:$I$37,9,FALSE))</f>
        <v>0</v>
      </c>
      <c r="H66" s="22" t="str">
        <f>IF(ISNA(VLOOKUP($C66,'Caledon TT Day 1'!$A$17:$I$52,9,FALSE))=TRUE,"0",VLOOKUP($C66,'Caledon TT Day 1'!$A$17:$I$52,9,FALSE))</f>
        <v>0</v>
      </c>
      <c r="I66" s="22" t="str">
        <f>IF(ISNA(VLOOKUP($C66,'Caledon TT Day 2'!$A$17:$I$50,9,FALSE))=TRUE,"0",VLOOKUP($C66,'Caledon TT Day 2'!$A$17:$I$50,9,FALSE))</f>
        <v>0</v>
      </c>
      <c r="J66" s="22" t="str">
        <f>IF(ISNA(VLOOKUP($C66,'Beaver TT'!$A$17:$I$64,9,FALSE))=TRUE,"0",VLOOKUP($C66,'Beaver TT'!$A$17:$I$64,9,FALSE))</f>
        <v>0</v>
      </c>
      <c r="K66" s="22">
        <f>IF(ISNA(VLOOKUP($C66,'Fortune Fz'!$A$17:$I$64,9,FALSE))=TRUE,"0",VLOOKUP($C66,'Fortune Fz'!$A$17:$I$64,9,FALSE))</f>
        <v>1</v>
      </c>
      <c r="L66" s="22" t="str">
        <f>IF(ISNA(VLOOKUP($C66,'VSC NorAm MO'!$A$17:$I$64,9,FALSE))=TRUE,"0",VLOOKUP($C66,'VSC NorAm MO'!$A$17:$I$64,9,FALSE))</f>
        <v>0</v>
      </c>
      <c r="M66" s="22" t="str">
        <f>IF(ISNA(VLOOKUP($C66,'VSC NorAm DM'!$A$17:$I$64,9,FALSE))=TRUE,"0",VLOOKUP($C66,'VSC NorAm DM'!$A$17:$I$64,9,FALSE))</f>
        <v>0</v>
      </c>
      <c r="N66" s="22" t="str">
        <f>IF(ISNA(VLOOKUP($C66,'TT Provincials'!$A$17:$I$65,9,FALSE))=TRUE,"0",VLOOKUP($C66,'TT Provincials'!$A$17:$I$65,9,FALSE))</f>
        <v>0</v>
      </c>
      <c r="O66" s="22" t="str">
        <f>IF(ISNA(VLOOKUP($C66,'TT Provincials DM'!$A$17:$I$65,9,FALSE))=TRUE,"0",VLOOKUP($C66,'TT Provincials DM'!$A$17:$I$65,9,FALSE))</f>
        <v>0</v>
      </c>
      <c r="P66" s="22" t="str">
        <f>IF(ISNA(VLOOKUP($C66,'CWG Moguls'!$A$17:$I$56,9,FALSE))=TRUE,"0",VLOOKUP($C66,'CWG Moguls'!$A$17:$I$56,9,FALSE))</f>
        <v>0</v>
      </c>
      <c r="Q66" s="22" t="str">
        <f>IF(ISNA(VLOOKUP($C66,'Steamboat NorAM MO'!$A$17:$I$56,9,FALSE))=TRUE,"0",VLOOKUP($C66,'Steamboat NorAM MO'!$A$17:$I$56,9,FALSE))</f>
        <v>0</v>
      </c>
      <c r="R66" s="22" t="str">
        <f>IF(ISNA(VLOOKUP($C66,'Steamboat NorAM DM'!$A$17:$I$56,9,FALSE))=TRUE,"0",VLOOKUP($C66,'Steamboat NorAM DM'!$A$17:$I$56,9,FALSE))</f>
        <v>0</v>
      </c>
      <c r="S66" s="22" t="str">
        <f>IF(ISNA(VLOOKUP($C66,'Apex NorAM MO'!$A$17:$I$56,9,FALSE))=TRUE,"0",VLOOKUP($C66,'Apex NorAM MO'!$A$17:$I$56,9,FALSE))</f>
        <v>0</v>
      </c>
      <c r="T66" s="22" t="str">
        <f>IF(ISNA(VLOOKUP($C66,'Apex NorAM DM'!$A$17:$I$56,9,FALSE))=TRUE,"0",VLOOKUP($C66,'Apex NorAM DM'!$A$17:$I$56,9,FALSE))</f>
        <v>0</v>
      </c>
      <c r="U66" s="22" t="str">
        <f>IF(ISNA(VLOOKUP($C66,'Fernie CC MO'!$A$17:$I$65,9,FALSE))=TRUE,"0",VLOOKUP($C66,'Fernie CC MO'!$A$17:$I$65,9,FALSE))</f>
        <v>0</v>
      </c>
      <c r="V66" s="22" t="str">
        <f>IF(ISNA(VLOOKUP($C66,'Fernie CC DM'!$A$17:$I$65,9,FALSE))=TRUE,"0",VLOOKUP($C66,'Fernie CC DM'!$A$17:$I$65,9,FALSE))</f>
        <v>0</v>
      </c>
      <c r="W66" s="22" t="str">
        <f>IF(ISNA(VLOOKUP($C66,'Jr Nats MO'!$A$17:$I$41,9,FALSE))=TRUE,"0",VLOOKUP($C66,'Jr Nats MO'!$A$17:$I$41,9,FALSE))</f>
        <v>0</v>
      </c>
      <c r="X66" s="22" t="str">
        <f>IF(ISNA(VLOOKUP($C66,'CDN Champs MO'!$A$17:$I$41,9,FALSE))=TRUE,"0",VLOOKUP($C66,'CDN Champs MO'!$A$17:$I$41,9,FALSE))</f>
        <v>0</v>
      </c>
      <c r="Y66" s="22" t="str">
        <f>IF(ISNA(VLOOKUP($C66,'CDN Champs DM'!$A$17:$I$41,9,FALSE))=TRUE,"0",VLOOKUP($C66,'CDN Champs DM'!$A$17:$I$41,9,FALSE))</f>
        <v>0</v>
      </c>
    </row>
    <row r="67" spans="1:25" ht="15" customHeight="1">
      <c r="A67" s="81" t="s">
        <v>101</v>
      </c>
      <c r="B67" s="81"/>
      <c r="C67" s="86" t="s">
        <v>136</v>
      </c>
      <c r="D67" s="85">
        <f>IF(ISNA(VLOOKUP($C67,'RPA Caclulations'!$C$6:$K$104,3,FALSE))=TRUE,"0",VLOOKUP($C67,'RPA Caclulations'!$C$6:$K$104,3,FALSE))</f>
        <v>52</v>
      </c>
      <c r="E67" s="22" t="str">
        <f>IF(ISNA(VLOOKUP($C67,'Canadian Selections'!$A$17:$I$37,9,FALSE))=TRUE,"0",VLOOKUP($C67,'Canadian Selections'!$A$17:$I$37,9,FALSE))</f>
        <v>0</v>
      </c>
      <c r="F67" s="22" t="str">
        <f>IF(ISNA(VLOOKUP($C67,'Canadian Selections'!$A$17:$I$37,9,FALSE))=TRUE,"0",VLOOKUP($C67,'Canadian Selections'!$A$17:$I$37,9,FALSE))</f>
        <v>0</v>
      </c>
      <c r="G67" s="22" t="str">
        <f>IF(ISNA(VLOOKUP($C67,'Canadian Selections'!$A$17:$I$37,9,FALSE))=TRUE,"0",VLOOKUP($C67,'Canadian Selections'!$A$17:$I$37,9,FALSE))</f>
        <v>0</v>
      </c>
      <c r="H67" s="22" t="str">
        <f>IF(ISNA(VLOOKUP($C67,'Caledon TT Day 1'!$A$17:$I$52,9,FALSE))=TRUE,"0",VLOOKUP($C67,'Caledon TT Day 1'!$A$17:$I$52,9,FALSE))</f>
        <v>0</v>
      </c>
      <c r="I67" s="22" t="str">
        <f>IF(ISNA(VLOOKUP($C67,'Caledon TT Day 2'!$A$17:$I$50,9,FALSE))=TRUE,"0",VLOOKUP($C67,'Caledon TT Day 2'!$A$17:$I$50,9,FALSE))</f>
        <v>0</v>
      </c>
      <c r="J67" s="22" t="str">
        <f>IF(ISNA(VLOOKUP($C67,'Beaver TT'!$A$17:$I$64,9,FALSE))=TRUE,"0",VLOOKUP($C67,'Beaver TT'!$A$17:$I$64,9,FALSE))</f>
        <v>0</v>
      </c>
      <c r="K67" s="22">
        <f>IF(ISNA(VLOOKUP($C67,'Fortune Fz'!$A$17:$I$64,9,FALSE))=TRUE,"0",VLOOKUP($C67,'Fortune Fz'!$A$17:$I$64,9,FALSE))</f>
        <v>1</v>
      </c>
      <c r="L67" s="22" t="str">
        <f>IF(ISNA(VLOOKUP($C67,'VSC NorAm MO'!$A$17:$I$64,9,FALSE))=TRUE,"0",VLOOKUP($C67,'VSC NorAm MO'!$A$17:$I$64,9,FALSE))</f>
        <v>0</v>
      </c>
      <c r="M67" s="22" t="str">
        <f>IF(ISNA(VLOOKUP($C67,'VSC NorAm DM'!$A$17:$I$64,9,FALSE))=TRUE,"0",VLOOKUP($C67,'VSC NorAm DM'!$A$17:$I$64,9,FALSE))</f>
        <v>0</v>
      </c>
      <c r="N67" s="22" t="str">
        <f>IF(ISNA(VLOOKUP($C67,'TT Provincials'!$A$17:$I$65,9,FALSE))=TRUE,"0",VLOOKUP($C67,'TT Provincials'!$A$17:$I$65,9,FALSE))</f>
        <v>0</v>
      </c>
      <c r="O67" s="22" t="str">
        <f>IF(ISNA(VLOOKUP($C67,'TT Provincials DM'!$A$17:$I$65,9,FALSE))=TRUE,"0",VLOOKUP($C67,'TT Provincials DM'!$A$17:$I$65,9,FALSE))</f>
        <v>0</v>
      </c>
      <c r="P67" s="22" t="str">
        <f>IF(ISNA(VLOOKUP($C67,'CWG Moguls'!$A$17:$I$56,9,FALSE))=TRUE,"0",VLOOKUP($C67,'CWG Moguls'!$A$17:$I$56,9,FALSE))</f>
        <v>0</v>
      </c>
      <c r="Q67" s="22" t="str">
        <f>IF(ISNA(VLOOKUP($C67,'Steamboat NorAM MO'!$A$17:$I$56,9,FALSE))=TRUE,"0",VLOOKUP($C67,'Steamboat NorAM MO'!$A$17:$I$56,9,FALSE))</f>
        <v>0</v>
      </c>
      <c r="R67" s="22" t="str">
        <f>IF(ISNA(VLOOKUP($C67,'Steamboat NorAM DM'!$A$17:$I$56,9,FALSE))=TRUE,"0",VLOOKUP($C67,'Steamboat NorAM DM'!$A$17:$I$56,9,FALSE))</f>
        <v>0</v>
      </c>
      <c r="S67" s="22" t="str">
        <f>IF(ISNA(VLOOKUP($C67,'Apex NorAM MO'!$A$17:$I$56,9,FALSE))=TRUE,"0",VLOOKUP($C67,'Apex NorAM MO'!$A$17:$I$56,9,FALSE))</f>
        <v>0</v>
      </c>
      <c r="T67" s="22" t="str">
        <f>IF(ISNA(VLOOKUP($C67,'Apex NorAM DM'!$A$17:$I$56,9,FALSE))=TRUE,"0",VLOOKUP($C67,'Apex NorAM DM'!$A$17:$I$56,9,FALSE))</f>
        <v>0</v>
      </c>
      <c r="U67" s="22" t="str">
        <f>IF(ISNA(VLOOKUP($C67,'Fernie CC MO'!$A$17:$I$65,9,FALSE))=TRUE,"0",VLOOKUP($C67,'Fernie CC MO'!$A$17:$I$65,9,FALSE))</f>
        <v>0</v>
      </c>
      <c r="V67" s="22" t="str">
        <f>IF(ISNA(VLOOKUP($C67,'Fernie CC DM'!$A$17:$I$65,9,FALSE))=TRUE,"0",VLOOKUP($C67,'Fernie CC DM'!$A$17:$I$65,9,FALSE))</f>
        <v>0</v>
      </c>
      <c r="W67" s="22" t="str">
        <f>IF(ISNA(VLOOKUP($C67,'Jr Nats MO'!$A$17:$I$41,9,FALSE))=TRUE,"0",VLOOKUP($C67,'Jr Nats MO'!$A$17:$I$41,9,FALSE))</f>
        <v>0</v>
      </c>
      <c r="X67" s="22" t="str">
        <f>IF(ISNA(VLOOKUP($C67,'CDN Champs MO'!$A$17:$I$41,9,FALSE))=TRUE,"0",VLOOKUP($C67,'CDN Champs MO'!$A$17:$I$41,9,FALSE))</f>
        <v>0</v>
      </c>
      <c r="Y67" s="22" t="str">
        <f>IF(ISNA(VLOOKUP($C67,'CDN Champs DM'!$A$17:$I$41,9,FALSE))=TRUE,"0",VLOOKUP($C67,'CDN Champs DM'!$A$17:$I$41,9,FALSE))</f>
        <v>0</v>
      </c>
    </row>
    <row r="68" spans="1:25" ht="15" customHeight="1">
      <c r="A68" s="81" t="s">
        <v>101</v>
      </c>
      <c r="B68" s="81"/>
      <c r="C68" s="86" t="s">
        <v>137</v>
      </c>
      <c r="D68" s="85">
        <f>IF(ISNA(VLOOKUP($C68,'RPA Caclulations'!$C$6:$K$104,3,FALSE))=TRUE,"0",VLOOKUP($C68,'RPA Caclulations'!$C$6:$K$104,3,FALSE))</f>
        <v>52</v>
      </c>
      <c r="E68" s="22" t="str">
        <f>IF(ISNA(VLOOKUP($C68,'Canadian Selections'!$A$17:$I$37,9,FALSE))=TRUE,"0",VLOOKUP($C68,'Canadian Selections'!$A$17:$I$37,9,FALSE))</f>
        <v>0</v>
      </c>
      <c r="F68" s="22" t="str">
        <f>IF(ISNA(VLOOKUP($C68,'Canadian Selections'!$A$17:$I$37,9,FALSE))=TRUE,"0",VLOOKUP($C68,'Canadian Selections'!$A$17:$I$37,9,FALSE))</f>
        <v>0</v>
      </c>
      <c r="G68" s="22" t="str">
        <f>IF(ISNA(VLOOKUP($C68,'Canadian Selections'!$A$17:$I$37,9,FALSE))=TRUE,"0",VLOOKUP($C68,'Canadian Selections'!$A$17:$I$37,9,FALSE))</f>
        <v>0</v>
      </c>
      <c r="H68" s="22" t="str">
        <f>IF(ISNA(VLOOKUP($C68,'Caledon TT Day 1'!$A$17:$I$52,9,FALSE))=TRUE,"0",VLOOKUP($C68,'Caledon TT Day 1'!$A$17:$I$52,9,FALSE))</f>
        <v>0</v>
      </c>
      <c r="I68" s="22" t="str">
        <f>IF(ISNA(VLOOKUP($C68,'Caledon TT Day 2'!$A$17:$I$50,9,FALSE))=TRUE,"0",VLOOKUP($C68,'Caledon TT Day 2'!$A$17:$I$50,9,FALSE))</f>
        <v>0</v>
      </c>
      <c r="J68" s="22" t="str">
        <f>IF(ISNA(VLOOKUP($C68,'Beaver TT'!$A$17:$I$64,9,FALSE))=TRUE,"0",VLOOKUP($C68,'Beaver TT'!$A$17:$I$64,9,FALSE))</f>
        <v>0</v>
      </c>
      <c r="K68" s="22">
        <f>IF(ISNA(VLOOKUP($C68,'Fortune Fz'!$A$17:$I$64,9,FALSE))=TRUE,"0",VLOOKUP($C68,'Fortune Fz'!$A$17:$I$64,9,FALSE))</f>
        <v>1</v>
      </c>
      <c r="L68" s="22" t="str">
        <f>IF(ISNA(VLOOKUP($C68,'VSC NorAm MO'!$A$17:$I$64,9,FALSE))=TRUE,"0",VLOOKUP($C68,'VSC NorAm MO'!$A$17:$I$64,9,FALSE))</f>
        <v>0</v>
      </c>
      <c r="M68" s="22" t="str">
        <f>IF(ISNA(VLOOKUP($C68,'VSC NorAm DM'!$A$17:$I$64,9,FALSE))=TRUE,"0",VLOOKUP($C68,'VSC NorAm DM'!$A$17:$I$64,9,FALSE))</f>
        <v>0</v>
      </c>
      <c r="N68" s="22" t="str">
        <f>IF(ISNA(VLOOKUP($C68,'TT Provincials'!$A$17:$I$65,9,FALSE))=TRUE,"0",VLOOKUP($C68,'TT Provincials'!$A$17:$I$65,9,FALSE))</f>
        <v>0</v>
      </c>
      <c r="O68" s="22" t="str">
        <f>IF(ISNA(VLOOKUP($C68,'TT Provincials DM'!$A$17:$I$65,9,FALSE))=TRUE,"0",VLOOKUP($C68,'TT Provincials DM'!$A$17:$I$65,9,FALSE))</f>
        <v>0</v>
      </c>
      <c r="P68" s="22" t="str">
        <f>IF(ISNA(VLOOKUP($C68,'CWG Moguls'!$A$17:$I$56,9,FALSE))=TRUE,"0",VLOOKUP($C68,'CWG Moguls'!$A$17:$I$56,9,FALSE))</f>
        <v>0</v>
      </c>
      <c r="Q68" s="22" t="str">
        <f>IF(ISNA(VLOOKUP($C68,'Steamboat NorAM MO'!$A$17:$I$56,9,FALSE))=TRUE,"0",VLOOKUP($C68,'Steamboat NorAM MO'!$A$17:$I$56,9,FALSE))</f>
        <v>0</v>
      </c>
      <c r="R68" s="22" t="str">
        <f>IF(ISNA(VLOOKUP($C68,'Steamboat NorAM DM'!$A$17:$I$56,9,FALSE))=TRUE,"0",VLOOKUP($C68,'Steamboat NorAM DM'!$A$17:$I$56,9,FALSE))</f>
        <v>0</v>
      </c>
      <c r="S68" s="22" t="str">
        <f>IF(ISNA(VLOOKUP($C68,'Apex NorAM MO'!$A$17:$I$56,9,FALSE))=TRUE,"0",VLOOKUP($C68,'Apex NorAM MO'!$A$17:$I$56,9,FALSE))</f>
        <v>0</v>
      </c>
      <c r="T68" s="22" t="str">
        <f>IF(ISNA(VLOOKUP($C68,'Apex NorAM DM'!$A$17:$I$56,9,FALSE))=TRUE,"0",VLOOKUP($C68,'Apex NorAM DM'!$A$17:$I$56,9,FALSE))</f>
        <v>0</v>
      </c>
      <c r="U68" s="22" t="str">
        <f>IF(ISNA(VLOOKUP($C68,'Fernie CC MO'!$A$17:$I$65,9,FALSE))=TRUE,"0",VLOOKUP($C68,'Fernie CC MO'!$A$17:$I$65,9,FALSE))</f>
        <v>0</v>
      </c>
      <c r="V68" s="22" t="str">
        <f>IF(ISNA(VLOOKUP($C68,'Fernie CC DM'!$A$17:$I$65,9,FALSE))=TRUE,"0",VLOOKUP($C68,'Fernie CC DM'!$A$17:$I$65,9,FALSE))</f>
        <v>0</v>
      </c>
      <c r="W68" s="22" t="str">
        <f>IF(ISNA(VLOOKUP($C68,'Jr Nats MO'!$A$17:$I$41,9,FALSE))=TRUE,"0",VLOOKUP($C68,'Jr Nats MO'!$A$17:$I$41,9,FALSE))</f>
        <v>0</v>
      </c>
      <c r="X68" s="22" t="str">
        <f>IF(ISNA(VLOOKUP($C68,'CDN Champs MO'!$A$17:$I$41,9,FALSE))=TRUE,"0",VLOOKUP($C68,'CDN Champs MO'!$A$17:$I$41,9,FALSE))</f>
        <v>0</v>
      </c>
      <c r="Y68" s="22" t="str">
        <f>IF(ISNA(VLOOKUP($C68,'CDN Champs DM'!$A$17:$I$41,9,FALSE))=TRUE,"0",VLOOKUP($C68,'CDN Champs DM'!$A$17:$I$41,9,FALSE))</f>
        <v>0</v>
      </c>
    </row>
    <row r="69" spans="1:25" ht="15" customHeight="1">
      <c r="A69" s="81" t="s">
        <v>101</v>
      </c>
      <c r="B69" s="81"/>
      <c r="C69" s="86" t="s">
        <v>138</v>
      </c>
      <c r="D69" s="85">
        <f>IF(ISNA(VLOOKUP($C69,'RPA Caclulations'!$C$6:$K$104,3,FALSE))=TRUE,"0",VLOOKUP($C69,'RPA Caclulations'!$C$6:$K$104,3,FALSE))</f>
        <v>52</v>
      </c>
      <c r="E69" s="22" t="str">
        <f>IF(ISNA(VLOOKUP($C69,'Canadian Selections'!$A$17:$I$37,9,FALSE))=TRUE,"0",VLOOKUP($C69,'Canadian Selections'!$A$17:$I$37,9,FALSE))</f>
        <v>0</v>
      </c>
      <c r="F69" s="22" t="str">
        <f>IF(ISNA(VLOOKUP($C69,'Canadian Selections'!$A$17:$I$37,9,FALSE))=TRUE,"0",VLOOKUP($C69,'Canadian Selections'!$A$17:$I$37,9,FALSE))</f>
        <v>0</v>
      </c>
      <c r="G69" s="22" t="str">
        <f>IF(ISNA(VLOOKUP($C69,'Canadian Selections'!$A$17:$I$37,9,FALSE))=TRUE,"0",VLOOKUP($C69,'Canadian Selections'!$A$17:$I$37,9,FALSE))</f>
        <v>0</v>
      </c>
      <c r="H69" s="22" t="str">
        <f>IF(ISNA(VLOOKUP($C69,'Caledon TT Day 1'!$A$17:$I$52,9,FALSE))=TRUE,"0",VLOOKUP($C69,'Caledon TT Day 1'!$A$17:$I$52,9,FALSE))</f>
        <v>0</v>
      </c>
      <c r="I69" s="22" t="str">
        <f>IF(ISNA(VLOOKUP($C69,'Caledon TT Day 2'!$A$17:$I$50,9,FALSE))=TRUE,"0",VLOOKUP($C69,'Caledon TT Day 2'!$A$17:$I$50,9,FALSE))</f>
        <v>0</v>
      </c>
      <c r="J69" s="22" t="str">
        <f>IF(ISNA(VLOOKUP($C69,'Beaver TT'!$A$17:$I$64,9,FALSE))=TRUE,"0",VLOOKUP($C69,'Beaver TT'!$A$17:$I$64,9,FALSE))</f>
        <v>0</v>
      </c>
      <c r="K69" s="22">
        <f>IF(ISNA(VLOOKUP($C69,'Fortune Fz'!$A$17:$I$64,9,FALSE))=TRUE,"0",VLOOKUP($C69,'Fortune Fz'!$A$17:$I$64,9,FALSE))</f>
        <v>1</v>
      </c>
      <c r="L69" s="22" t="str">
        <f>IF(ISNA(VLOOKUP($C69,'VSC NorAm MO'!$A$17:$I$64,9,FALSE))=TRUE,"0",VLOOKUP($C69,'VSC NorAm MO'!$A$17:$I$64,9,FALSE))</f>
        <v>0</v>
      </c>
      <c r="M69" s="22" t="str">
        <f>IF(ISNA(VLOOKUP($C69,'VSC NorAm DM'!$A$17:$I$64,9,FALSE))=TRUE,"0",VLOOKUP($C69,'VSC NorAm DM'!$A$17:$I$64,9,FALSE))</f>
        <v>0</v>
      </c>
      <c r="N69" s="22" t="str">
        <f>IF(ISNA(VLOOKUP($C69,'TT Provincials'!$A$17:$I$65,9,FALSE))=TRUE,"0",VLOOKUP($C69,'TT Provincials'!$A$17:$I$65,9,FALSE))</f>
        <v>0</v>
      </c>
      <c r="O69" s="22" t="str">
        <f>IF(ISNA(VLOOKUP($C69,'TT Provincials DM'!$A$17:$I$65,9,FALSE))=TRUE,"0",VLOOKUP($C69,'TT Provincials DM'!$A$17:$I$65,9,FALSE))</f>
        <v>0</v>
      </c>
      <c r="P69" s="22" t="str">
        <f>IF(ISNA(VLOOKUP($C69,'CWG Moguls'!$A$17:$I$56,9,FALSE))=TRUE,"0",VLOOKUP($C69,'CWG Moguls'!$A$17:$I$56,9,FALSE))</f>
        <v>0</v>
      </c>
      <c r="Q69" s="22" t="str">
        <f>IF(ISNA(VLOOKUP($C69,'Steamboat NorAM MO'!$A$17:$I$56,9,FALSE))=TRUE,"0",VLOOKUP($C69,'Steamboat NorAM MO'!$A$17:$I$56,9,FALSE))</f>
        <v>0</v>
      </c>
      <c r="R69" s="22" t="str">
        <f>IF(ISNA(VLOOKUP($C69,'Steamboat NorAM DM'!$A$17:$I$56,9,FALSE))=TRUE,"0",VLOOKUP($C69,'Steamboat NorAM DM'!$A$17:$I$56,9,FALSE))</f>
        <v>0</v>
      </c>
      <c r="S69" s="22" t="str">
        <f>IF(ISNA(VLOOKUP($C69,'Apex NorAM MO'!$A$17:$I$56,9,FALSE))=TRUE,"0",VLOOKUP($C69,'Apex NorAM MO'!$A$17:$I$56,9,FALSE))</f>
        <v>0</v>
      </c>
      <c r="T69" s="22" t="str">
        <f>IF(ISNA(VLOOKUP($C69,'Apex NorAM DM'!$A$17:$I$56,9,FALSE))=TRUE,"0",VLOOKUP($C69,'Apex NorAM DM'!$A$17:$I$56,9,FALSE))</f>
        <v>0</v>
      </c>
      <c r="U69" s="22" t="str">
        <f>IF(ISNA(VLOOKUP($C69,'Fernie CC MO'!$A$17:$I$65,9,FALSE))=TRUE,"0",VLOOKUP($C69,'Fernie CC MO'!$A$17:$I$65,9,FALSE))</f>
        <v>0</v>
      </c>
      <c r="V69" s="22" t="str">
        <f>IF(ISNA(VLOOKUP($C69,'Fernie CC DM'!$A$17:$I$65,9,FALSE))=TRUE,"0",VLOOKUP($C69,'Fernie CC DM'!$A$17:$I$65,9,FALSE))</f>
        <v>0</v>
      </c>
      <c r="W69" s="22" t="str">
        <f>IF(ISNA(VLOOKUP($C69,'Jr Nats MO'!$A$17:$I$41,9,FALSE))=TRUE,"0",VLOOKUP($C69,'Jr Nats MO'!$A$17:$I$41,9,FALSE))</f>
        <v>0</v>
      </c>
      <c r="X69" s="22" t="str">
        <f>IF(ISNA(VLOOKUP($C69,'CDN Champs MO'!$A$17:$I$41,9,FALSE))=TRUE,"0",VLOOKUP($C69,'CDN Champs MO'!$A$17:$I$41,9,FALSE))</f>
        <v>0</v>
      </c>
      <c r="Y69" s="22" t="str">
        <f>IF(ISNA(VLOOKUP($C69,'CDN Champs DM'!$A$17:$I$41,9,FALSE))=TRUE,"0",VLOOKUP($C69,'CDN Champs DM'!$A$17:$I$41,9,FALSE))</f>
        <v>0</v>
      </c>
    </row>
    <row r="70" spans="1:25" ht="15" customHeight="1">
      <c r="A70" s="81" t="s">
        <v>101</v>
      </c>
      <c r="B70" s="81"/>
      <c r="C70" s="86" t="s">
        <v>139</v>
      </c>
      <c r="D70" s="85">
        <f>IF(ISNA(VLOOKUP($C70,'RPA Caclulations'!$C$6:$K$104,3,FALSE))=TRUE,"0",VLOOKUP($C70,'RPA Caclulations'!$C$6:$K$104,3,FALSE))</f>
        <v>52</v>
      </c>
      <c r="E70" s="22" t="str">
        <f>IF(ISNA(VLOOKUP($C70,'Canadian Selections'!$A$17:$I$37,9,FALSE))=TRUE,"0",VLOOKUP($C70,'Canadian Selections'!$A$17:$I$37,9,FALSE))</f>
        <v>0</v>
      </c>
      <c r="F70" s="22" t="str">
        <f>IF(ISNA(VLOOKUP($C70,'Canadian Selections'!$A$17:$I$37,9,FALSE))=TRUE,"0",VLOOKUP($C70,'Canadian Selections'!$A$17:$I$37,9,FALSE))</f>
        <v>0</v>
      </c>
      <c r="G70" s="22" t="str">
        <f>IF(ISNA(VLOOKUP($C70,'Canadian Selections'!$A$17:$I$37,9,FALSE))=TRUE,"0",VLOOKUP($C70,'Canadian Selections'!$A$17:$I$37,9,FALSE))</f>
        <v>0</v>
      </c>
      <c r="H70" s="22" t="str">
        <f>IF(ISNA(VLOOKUP($C70,'Caledon TT Day 1'!$A$17:$I$52,9,FALSE))=TRUE,"0",VLOOKUP($C70,'Caledon TT Day 1'!$A$17:$I$52,9,FALSE))</f>
        <v>0</v>
      </c>
      <c r="I70" s="22" t="str">
        <f>IF(ISNA(VLOOKUP($C70,'Caledon TT Day 2'!$A$17:$I$50,9,FALSE))=TRUE,"0",VLOOKUP($C70,'Caledon TT Day 2'!$A$17:$I$50,9,FALSE))</f>
        <v>0</v>
      </c>
      <c r="J70" s="22" t="str">
        <f>IF(ISNA(VLOOKUP($C70,'Beaver TT'!$A$17:$I$64,9,FALSE))=TRUE,"0",VLOOKUP($C70,'Beaver TT'!$A$17:$I$64,9,FALSE))</f>
        <v>0</v>
      </c>
      <c r="K70" s="22">
        <f>IF(ISNA(VLOOKUP($C70,'Fortune Fz'!$A$17:$I$64,9,FALSE))=TRUE,"0",VLOOKUP($C70,'Fortune Fz'!$A$17:$I$64,9,FALSE))</f>
        <v>1</v>
      </c>
      <c r="L70" s="22" t="str">
        <f>IF(ISNA(VLOOKUP($C70,'VSC NorAm MO'!$A$17:$I$64,9,FALSE))=TRUE,"0",VLOOKUP($C70,'VSC NorAm MO'!$A$17:$I$64,9,FALSE))</f>
        <v>0</v>
      </c>
      <c r="M70" s="22" t="str">
        <f>IF(ISNA(VLOOKUP($C70,'VSC NorAm DM'!$A$17:$I$64,9,FALSE))=TRUE,"0",VLOOKUP($C70,'VSC NorAm DM'!$A$17:$I$64,9,FALSE))</f>
        <v>0</v>
      </c>
      <c r="N70" s="22" t="str">
        <f>IF(ISNA(VLOOKUP($C70,'TT Provincials'!$A$17:$I$65,9,FALSE))=TRUE,"0",VLOOKUP($C70,'TT Provincials'!$A$17:$I$65,9,FALSE))</f>
        <v>0</v>
      </c>
      <c r="O70" s="22" t="str">
        <f>IF(ISNA(VLOOKUP($C70,'TT Provincials DM'!$A$17:$I$65,9,FALSE))=TRUE,"0",VLOOKUP($C70,'TT Provincials DM'!$A$17:$I$65,9,FALSE))</f>
        <v>0</v>
      </c>
      <c r="P70" s="22" t="str">
        <f>IF(ISNA(VLOOKUP($C70,'CWG Moguls'!$A$17:$I$56,9,FALSE))=TRUE,"0",VLOOKUP($C70,'CWG Moguls'!$A$17:$I$56,9,FALSE))</f>
        <v>0</v>
      </c>
      <c r="Q70" s="22" t="str">
        <f>IF(ISNA(VLOOKUP($C70,'Steamboat NorAM MO'!$A$17:$I$56,9,FALSE))=TRUE,"0",VLOOKUP($C70,'Steamboat NorAM MO'!$A$17:$I$56,9,FALSE))</f>
        <v>0</v>
      </c>
      <c r="R70" s="22" t="str">
        <f>IF(ISNA(VLOOKUP($C70,'Steamboat NorAM DM'!$A$17:$I$56,9,FALSE))=TRUE,"0",VLOOKUP($C70,'Steamboat NorAM DM'!$A$17:$I$56,9,FALSE))</f>
        <v>0</v>
      </c>
      <c r="S70" s="22" t="str">
        <f>IF(ISNA(VLOOKUP($C70,'Apex NorAM MO'!$A$17:$I$56,9,FALSE))=TRUE,"0",VLOOKUP($C70,'Apex NorAM MO'!$A$17:$I$56,9,FALSE))</f>
        <v>0</v>
      </c>
      <c r="T70" s="22" t="str">
        <f>IF(ISNA(VLOOKUP($C70,'Apex NorAM DM'!$A$17:$I$56,9,FALSE))=TRUE,"0",VLOOKUP($C70,'Apex NorAM DM'!$A$17:$I$56,9,FALSE))</f>
        <v>0</v>
      </c>
      <c r="U70" s="22" t="str">
        <f>IF(ISNA(VLOOKUP($C70,'Fernie CC MO'!$A$17:$I$65,9,FALSE))=TRUE,"0",VLOOKUP($C70,'Fernie CC MO'!$A$17:$I$65,9,FALSE))</f>
        <v>0</v>
      </c>
      <c r="V70" s="22" t="str">
        <f>IF(ISNA(VLOOKUP($C70,'Fernie CC DM'!$A$17:$I$65,9,FALSE))=TRUE,"0",VLOOKUP($C70,'Fernie CC DM'!$A$17:$I$65,9,FALSE))</f>
        <v>0</v>
      </c>
      <c r="W70" s="22" t="str">
        <f>IF(ISNA(VLOOKUP($C70,'Jr Nats MO'!$A$17:$I$41,9,FALSE))=TRUE,"0",VLOOKUP($C70,'Jr Nats MO'!$A$17:$I$41,9,FALSE))</f>
        <v>0</v>
      </c>
      <c r="X70" s="22" t="str">
        <f>IF(ISNA(VLOOKUP($C70,'CDN Champs MO'!$A$17:$I$41,9,FALSE))=TRUE,"0",VLOOKUP($C70,'CDN Champs MO'!$A$17:$I$41,9,FALSE))</f>
        <v>0</v>
      </c>
      <c r="Y70" s="22" t="str">
        <f>IF(ISNA(VLOOKUP($C70,'CDN Champs DM'!$A$17:$I$41,9,FALSE))=TRUE,"0",VLOOKUP($C70,'CDN Champs DM'!$A$17:$I$41,9,FALSE))</f>
        <v>0</v>
      </c>
    </row>
    <row r="71" spans="1:25" ht="15" customHeight="1">
      <c r="A71" s="81" t="s">
        <v>101</v>
      </c>
      <c r="B71" s="81"/>
      <c r="C71" s="86" t="s">
        <v>141</v>
      </c>
      <c r="D71" s="85">
        <f>IF(ISNA(VLOOKUP($C71,'RPA Caclulations'!$C$6:$K$104,3,FALSE))=TRUE,"0",VLOOKUP($C71,'RPA Caclulations'!$C$6:$K$104,3,FALSE))</f>
        <v>52</v>
      </c>
      <c r="E71" s="22" t="str">
        <f>IF(ISNA(VLOOKUP($C71,'Canadian Selections'!$A$17:$I$37,9,FALSE))=TRUE,"0",VLOOKUP($C71,'Canadian Selections'!$A$17:$I$37,9,FALSE))</f>
        <v>0</v>
      </c>
      <c r="F71" s="22" t="str">
        <f>IF(ISNA(VLOOKUP($C71,'Canadian Selections'!$A$17:$I$37,9,FALSE))=TRUE,"0",VLOOKUP($C71,'Canadian Selections'!$A$17:$I$37,9,FALSE))</f>
        <v>0</v>
      </c>
      <c r="G71" s="22" t="str">
        <f>IF(ISNA(VLOOKUP($C71,'Canadian Selections'!$A$17:$I$37,9,FALSE))=TRUE,"0",VLOOKUP($C71,'Canadian Selections'!$A$17:$I$37,9,FALSE))</f>
        <v>0</v>
      </c>
      <c r="H71" s="22" t="str">
        <f>IF(ISNA(VLOOKUP($C71,'Caledon TT Day 1'!$A$17:$I$52,9,FALSE))=TRUE,"0",VLOOKUP($C71,'Caledon TT Day 1'!$A$17:$I$52,9,FALSE))</f>
        <v>0</v>
      </c>
      <c r="I71" s="22" t="str">
        <f>IF(ISNA(VLOOKUP($C71,'Caledon TT Day 2'!$A$17:$I$50,9,FALSE))=TRUE,"0",VLOOKUP($C71,'Caledon TT Day 2'!$A$17:$I$50,9,FALSE))</f>
        <v>0</v>
      </c>
      <c r="J71" s="22" t="str">
        <f>IF(ISNA(VLOOKUP($C71,'Beaver TT'!$A$17:$I$64,9,FALSE))=TRUE,"0",VLOOKUP($C71,'Beaver TT'!$A$17:$I$64,9,FALSE))</f>
        <v>0</v>
      </c>
      <c r="K71" s="22">
        <f>IF(ISNA(VLOOKUP($C71,'Fortune Fz'!$A$17:$I$64,9,FALSE))=TRUE,"0",VLOOKUP($C71,'Fortune Fz'!$A$17:$I$64,9,FALSE))</f>
        <v>1</v>
      </c>
      <c r="L71" s="22" t="str">
        <f>IF(ISNA(VLOOKUP($C71,'VSC NorAm MO'!$A$17:$I$64,9,FALSE))=TRUE,"0",VLOOKUP($C71,'VSC NorAm MO'!$A$17:$I$64,9,FALSE))</f>
        <v>0</v>
      </c>
      <c r="M71" s="22" t="str">
        <f>IF(ISNA(VLOOKUP($C71,'VSC NorAm DM'!$A$17:$I$64,9,FALSE))=TRUE,"0",VLOOKUP($C71,'VSC NorAm DM'!$A$17:$I$64,9,FALSE))</f>
        <v>0</v>
      </c>
      <c r="N71" s="22" t="str">
        <f>IF(ISNA(VLOOKUP($C71,'TT Provincials'!$A$17:$I$65,9,FALSE))=TRUE,"0",VLOOKUP($C71,'TT Provincials'!$A$17:$I$65,9,FALSE))</f>
        <v>0</v>
      </c>
      <c r="O71" s="22" t="str">
        <f>IF(ISNA(VLOOKUP($C71,'TT Provincials DM'!$A$17:$I$65,9,FALSE))=TRUE,"0",VLOOKUP($C71,'TT Provincials DM'!$A$17:$I$65,9,FALSE))</f>
        <v>0</v>
      </c>
      <c r="P71" s="22" t="str">
        <f>IF(ISNA(VLOOKUP($C71,'CWG Moguls'!$A$17:$I$56,9,FALSE))=TRUE,"0",VLOOKUP($C71,'CWG Moguls'!$A$17:$I$56,9,FALSE))</f>
        <v>0</v>
      </c>
      <c r="Q71" s="22" t="str">
        <f>IF(ISNA(VLOOKUP($C71,'Steamboat NorAM MO'!$A$17:$I$56,9,FALSE))=TRUE,"0",VLOOKUP($C71,'Steamboat NorAM MO'!$A$17:$I$56,9,FALSE))</f>
        <v>0</v>
      </c>
      <c r="R71" s="22" t="str">
        <f>IF(ISNA(VLOOKUP($C71,'Steamboat NorAM DM'!$A$17:$I$56,9,FALSE))=TRUE,"0",VLOOKUP($C71,'Steamboat NorAM DM'!$A$17:$I$56,9,FALSE))</f>
        <v>0</v>
      </c>
      <c r="S71" s="22" t="str">
        <f>IF(ISNA(VLOOKUP($C71,'Apex NorAM MO'!$A$17:$I$56,9,FALSE))=TRUE,"0",VLOOKUP($C71,'Apex NorAM MO'!$A$17:$I$56,9,FALSE))</f>
        <v>0</v>
      </c>
      <c r="T71" s="22" t="str">
        <f>IF(ISNA(VLOOKUP($C71,'Apex NorAM DM'!$A$17:$I$56,9,FALSE))=TRUE,"0",VLOOKUP($C71,'Apex NorAM DM'!$A$17:$I$56,9,FALSE))</f>
        <v>0</v>
      </c>
      <c r="U71" s="22" t="str">
        <f>IF(ISNA(VLOOKUP($C71,'Fernie CC MO'!$A$17:$I$65,9,FALSE))=TRUE,"0",VLOOKUP($C71,'Fernie CC MO'!$A$17:$I$65,9,FALSE))</f>
        <v>0</v>
      </c>
      <c r="V71" s="22" t="str">
        <f>IF(ISNA(VLOOKUP($C71,'Fernie CC DM'!$A$17:$I$65,9,FALSE))=TRUE,"0",VLOOKUP($C71,'Fernie CC DM'!$A$17:$I$65,9,FALSE))</f>
        <v>0</v>
      </c>
      <c r="W71" s="22" t="str">
        <f>IF(ISNA(VLOOKUP($C71,'Jr Nats MO'!$A$17:$I$41,9,FALSE))=TRUE,"0",VLOOKUP($C71,'Jr Nats MO'!$A$17:$I$41,9,FALSE))</f>
        <v>0</v>
      </c>
      <c r="X71" s="22" t="str">
        <f>IF(ISNA(VLOOKUP($C71,'CDN Champs MO'!$A$17:$I$41,9,FALSE))=TRUE,"0",VLOOKUP($C71,'CDN Champs MO'!$A$17:$I$41,9,FALSE))</f>
        <v>0</v>
      </c>
      <c r="Y71" s="22" t="str">
        <f>IF(ISNA(VLOOKUP($C71,'CDN Champs DM'!$A$17:$I$41,9,FALSE))=TRUE,"0",VLOOKUP($C71,'CDN Champs DM'!$A$17:$I$41,9,FALSE))</f>
        <v>0</v>
      </c>
    </row>
    <row r="72" spans="1:25" ht="15" customHeight="1">
      <c r="A72" s="81" t="s">
        <v>101</v>
      </c>
      <c r="B72" s="81"/>
      <c r="C72" s="86" t="s">
        <v>142</v>
      </c>
      <c r="D72" s="85">
        <f>IF(ISNA(VLOOKUP($C72,'RPA Caclulations'!$C$6:$K$104,3,FALSE))=TRUE,"0",VLOOKUP($C72,'RPA Caclulations'!$C$6:$K$104,3,FALSE))</f>
        <v>52</v>
      </c>
      <c r="E72" s="22" t="str">
        <f>IF(ISNA(VLOOKUP($C72,'Canadian Selections'!$A$17:$I$37,9,FALSE))=TRUE,"0",VLOOKUP($C72,'Canadian Selections'!$A$17:$I$37,9,FALSE))</f>
        <v>0</v>
      </c>
      <c r="F72" s="22" t="str">
        <f>IF(ISNA(VLOOKUP($C72,'Canadian Selections'!$A$17:$I$37,9,FALSE))=TRUE,"0",VLOOKUP($C72,'Canadian Selections'!$A$17:$I$37,9,FALSE))</f>
        <v>0</v>
      </c>
      <c r="G72" s="22" t="str">
        <f>IF(ISNA(VLOOKUP($C72,'Canadian Selections'!$A$17:$I$37,9,FALSE))=TRUE,"0",VLOOKUP($C72,'Canadian Selections'!$A$17:$I$37,9,FALSE))</f>
        <v>0</v>
      </c>
      <c r="H72" s="22" t="str">
        <f>IF(ISNA(VLOOKUP($C72,'Caledon TT Day 1'!$A$17:$I$52,9,FALSE))=TRUE,"0",VLOOKUP($C72,'Caledon TT Day 1'!$A$17:$I$52,9,FALSE))</f>
        <v>0</v>
      </c>
      <c r="I72" s="22" t="str">
        <f>IF(ISNA(VLOOKUP($C72,'Caledon TT Day 2'!$A$17:$I$50,9,FALSE))=TRUE,"0",VLOOKUP($C72,'Caledon TT Day 2'!$A$17:$I$50,9,FALSE))</f>
        <v>0</v>
      </c>
      <c r="J72" s="22" t="str">
        <f>IF(ISNA(VLOOKUP($C72,'Beaver TT'!$A$17:$I$64,9,FALSE))=TRUE,"0",VLOOKUP($C72,'Beaver TT'!$A$17:$I$64,9,FALSE))</f>
        <v>0</v>
      </c>
      <c r="K72" s="22">
        <f>IF(ISNA(VLOOKUP($C72,'Fortune Fz'!$A$17:$I$64,9,FALSE))=TRUE,"0",VLOOKUP($C72,'Fortune Fz'!$A$17:$I$64,9,FALSE))</f>
        <v>1</v>
      </c>
      <c r="L72" s="22" t="str">
        <f>IF(ISNA(VLOOKUP($C72,'VSC NorAm MO'!$A$17:$I$64,9,FALSE))=TRUE,"0",VLOOKUP($C72,'VSC NorAm MO'!$A$17:$I$64,9,FALSE))</f>
        <v>0</v>
      </c>
      <c r="M72" s="22" t="str">
        <f>IF(ISNA(VLOOKUP($C72,'VSC NorAm DM'!$A$17:$I$64,9,FALSE))=TRUE,"0",VLOOKUP($C72,'VSC NorAm DM'!$A$17:$I$64,9,FALSE))</f>
        <v>0</v>
      </c>
      <c r="N72" s="22" t="str">
        <f>IF(ISNA(VLOOKUP($C72,'TT Provincials'!$A$17:$I$65,9,FALSE))=TRUE,"0",VLOOKUP($C72,'TT Provincials'!$A$17:$I$65,9,FALSE))</f>
        <v>0</v>
      </c>
      <c r="O72" s="22" t="str">
        <f>IF(ISNA(VLOOKUP($C72,'TT Provincials DM'!$A$17:$I$65,9,FALSE))=TRUE,"0",VLOOKUP($C72,'TT Provincials DM'!$A$17:$I$65,9,FALSE))</f>
        <v>0</v>
      </c>
      <c r="P72" s="22" t="str">
        <f>IF(ISNA(VLOOKUP($C72,'CWG Moguls'!$A$17:$I$56,9,FALSE))=TRUE,"0",VLOOKUP($C72,'CWG Moguls'!$A$17:$I$56,9,FALSE))</f>
        <v>0</v>
      </c>
      <c r="Q72" s="22" t="str">
        <f>IF(ISNA(VLOOKUP($C72,'Steamboat NorAM MO'!$A$17:$I$56,9,FALSE))=TRUE,"0",VLOOKUP($C72,'Steamboat NorAM MO'!$A$17:$I$56,9,FALSE))</f>
        <v>0</v>
      </c>
      <c r="R72" s="22" t="str">
        <f>IF(ISNA(VLOOKUP($C72,'Steamboat NorAM DM'!$A$17:$I$56,9,FALSE))=TRUE,"0",VLOOKUP($C72,'Steamboat NorAM DM'!$A$17:$I$56,9,FALSE))</f>
        <v>0</v>
      </c>
      <c r="S72" s="22" t="str">
        <f>IF(ISNA(VLOOKUP($C72,'Apex NorAM MO'!$A$17:$I$56,9,FALSE))=TRUE,"0",VLOOKUP($C72,'Apex NorAM MO'!$A$17:$I$56,9,FALSE))</f>
        <v>0</v>
      </c>
      <c r="T72" s="22" t="str">
        <f>IF(ISNA(VLOOKUP($C72,'Apex NorAM DM'!$A$17:$I$56,9,FALSE))=TRUE,"0",VLOOKUP($C72,'Apex NorAM DM'!$A$17:$I$56,9,FALSE))</f>
        <v>0</v>
      </c>
      <c r="U72" s="22" t="str">
        <f>IF(ISNA(VLOOKUP($C72,'Fernie CC MO'!$A$17:$I$65,9,FALSE))=TRUE,"0",VLOOKUP($C72,'Fernie CC MO'!$A$17:$I$65,9,FALSE))</f>
        <v>0</v>
      </c>
      <c r="V72" s="22" t="str">
        <f>IF(ISNA(VLOOKUP($C72,'Fernie CC DM'!$A$17:$I$65,9,FALSE))=TRUE,"0",VLOOKUP($C72,'Fernie CC DM'!$A$17:$I$65,9,FALSE))</f>
        <v>0</v>
      </c>
      <c r="W72" s="22" t="str">
        <f>IF(ISNA(VLOOKUP($C72,'Jr Nats MO'!$A$17:$I$41,9,FALSE))=TRUE,"0",VLOOKUP($C72,'Jr Nats MO'!$A$17:$I$41,9,FALSE))</f>
        <v>0</v>
      </c>
      <c r="X72" s="22" t="str">
        <f>IF(ISNA(VLOOKUP($C72,'CDN Champs MO'!$A$17:$I$41,9,FALSE))=TRUE,"0",VLOOKUP($C72,'CDN Champs MO'!$A$17:$I$41,9,FALSE))</f>
        <v>0</v>
      </c>
      <c r="Y72" s="22" t="str">
        <f>IF(ISNA(VLOOKUP($C72,'CDN Champs DM'!$A$17:$I$41,9,FALSE))=TRUE,"0",VLOOKUP($C72,'CDN Champs DM'!$A$17:$I$41,9,FALSE))</f>
        <v>0</v>
      </c>
    </row>
    <row r="73" spans="1:25" ht="15" customHeight="1">
      <c r="A73" s="81" t="s">
        <v>101</v>
      </c>
      <c r="B73" s="81"/>
      <c r="C73" s="86" t="s">
        <v>143</v>
      </c>
      <c r="D73" s="85">
        <f>IF(ISNA(VLOOKUP($C73,'RPA Caclulations'!$C$6:$K$104,3,FALSE))=TRUE,"0",VLOOKUP($C73,'RPA Caclulations'!$C$6:$K$104,3,FALSE))</f>
        <v>52</v>
      </c>
      <c r="E73" s="22" t="str">
        <f>IF(ISNA(VLOOKUP($C73,'Canadian Selections'!$A$17:$I$37,9,FALSE))=TRUE,"0",VLOOKUP($C73,'Canadian Selections'!$A$17:$I$37,9,FALSE))</f>
        <v>0</v>
      </c>
      <c r="F73" s="22" t="str">
        <f>IF(ISNA(VLOOKUP($C73,'Canadian Selections'!$A$17:$I$37,9,FALSE))=TRUE,"0",VLOOKUP($C73,'Canadian Selections'!$A$17:$I$37,9,FALSE))</f>
        <v>0</v>
      </c>
      <c r="G73" s="22" t="str">
        <f>IF(ISNA(VLOOKUP($C73,'Canadian Selections'!$A$17:$I$37,9,FALSE))=TRUE,"0",VLOOKUP($C73,'Canadian Selections'!$A$17:$I$37,9,FALSE))</f>
        <v>0</v>
      </c>
      <c r="H73" s="22" t="str">
        <f>IF(ISNA(VLOOKUP($C73,'Caledon TT Day 1'!$A$17:$I$52,9,FALSE))=TRUE,"0",VLOOKUP($C73,'Caledon TT Day 1'!$A$17:$I$52,9,FALSE))</f>
        <v>0</v>
      </c>
      <c r="I73" s="22" t="str">
        <f>IF(ISNA(VLOOKUP($C73,'Caledon TT Day 2'!$A$17:$I$50,9,FALSE))=TRUE,"0",VLOOKUP($C73,'Caledon TT Day 2'!$A$17:$I$50,9,FALSE))</f>
        <v>0</v>
      </c>
      <c r="J73" s="22" t="str">
        <f>IF(ISNA(VLOOKUP($C73,'Beaver TT'!$A$17:$I$64,9,FALSE))=TRUE,"0",VLOOKUP($C73,'Beaver TT'!$A$17:$I$64,9,FALSE))</f>
        <v>0</v>
      </c>
      <c r="K73" s="22">
        <f>IF(ISNA(VLOOKUP($C73,'Fortune Fz'!$A$17:$I$64,9,FALSE))=TRUE,"0",VLOOKUP($C73,'Fortune Fz'!$A$17:$I$64,9,FALSE))</f>
        <v>1</v>
      </c>
      <c r="L73" s="22" t="str">
        <f>IF(ISNA(VLOOKUP($C73,'VSC NorAm MO'!$A$17:$I$64,9,FALSE))=TRUE,"0",VLOOKUP($C73,'VSC NorAm MO'!$A$17:$I$64,9,FALSE))</f>
        <v>0</v>
      </c>
      <c r="M73" s="22" t="str">
        <f>IF(ISNA(VLOOKUP($C73,'VSC NorAm DM'!$A$17:$I$64,9,FALSE))=TRUE,"0",VLOOKUP($C73,'VSC NorAm DM'!$A$17:$I$64,9,FALSE))</f>
        <v>0</v>
      </c>
      <c r="N73" s="22" t="str">
        <f>IF(ISNA(VLOOKUP($C73,'TT Provincials'!$A$17:$I$65,9,FALSE))=TRUE,"0",VLOOKUP($C73,'TT Provincials'!$A$17:$I$65,9,FALSE))</f>
        <v>0</v>
      </c>
      <c r="O73" s="22" t="str">
        <f>IF(ISNA(VLOOKUP($C73,'TT Provincials DM'!$A$17:$I$65,9,FALSE))=TRUE,"0",VLOOKUP($C73,'TT Provincials DM'!$A$17:$I$65,9,FALSE))</f>
        <v>0</v>
      </c>
      <c r="P73" s="22" t="str">
        <f>IF(ISNA(VLOOKUP($C73,'CWG Moguls'!$A$17:$I$56,9,FALSE))=TRUE,"0",VLOOKUP($C73,'CWG Moguls'!$A$17:$I$56,9,FALSE))</f>
        <v>0</v>
      </c>
      <c r="Q73" s="22" t="str">
        <f>IF(ISNA(VLOOKUP($C73,'Steamboat NorAM MO'!$A$17:$I$56,9,FALSE))=TRUE,"0",VLOOKUP($C73,'Steamboat NorAM MO'!$A$17:$I$56,9,FALSE))</f>
        <v>0</v>
      </c>
      <c r="R73" s="22" t="str">
        <f>IF(ISNA(VLOOKUP($C73,'Steamboat NorAM DM'!$A$17:$I$56,9,FALSE))=TRUE,"0",VLOOKUP($C73,'Steamboat NorAM DM'!$A$17:$I$56,9,FALSE))</f>
        <v>0</v>
      </c>
      <c r="S73" s="22" t="str">
        <f>IF(ISNA(VLOOKUP($C73,'Apex NorAM MO'!$A$17:$I$56,9,FALSE))=TRUE,"0",VLOOKUP($C73,'Apex NorAM MO'!$A$17:$I$56,9,FALSE))</f>
        <v>0</v>
      </c>
      <c r="T73" s="22" t="str">
        <f>IF(ISNA(VLOOKUP($C73,'Apex NorAM DM'!$A$17:$I$56,9,FALSE))=TRUE,"0",VLOOKUP($C73,'Apex NorAM DM'!$A$17:$I$56,9,FALSE))</f>
        <v>0</v>
      </c>
      <c r="U73" s="22" t="str">
        <f>IF(ISNA(VLOOKUP($C73,'Fernie CC MO'!$A$17:$I$65,9,FALSE))=TRUE,"0",VLOOKUP($C73,'Fernie CC MO'!$A$17:$I$65,9,FALSE))</f>
        <v>0</v>
      </c>
      <c r="V73" s="22" t="str">
        <f>IF(ISNA(VLOOKUP($C73,'Fernie CC DM'!$A$17:$I$65,9,FALSE))=TRUE,"0",VLOOKUP($C73,'Fernie CC DM'!$A$17:$I$65,9,FALSE))</f>
        <v>0</v>
      </c>
      <c r="W73" s="22" t="str">
        <f>IF(ISNA(VLOOKUP($C73,'Jr Nats MO'!$A$17:$I$41,9,FALSE))=TRUE,"0",VLOOKUP($C73,'Jr Nats MO'!$A$17:$I$41,9,FALSE))</f>
        <v>0</v>
      </c>
      <c r="X73" s="22" t="str">
        <f>IF(ISNA(VLOOKUP($C73,'CDN Champs MO'!$A$17:$I$41,9,FALSE))=TRUE,"0",VLOOKUP($C73,'CDN Champs MO'!$A$17:$I$41,9,FALSE))</f>
        <v>0</v>
      </c>
      <c r="Y73" s="22" t="str">
        <f>IF(ISNA(VLOOKUP($C73,'CDN Champs DM'!$A$17:$I$41,9,FALSE))=TRUE,"0",VLOOKUP($C73,'CDN Champs DM'!$A$17:$I$41,9,FALSE))</f>
        <v>0</v>
      </c>
    </row>
    <row r="74" spans="1:25" ht="15" customHeight="1">
      <c r="A74" s="81" t="s">
        <v>101</v>
      </c>
      <c r="B74" s="81"/>
      <c r="C74" s="86" t="s">
        <v>144</v>
      </c>
      <c r="D74" s="85">
        <f>IF(ISNA(VLOOKUP($C74,'RPA Caclulations'!$C$6:$K$104,3,FALSE))=TRUE,"0",VLOOKUP($C74,'RPA Caclulations'!$C$6:$K$104,3,FALSE))</f>
        <v>52</v>
      </c>
      <c r="E74" s="22" t="str">
        <f>IF(ISNA(VLOOKUP($C74,'Canadian Selections'!$A$17:$I$37,9,FALSE))=TRUE,"0",VLOOKUP($C74,'Canadian Selections'!$A$17:$I$37,9,FALSE))</f>
        <v>0</v>
      </c>
      <c r="F74" s="22" t="str">
        <f>IF(ISNA(VLOOKUP($C74,'Canadian Selections'!$A$17:$I$37,9,FALSE))=TRUE,"0",VLOOKUP($C74,'Canadian Selections'!$A$17:$I$37,9,FALSE))</f>
        <v>0</v>
      </c>
      <c r="G74" s="22" t="str">
        <f>IF(ISNA(VLOOKUP($C74,'Canadian Selections'!$A$17:$I$37,9,FALSE))=TRUE,"0",VLOOKUP($C74,'Canadian Selections'!$A$17:$I$37,9,FALSE))</f>
        <v>0</v>
      </c>
      <c r="H74" s="22" t="str">
        <f>IF(ISNA(VLOOKUP($C74,'Caledon TT Day 1'!$A$17:$I$52,9,FALSE))=TRUE,"0",VLOOKUP($C74,'Caledon TT Day 1'!$A$17:$I$52,9,FALSE))</f>
        <v>0</v>
      </c>
      <c r="I74" s="22" t="str">
        <f>IF(ISNA(VLOOKUP($C74,'Caledon TT Day 2'!$A$17:$I$50,9,FALSE))=TRUE,"0",VLOOKUP($C74,'Caledon TT Day 2'!$A$17:$I$50,9,FALSE))</f>
        <v>0</v>
      </c>
      <c r="J74" s="22" t="str">
        <f>IF(ISNA(VLOOKUP($C74,'Beaver TT'!$A$17:$I$64,9,FALSE))=TRUE,"0",VLOOKUP($C74,'Beaver TT'!$A$17:$I$64,9,FALSE))</f>
        <v>0</v>
      </c>
      <c r="K74" s="22">
        <f>IF(ISNA(VLOOKUP($C74,'Fortune Fz'!$A$17:$I$64,9,FALSE))=TRUE,"0",VLOOKUP($C74,'Fortune Fz'!$A$17:$I$64,9,FALSE))</f>
        <v>1</v>
      </c>
      <c r="L74" s="22" t="str">
        <f>IF(ISNA(VLOOKUP($C74,'VSC NorAm MO'!$A$17:$I$64,9,FALSE))=TRUE,"0",VLOOKUP($C74,'VSC NorAm MO'!$A$17:$I$64,9,FALSE))</f>
        <v>0</v>
      </c>
      <c r="M74" s="22" t="str">
        <f>IF(ISNA(VLOOKUP($C74,'VSC NorAm DM'!$A$17:$I$64,9,FALSE))=TRUE,"0",VLOOKUP($C74,'VSC NorAm DM'!$A$17:$I$64,9,FALSE))</f>
        <v>0</v>
      </c>
      <c r="N74" s="22" t="str">
        <f>IF(ISNA(VLOOKUP($C74,'TT Provincials'!$A$17:$I$65,9,FALSE))=TRUE,"0",VLOOKUP($C74,'TT Provincials'!$A$17:$I$65,9,FALSE))</f>
        <v>0</v>
      </c>
      <c r="O74" s="22" t="str">
        <f>IF(ISNA(VLOOKUP($C74,'TT Provincials DM'!$A$17:$I$65,9,FALSE))=TRUE,"0",VLOOKUP($C74,'TT Provincials DM'!$A$17:$I$65,9,FALSE))</f>
        <v>0</v>
      </c>
      <c r="P74" s="22" t="str">
        <f>IF(ISNA(VLOOKUP($C74,'CWG Moguls'!$A$17:$I$56,9,FALSE))=TRUE,"0",VLOOKUP($C74,'CWG Moguls'!$A$17:$I$56,9,FALSE))</f>
        <v>0</v>
      </c>
      <c r="Q74" s="22" t="str">
        <f>IF(ISNA(VLOOKUP($C74,'Steamboat NorAM MO'!$A$17:$I$56,9,FALSE))=TRUE,"0",VLOOKUP($C74,'Steamboat NorAM MO'!$A$17:$I$56,9,FALSE))</f>
        <v>0</v>
      </c>
      <c r="R74" s="22" t="str">
        <f>IF(ISNA(VLOOKUP($C74,'Steamboat NorAM DM'!$A$17:$I$56,9,FALSE))=TRUE,"0",VLOOKUP($C74,'Steamboat NorAM DM'!$A$17:$I$56,9,FALSE))</f>
        <v>0</v>
      </c>
      <c r="S74" s="22" t="str">
        <f>IF(ISNA(VLOOKUP($C74,'Apex NorAM MO'!$A$17:$I$56,9,FALSE))=TRUE,"0",VLOOKUP($C74,'Apex NorAM MO'!$A$17:$I$56,9,FALSE))</f>
        <v>0</v>
      </c>
      <c r="T74" s="22" t="str">
        <f>IF(ISNA(VLOOKUP($C74,'Apex NorAM DM'!$A$17:$I$56,9,FALSE))=TRUE,"0",VLOOKUP($C74,'Apex NorAM DM'!$A$17:$I$56,9,FALSE))</f>
        <v>0</v>
      </c>
      <c r="U74" s="22" t="str">
        <f>IF(ISNA(VLOOKUP($C74,'Fernie CC MO'!$A$17:$I$65,9,FALSE))=TRUE,"0",VLOOKUP($C74,'Fernie CC MO'!$A$17:$I$65,9,FALSE))</f>
        <v>0</v>
      </c>
      <c r="V74" s="22" t="str">
        <f>IF(ISNA(VLOOKUP($C74,'Fernie CC DM'!$A$17:$I$65,9,FALSE))=TRUE,"0",VLOOKUP($C74,'Fernie CC DM'!$A$17:$I$65,9,FALSE))</f>
        <v>0</v>
      </c>
      <c r="W74" s="22" t="str">
        <f>IF(ISNA(VLOOKUP($C74,'Jr Nats MO'!$A$17:$I$41,9,FALSE))=TRUE,"0",VLOOKUP($C74,'Jr Nats MO'!$A$17:$I$41,9,FALSE))</f>
        <v>0</v>
      </c>
      <c r="X74" s="22" t="str">
        <f>IF(ISNA(VLOOKUP($C74,'CDN Champs MO'!$A$17:$I$41,9,FALSE))=TRUE,"0",VLOOKUP($C74,'CDN Champs MO'!$A$17:$I$41,9,FALSE))</f>
        <v>0</v>
      </c>
      <c r="Y74" s="22" t="str">
        <f>IF(ISNA(VLOOKUP($C74,'CDN Champs DM'!$A$17:$I$41,9,FALSE))=TRUE,"0",VLOOKUP($C74,'CDN Champs DM'!$A$17:$I$41,9,FALSE))</f>
        <v>0</v>
      </c>
    </row>
    <row r="75" spans="1:25" ht="15" customHeight="1">
      <c r="A75" s="81" t="s">
        <v>101</v>
      </c>
      <c r="B75" s="81"/>
      <c r="C75" s="86" t="s">
        <v>145</v>
      </c>
      <c r="D75" s="85">
        <f>IF(ISNA(VLOOKUP($C75,'RPA Caclulations'!$C$6:$K$104,3,FALSE))=TRUE,"0",VLOOKUP($C75,'RPA Caclulations'!$C$6:$K$104,3,FALSE))</f>
        <v>52</v>
      </c>
      <c r="E75" s="22" t="str">
        <f>IF(ISNA(VLOOKUP($C75,'Canadian Selections'!$A$17:$I$37,9,FALSE))=TRUE,"0",VLOOKUP($C75,'Canadian Selections'!$A$17:$I$37,9,FALSE))</f>
        <v>0</v>
      </c>
      <c r="F75" s="22" t="str">
        <f>IF(ISNA(VLOOKUP($C75,'Canadian Selections'!$A$17:$I$37,9,FALSE))=TRUE,"0",VLOOKUP($C75,'Canadian Selections'!$A$17:$I$37,9,FALSE))</f>
        <v>0</v>
      </c>
      <c r="G75" s="22" t="str">
        <f>IF(ISNA(VLOOKUP($C75,'Canadian Selections'!$A$17:$I$37,9,FALSE))=TRUE,"0",VLOOKUP($C75,'Canadian Selections'!$A$17:$I$37,9,FALSE))</f>
        <v>0</v>
      </c>
      <c r="H75" s="22" t="str">
        <f>IF(ISNA(VLOOKUP($C75,'Caledon TT Day 1'!$A$17:$I$52,9,FALSE))=TRUE,"0",VLOOKUP($C75,'Caledon TT Day 1'!$A$17:$I$52,9,FALSE))</f>
        <v>0</v>
      </c>
      <c r="I75" s="22" t="str">
        <f>IF(ISNA(VLOOKUP($C75,'Caledon TT Day 2'!$A$17:$I$50,9,FALSE))=TRUE,"0",VLOOKUP($C75,'Caledon TT Day 2'!$A$17:$I$50,9,FALSE))</f>
        <v>0</v>
      </c>
      <c r="J75" s="22" t="str">
        <f>IF(ISNA(VLOOKUP($C75,'Beaver TT'!$A$17:$I$64,9,FALSE))=TRUE,"0",VLOOKUP($C75,'Beaver TT'!$A$17:$I$64,9,FALSE))</f>
        <v>0</v>
      </c>
      <c r="K75" s="22">
        <f>IF(ISNA(VLOOKUP($C75,'Fortune Fz'!$A$17:$I$64,9,FALSE))=TRUE,"0",VLOOKUP($C75,'Fortune Fz'!$A$17:$I$64,9,FALSE))</f>
        <v>1</v>
      </c>
      <c r="L75" s="22" t="str">
        <f>IF(ISNA(VLOOKUP($C75,'VSC NorAm MO'!$A$17:$I$64,9,FALSE))=TRUE,"0",VLOOKUP($C75,'VSC NorAm MO'!$A$17:$I$64,9,FALSE))</f>
        <v>0</v>
      </c>
      <c r="M75" s="22" t="str">
        <f>IF(ISNA(VLOOKUP($C75,'VSC NorAm DM'!$A$17:$I$64,9,FALSE))=TRUE,"0",VLOOKUP($C75,'VSC NorAm DM'!$A$17:$I$64,9,FALSE))</f>
        <v>0</v>
      </c>
      <c r="N75" s="22" t="str">
        <f>IF(ISNA(VLOOKUP($C75,'TT Provincials'!$A$17:$I$65,9,FALSE))=TRUE,"0",VLOOKUP($C75,'TT Provincials'!$A$17:$I$65,9,FALSE))</f>
        <v>0</v>
      </c>
      <c r="O75" s="22" t="str">
        <f>IF(ISNA(VLOOKUP($C75,'TT Provincials DM'!$A$17:$I$65,9,FALSE))=TRUE,"0",VLOOKUP($C75,'TT Provincials DM'!$A$17:$I$65,9,FALSE))</f>
        <v>0</v>
      </c>
      <c r="P75" s="22" t="str">
        <f>IF(ISNA(VLOOKUP($C75,'CWG Moguls'!$A$17:$I$56,9,FALSE))=TRUE,"0",VLOOKUP($C75,'CWG Moguls'!$A$17:$I$56,9,FALSE))</f>
        <v>0</v>
      </c>
      <c r="Q75" s="22" t="str">
        <f>IF(ISNA(VLOOKUP($C75,'Steamboat NorAM MO'!$A$17:$I$56,9,FALSE))=TRUE,"0",VLOOKUP($C75,'Steamboat NorAM MO'!$A$17:$I$56,9,FALSE))</f>
        <v>0</v>
      </c>
      <c r="R75" s="22" t="str">
        <f>IF(ISNA(VLOOKUP($C75,'Steamboat NorAM DM'!$A$17:$I$56,9,FALSE))=TRUE,"0",VLOOKUP($C75,'Steamboat NorAM DM'!$A$17:$I$56,9,FALSE))</f>
        <v>0</v>
      </c>
      <c r="S75" s="22" t="str">
        <f>IF(ISNA(VLOOKUP($C75,'Apex NorAM MO'!$A$17:$I$56,9,FALSE))=TRUE,"0",VLOOKUP($C75,'Apex NorAM MO'!$A$17:$I$56,9,FALSE))</f>
        <v>0</v>
      </c>
      <c r="T75" s="22" t="str">
        <f>IF(ISNA(VLOOKUP($C75,'Apex NorAM DM'!$A$17:$I$56,9,FALSE))=TRUE,"0",VLOOKUP($C75,'Apex NorAM DM'!$A$17:$I$56,9,FALSE))</f>
        <v>0</v>
      </c>
      <c r="U75" s="22" t="str">
        <f>IF(ISNA(VLOOKUP($C75,'Fernie CC MO'!$A$17:$I$65,9,FALSE))=TRUE,"0",VLOOKUP($C75,'Fernie CC MO'!$A$17:$I$65,9,FALSE))</f>
        <v>0</v>
      </c>
      <c r="V75" s="22" t="str">
        <f>IF(ISNA(VLOOKUP($C75,'Fernie CC DM'!$A$17:$I$65,9,FALSE))=TRUE,"0",VLOOKUP($C75,'Fernie CC DM'!$A$17:$I$65,9,FALSE))</f>
        <v>0</v>
      </c>
      <c r="W75" s="22" t="str">
        <f>IF(ISNA(VLOOKUP($C75,'Jr Nats MO'!$A$17:$I$41,9,FALSE))=TRUE,"0",VLOOKUP($C75,'Jr Nats MO'!$A$17:$I$41,9,FALSE))</f>
        <v>0</v>
      </c>
      <c r="X75" s="22" t="str">
        <f>IF(ISNA(VLOOKUP($C75,'CDN Champs MO'!$A$17:$I$41,9,FALSE))=TRUE,"0",VLOOKUP($C75,'CDN Champs MO'!$A$17:$I$41,9,FALSE))</f>
        <v>0</v>
      </c>
      <c r="Y75" s="22" t="str">
        <f>IF(ISNA(VLOOKUP($C75,'CDN Champs DM'!$A$17:$I$41,9,FALSE))=TRUE,"0",VLOOKUP($C75,'CDN Champs DM'!$A$17:$I$41,9,FALSE))</f>
        <v>0</v>
      </c>
    </row>
    <row r="76" spans="1:25" ht="15" customHeight="1">
      <c r="A76" s="81" t="s">
        <v>101</v>
      </c>
      <c r="B76" s="81"/>
      <c r="C76" s="86" t="s">
        <v>146</v>
      </c>
      <c r="D76" s="85">
        <f>IF(ISNA(VLOOKUP($C76,'RPA Caclulations'!$C$6:$K$104,3,FALSE))=TRUE,"0",VLOOKUP($C76,'RPA Caclulations'!$C$6:$K$104,3,FALSE))</f>
        <v>52</v>
      </c>
      <c r="E76" s="22" t="str">
        <f>IF(ISNA(VLOOKUP($C76,'Canadian Selections'!$A$17:$I$37,9,FALSE))=TRUE,"0",VLOOKUP($C76,'Canadian Selections'!$A$17:$I$37,9,FALSE))</f>
        <v>0</v>
      </c>
      <c r="F76" s="22" t="str">
        <f>IF(ISNA(VLOOKUP($C76,'Canadian Selections'!$A$17:$I$37,9,FALSE))=TRUE,"0",VLOOKUP($C76,'Canadian Selections'!$A$17:$I$37,9,FALSE))</f>
        <v>0</v>
      </c>
      <c r="G76" s="22" t="str">
        <f>IF(ISNA(VLOOKUP($C76,'Canadian Selections'!$A$17:$I$37,9,FALSE))=TRUE,"0",VLOOKUP($C76,'Canadian Selections'!$A$17:$I$37,9,FALSE))</f>
        <v>0</v>
      </c>
      <c r="H76" s="22" t="str">
        <f>IF(ISNA(VLOOKUP($C76,'Caledon TT Day 1'!$A$17:$I$52,9,FALSE))=TRUE,"0",VLOOKUP($C76,'Caledon TT Day 1'!$A$17:$I$52,9,FALSE))</f>
        <v>0</v>
      </c>
      <c r="I76" s="22" t="str">
        <f>IF(ISNA(VLOOKUP($C76,'Caledon TT Day 2'!$A$17:$I$50,9,FALSE))=TRUE,"0",VLOOKUP($C76,'Caledon TT Day 2'!$A$17:$I$50,9,FALSE))</f>
        <v>0</v>
      </c>
      <c r="J76" s="22" t="str">
        <f>IF(ISNA(VLOOKUP($C76,'Beaver TT'!$A$17:$I$64,9,FALSE))=TRUE,"0",VLOOKUP($C76,'Beaver TT'!$A$17:$I$64,9,FALSE))</f>
        <v>0</v>
      </c>
      <c r="K76" s="22">
        <f>IF(ISNA(VLOOKUP($C76,'Fortune Fz'!$A$17:$I$64,9,FALSE))=TRUE,"0",VLOOKUP($C76,'Fortune Fz'!$A$17:$I$64,9,FALSE))</f>
        <v>1</v>
      </c>
      <c r="L76" s="22" t="str">
        <f>IF(ISNA(VLOOKUP($C76,'VSC NorAm MO'!$A$17:$I$64,9,FALSE))=TRUE,"0",VLOOKUP($C76,'VSC NorAm MO'!$A$17:$I$64,9,FALSE))</f>
        <v>0</v>
      </c>
      <c r="M76" s="22" t="str">
        <f>IF(ISNA(VLOOKUP($C76,'VSC NorAm DM'!$A$17:$I$64,9,FALSE))=TRUE,"0",VLOOKUP($C76,'VSC NorAm DM'!$A$17:$I$64,9,FALSE))</f>
        <v>0</v>
      </c>
      <c r="N76" s="22" t="str">
        <f>IF(ISNA(VLOOKUP($C76,'TT Provincials'!$A$17:$I$65,9,FALSE))=TRUE,"0",VLOOKUP($C76,'TT Provincials'!$A$17:$I$65,9,FALSE))</f>
        <v>0</v>
      </c>
      <c r="O76" s="22" t="str">
        <f>IF(ISNA(VLOOKUP($C76,'TT Provincials DM'!$A$17:$I$65,9,FALSE))=TRUE,"0",VLOOKUP($C76,'TT Provincials DM'!$A$17:$I$65,9,FALSE))</f>
        <v>0</v>
      </c>
      <c r="P76" s="22" t="str">
        <f>IF(ISNA(VLOOKUP($C76,'CWG Moguls'!$A$17:$I$56,9,FALSE))=TRUE,"0",VLOOKUP($C76,'CWG Moguls'!$A$17:$I$56,9,FALSE))</f>
        <v>0</v>
      </c>
      <c r="Q76" s="22" t="str">
        <f>IF(ISNA(VLOOKUP($C76,'Steamboat NorAM MO'!$A$17:$I$56,9,FALSE))=TRUE,"0",VLOOKUP($C76,'Steamboat NorAM MO'!$A$17:$I$56,9,FALSE))</f>
        <v>0</v>
      </c>
      <c r="R76" s="22" t="str">
        <f>IF(ISNA(VLOOKUP($C76,'Steamboat NorAM DM'!$A$17:$I$56,9,FALSE))=TRUE,"0",VLOOKUP($C76,'Steamboat NorAM DM'!$A$17:$I$56,9,FALSE))</f>
        <v>0</v>
      </c>
      <c r="S76" s="22" t="str">
        <f>IF(ISNA(VLOOKUP($C76,'Apex NorAM MO'!$A$17:$I$56,9,FALSE))=TRUE,"0",VLOOKUP($C76,'Apex NorAM MO'!$A$17:$I$56,9,FALSE))</f>
        <v>0</v>
      </c>
      <c r="T76" s="22" t="str">
        <f>IF(ISNA(VLOOKUP($C76,'Apex NorAM DM'!$A$17:$I$56,9,FALSE))=TRUE,"0",VLOOKUP($C76,'Apex NorAM DM'!$A$17:$I$56,9,FALSE))</f>
        <v>0</v>
      </c>
      <c r="U76" s="22" t="str">
        <f>IF(ISNA(VLOOKUP($C76,'Fernie CC MO'!$A$17:$I$65,9,FALSE))=TRUE,"0",VLOOKUP($C76,'Fernie CC MO'!$A$17:$I$65,9,FALSE))</f>
        <v>0</v>
      </c>
      <c r="V76" s="22" t="str">
        <f>IF(ISNA(VLOOKUP($C76,'Fernie CC DM'!$A$17:$I$65,9,FALSE))=TRUE,"0",VLOOKUP($C76,'Fernie CC DM'!$A$17:$I$65,9,FALSE))</f>
        <v>0</v>
      </c>
      <c r="W76" s="22" t="str">
        <f>IF(ISNA(VLOOKUP($C76,'Jr Nats MO'!$A$17:$I$41,9,FALSE))=TRUE,"0",VLOOKUP($C76,'Jr Nats MO'!$A$17:$I$41,9,FALSE))</f>
        <v>0</v>
      </c>
      <c r="X76" s="22" t="str">
        <f>IF(ISNA(VLOOKUP($C76,'CDN Champs MO'!$A$17:$I$41,9,FALSE))=TRUE,"0",VLOOKUP($C76,'CDN Champs MO'!$A$17:$I$41,9,FALSE))</f>
        <v>0</v>
      </c>
      <c r="Y76" s="22" t="str">
        <f>IF(ISNA(VLOOKUP($C76,'CDN Champs DM'!$A$17:$I$41,9,FALSE))=TRUE,"0",VLOOKUP($C76,'CDN Champs DM'!$A$17:$I$41,9,FALSE))</f>
        <v>0</v>
      </c>
    </row>
    <row r="77" spans="1:25" ht="15" customHeight="1">
      <c r="A77" s="81" t="s">
        <v>101</v>
      </c>
      <c r="B77" s="81"/>
      <c r="C77" s="86" t="s">
        <v>149</v>
      </c>
      <c r="D77" s="85">
        <f>IF(ISNA(VLOOKUP($C77,'RPA Caclulations'!$C$6:$K$104,3,FALSE))=TRUE,"0",VLOOKUP($C77,'RPA Caclulations'!$C$6:$K$104,3,FALSE))</f>
        <v>52</v>
      </c>
      <c r="E77" s="22" t="str">
        <f>IF(ISNA(VLOOKUP($C77,'Canadian Selections'!$A$17:$I$37,9,FALSE))=TRUE,"0",VLOOKUP($C77,'Canadian Selections'!$A$17:$I$37,9,FALSE))</f>
        <v>0</v>
      </c>
      <c r="F77" s="22" t="str">
        <f>IF(ISNA(VLOOKUP($C77,'Canadian Selections'!$A$17:$I$37,9,FALSE))=TRUE,"0",VLOOKUP($C77,'Canadian Selections'!$A$17:$I$37,9,FALSE))</f>
        <v>0</v>
      </c>
      <c r="G77" s="22" t="str">
        <f>IF(ISNA(VLOOKUP($C77,'Canadian Selections'!$A$17:$I$37,9,FALSE))=TRUE,"0",VLOOKUP($C77,'Canadian Selections'!$A$17:$I$37,9,FALSE))</f>
        <v>0</v>
      </c>
      <c r="H77" s="22" t="str">
        <f>IF(ISNA(VLOOKUP($C77,'Caledon TT Day 1'!$A$17:$I$52,9,FALSE))=TRUE,"0",VLOOKUP($C77,'Caledon TT Day 1'!$A$17:$I$52,9,FALSE))</f>
        <v>0</v>
      </c>
      <c r="I77" s="22" t="str">
        <f>IF(ISNA(VLOOKUP($C77,'Caledon TT Day 2'!$A$17:$I$50,9,FALSE))=TRUE,"0",VLOOKUP($C77,'Caledon TT Day 2'!$A$17:$I$50,9,FALSE))</f>
        <v>0</v>
      </c>
      <c r="J77" s="22" t="str">
        <f>IF(ISNA(VLOOKUP($C77,'Beaver TT'!$A$17:$I$64,9,FALSE))=TRUE,"0",VLOOKUP($C77,'Beaver TT'!$A$17:$I$64,9,FALSE))</f>
        <v>0</v>
      </c>
      <c r="K77" s="22">
        <f>IF(ISNA(VLOOKUP($C77,'Fortune Fz'!$A$17:$I$64,9,FALSE))=TRUE,"0",VLOOKUP($C77,'Fortune Fz'!$A$17:$I$64,9,FALSE))</f>
        <v>1</v>
      </c>
      <c r="L77" s="22" t="str">
        <f>IF(ISNA(VLOOKUP($C77,'VSC NorAm MO'!$A$17:$I$64,9,FALSE))=TRUE,"0",VLOOKUP($C77,'VSC NorAm MO'!$A$17:$I$64,9,FALSE))</f>
        <v>0</v>
      </c>
      <c r="M77" s="22" t="str">
        <f>IF(ISNA(VLOOKUP($C77,'VSC NorAm DM'!$A$17:$I$64,9,FALSE))=TRUE,"0",VLOOKUP($C77,'VSC NorAm DM'!$A$17:$I$64,9,FALSE))</f>
        <v>0</v>
      </c>
      <c r="N77" s="22" t="str">
        <f>IF(ISNA(VLOOKUP($C77,'TT Provincials'!$A$17:$I$65,9,FALSE))=TRUE,"0",VLOOKUP($C77,'TT Provincials'!$A$17:$I$65,9,FALSE))</f>
        <v>0</v>
      </c>
      <c r="O77" s="22" t="str">
        <f>IF(ISNA(VLOOKUP($C77,'TT Provincials DM'!$A$17:$I$65,9,FALSE))=TRUE,"0",VLOOKUP($C77,'TT Provincials DM'!$A$17:$I$65,9,FALSE))</f>
        <v>0</v>
      </c>
      <c r="P77" s="22" t="str">
        <f>IF(ISNA(VLOOKUP($C77,'CWG Moguls'!$A$17:$I$56,9,FALSE))=TRUE,"0",VLOOKUP($C77,'CWG Moguls'!$A$17:$I$56,9,FALSE))</f>
        <v>0</v>
      </c>
      <c r="Q77" s="22" t="str">
        <f>IF(ISNA(VLOOKUP($C77,'Steamboat NorAM MO'!$A$17:$I$56,9,FALSE))=TRUE,"0",VLOOKUP($C77,'Steamboat NorAM MO'!$A$17:$I$56,9,FALSE))</f>
        <v>0</v>
      </c>
      <c r="R77" s="22" t="str">
        <f>IF(ISNA(VLOOKUP($C77,'Steamboat NorAM DM'!$A$17:$I$56,9,FALSE))=TRUE,"0",VLOOKUP($C77,'Steamboat NorAM DM'!$A$17:$I$56,9,FALSE))</f>
        <v>0</v>
      </c>
      <c r="S77" s="22" t="str">
        <f>IF(ISNA(VLOOKUP($C77,'Apex NorAM MO'!$A$17:$I$56,9,FALSE))=TRUE,"0",VLOOKUP($C77,'Apex NorAM MO'!$A$17:$I$56,9,FALSE))</f>
        <v>0</v>
      </c>
      <c r="T77" s="22" t="str">
        <f>IF(ISNA(VLOOKUP($C77,'Apex NorAM DM'!$A$17:$I$56,9,FALSE))=TRUE,"0",VLOOKUP($C77,'Apex NorAM DM'!$A$17:$I$56,9,FALSE))</f>
        <v>0</v>
      </c>
      <c r="U77" s="22" t="str">
        <f>IF(ISNA(VLOOKUP($C77,'Fernie CC MO'!$A$17:$I$65,9,FALSE))=TRUE,"0",VLOOKUP($C77,'Fernie CC MO'!$A$17:$I$65,9,FALSE))</f>
        <v>0</v>
      </c>
      <c r="V77" s="22" t="str">
        <f>IF(ISNA(VLOOKUP($C77,'Fernie CC DM'!$A$17:$I$65,9,FALSE))=TRUE,"0",VLOOKUP($C77,'Fernie CC DM'!$A$17:$I$65,9,FALSE))</f>
        <v>0</v>
      </c>
      <c r="W77" s="22" t="str">
        <f>IF(ISNA(VLOOKUP($C77,'Jr Nats MO'!$A$17:$I$41,9,FALSE))=TRUE,"0",VLOOKUP($C77,'Jr Nats MO'!$A$17:$I$41,9,FALSE))</f>
        <v>0</v>
      </c>
      <c r="X77" s="22" t="str">
        <f>IF(ISNA(VLOOKUP($C77,'CDN Champs MO'!$A$17:$I$41,9,FALSE))=TRUE,"0",VLOOKUP($C77,'CDN Champs MO'!$A$17:$I$41,9,FALSE))</f>
        <v>0</v>
      </c>
      <c r="Y77" s="22" t="str">
        <f>IF(ISNA(VLOOKUP($C77,'CDN Champs DM'!$A$17:$I$41,9,FALSE))=TRUE,"0",VLOOKUP($C77,'CDN Champs DM'!$A$17:$I$41,9,FALSE))</f>
        <v>0</v>
      </c>
    </row>
    <row r="78" spans="1:25" ht="15" customHeight="1">
      <c r="A78" s="81" t="s">
        <v>101</v>
      </c>
      <c r="B78" s="81"/>
      <c r="C78" s="86" t="s">
        <v>150</v>
      </c>
      <c r="D78" s="85">
        <f>IF(ISNA(VLOOKUP($C78,'RPA Caclulations'!$C$6:$K$104,3,FALSE))=TRUE,"0",VLOOKUP($C78,'RPA Caclulations'!$C$6:$K$104,3,FALSE))</f>
        <v>52</v>
      </c>
      <c r="E78" s="22" t="str">
        <f>IF(ISNA(VLOOKUP($C78,'Canadian Selections'!$A$17:$I$37,9,FALSE))=TRUE,"0",VLOOKUP($C78,'Canadian Selections'!$A$17:$I$37,9,FALSE))</f>
        <v>0</v>
      </c>
      <c r="F78" s="22" t="str">
        <f>IF(ISNA(VLOOKUP($C78,'Canadian Selections'!$A$17:$I$37,9,FALSE))=TRUE,"0",VLOOKUP($C78,'Canadian Selections'!$A$17:$I$37,9,FALSE))</f>
        <v>0</v>
      </c>
      <c r="G78" s="22" t="str">
        <f>IF(ISNA(VLOOKUP($C78,'Canadian Selections'!$A$17:$I$37,9,FALSE))=TRUE,"0",VLOOKUP($C78,'Canadian Selections'!$A$17:$I$37,9,FALSE))</f>
        <v>0</v>
      </c>
      <c r="H78" s="22" t="str">
        <f>IF(ISNA(VLOOKUP($C78,'Caledon TT Day 1'!$A$17:$I$52,9,FALSE))=TRUE,"0",VLOOKUP($C78,'Caledon TT Day 1'!$A$17:$I$52,9,FALSE))</f>
        <v>0</v>
      </c>
      <c r="I78" s="22" t="str">
        <f>IF(ISNA(VLOOKUP($C78,'Caledon TT Day 2'!$A$17:$I$50,9,FALSE))=TRUE,"0",VLOOKUP($C78,'Caledon TT Day 2'!$A$17:$I$50,9,FALSE))</f>
        <v>0</v>
      </c>
      <c r="J78" s="22" t="str">
        <f>IF(ISNA(VLOOKUP($C78,'Beaver TT'!$A$17:$I$64,9,FALSE))=TRUE,"0",VLOOKUP($C78,'Beaver TT'!$A$17:$I$64,9,FALSE))</f>
        <v>0</v>
      </c>
      <c r="K78" s="22">
        <f>IF(ISNA(VLOOKUP($C78,'Fortune Fz'!$A$17:$I$64,9,FALSE))=TRUE,"0",VLOOKUP($C78,'Fortune Fz'!$A$17:$I$64,9,FALSE))</f>
        <v>1</v>
      </c>
      <c r="L78" s="22" t="str">
        <f>IF(ISNA(VLOOKUP($C78,'VSC NorAm MO'!$A$17:$I$64,9,FALSE))=TRUE,"0",VLOOKUP($C78,'VSC NorAm MO'!$A$17:$I$64,9,FALSE))</f>
        <v>0</v>
      </c>
      <c r="M78" s="22" t="str">
        <f>IF(ISNA(VLOOKUP($C78,'VSC NorAm DM'!$A$17:$I$64,9,FALSE))=TRUE,"0",VLOOKUP($C78,'VSC NorAm DM'!$A$17:$I$64,9,FALSE))</f>
        <v>0</v>
      </c>
      <c r="N78" s="22" t="str">
        <f>IF(ISNA(VLOOKUP($C78,'TT Provincials'!$A$17:$I$65,9,FALSE))=TRUE,"0",VLOOKUP($C78,'TT Provincials'!$A$17:$I$65,9,FALSE))</f>
        <v>0</v>
      </c>
      <c r="O78" s="22" t="str">
        <f>IF(ISNA(VLOOKUP($C78,'TT Provincials DM'!$A$17:$I$65,9,FALSE))=TRUE,"0",VLOOKUP($C78,'TT Provincials DM'!$A$17:$I$65,9,FALSE))</f>
        <v>0</v>
      </c>
      <c r="P78" s="22" t="str">
        <f>IF(ISNA(VLOOKUP($C78,'CWG Moguls'!$A$17:$I$56,9,FALSE))=TRUE,"0",VLOOKUP($C78,'CWG Moguls'!$A$17:$I$56,9,FALSE))</f>
        <v>0</v>
      </c>
      <c r="Q78" s="22" t="str">
        <f>IF(ISNA(VLOOKUP($C78,'Steamboat NorAM MO'!$A$17:$I$56,9,FALSE))=TRUE,"0",VLOOKUP($C78,'Steamboat NorAM MO'!$A$17:$I$56,9,FALSE))</f>
        <v>0</v>
      </c>
      <c r="R78" s="22" t="str">
        <f>IF(ISNA(VLOOKUP($C78,'Steamboat NorAM DM'!$A$17:$I$56,9,FALSE))=TRUE,"0",VLOOKUP($C78,'Steamboat NorAM DM'!$A$17:$I$56,9,FALSE))</f>
        <v>0</v>
      </c>
      <c r="S78" s="22" t="str">
        <f>IF(ISNA(VLOOKUP($C78,'Apex NorAM MO'!$A$17:$I$56,9,FALSE))=TRUE,"0",VLOOKUP($C78,'Apex NorAM MO'!$A$17:$I$56,9,FALSE))</f>
        <v>0</v>
      </c>
      <c r="T78" s="22" t="str">
        <f>IF(ISNA(VLOOKUP($C78,'Apex NorAM DM'!$A$17:$I$56,9,FALSE))=TRUE,"0",VLOOKUP($C78,'Apex NorAM DM'!$A$17:$I$56,9,FALSE))</f>
        <v>0</v>
      </c>
      <c r="U78" s="22" t="str">
        <f>IF(ISNA(VLOOKUP($C78,'Fernie CC MO'!$A$17:$I$65,9,FALSE))=TRUE,"0",VLOOKUP($C78,'Fernie CC MO'!$A$17:$I$65,9,FALSE))</f>
        <v>0</v>
      </c>
      <c r="V78" s="22" t="str">
        <f>IF(ISNA(VLOOKUP($C78,'Fernie CC DM'!$A$17:$I$65,9,FALSE))=TRUE,"0",VLOOKUP($C78,'Fernie CC DM'!$A$17:$I$65,9,FALSE))</f>
        <v>0</v>
      </c>
      <c r="W78" s="22" t="str">
        <f>IF(ISNA(VLOOKUP($C78,'Jr Nats MO'!$A$17:$I$41,9,FALSE))=TRUE,"0",VLOOKUP($C78,'Jr Nats MO'!$A$17:$I$41,9,FALSE))</f>
        <v>0</v>
      </c>
      <c r="X78" s="22" t="str">
        <f>IF(ISNA(VLOOKUP($C78,'CDN Champs MO'!$A$17:$I$41,9,FALSE))=TRUE,"0",VLOOKUP($C78,'CDN Champs MO'!$A$17:$I$41,9,FALSE))</f>
        <v>0</v>
      </c>
      <c r="Y78" s="22" t="str">
        <f>IF(ISNA(VLOOKUP($C78,'CDN Champs DM'!$A$17:$I$41,9,FALSE))=TRUE,"0",VLOOKUP($C78,'CDN Champs DM'!$A$17:$I$41,9,FALSE))</f>
        <v>0</v>
      </c>
    </row>
    <row r="79" spans="1:25" ht="15" customHeight="1">
      <c r="A79" s="81" t="s">
        <v>101</v>
      </c>
      <c r="B79" s="81"/>
      <c r="C79" s="86" t="s">
        <v>151</v>
      </c>
      <c r="D79" s="85">
        <f>IF(ISNA(VLOOKUP($C79,'RPA Caclulations'!$C$6:$K$104,3,FALSE))=TRUE,"0",VLOOKUP($C79,'RPA Caclulations'!$C$6:$K$104,3,FALSE))</f>
        <v>52</v>
      </c>
      <c r="E79" s="22" t="str">
        <f>IF(ISNA(VLOOKUP($C79,'Canadian Selections'!$A$17:$I$37,9,FALSE))=TRUE,"0",VLOOKUP($C79,'Canadian Selections'!$A$17:$I$37,9,FALSE))</f>
        <v>0</v>
      </c>
      <c r="F79" s="22" t="str">
        <f>IF(ISNA(VLOOKUP($C79,'Canadian Selections'!$A$17:$I$37,9,FALSE))=TRUE,"0",VLOOKUP($C79,'Canadian Selections'!$A$17:$I$37,9,FALSE))</f>
        <v>0</v>
      </c>
      <c r="G79" s="22" t="str">
        <f>IF(ISNA(VLOOKUP($C79,'Canadian Selections'!$A$17:$I$37,9,FALSE))=TRUE,"0",VLOOKUP($C79,'Canadian Selections'!$A$17:$I$37,9,FALSE))</f>
        <v>0</v>
      </c>
      <c r="H79" s="22" t="str">
        <f>IF(ISNA(VLOOKUP($C79,'Caledon TT Day 1'!$A$17:$I$52,9,FALSE))=TRUE,"0",VLOOKUP($C79,'Caledon TT Day 1'!$A$17:$I$52,9,FALSE))</f>
        <v>0</v>
      </c>
      <c r="I79" s="22" t="str">
        <f>IF(ISNA(VLOOKUP($C79,'Caledon TT Day 2'!$A$17:$I$50,9,FALSE))=TRUE,"0",VLOOKUP($C79,'Caledon TT Day 2'!$A$17:$I$50,9,FALSE))</f>
        <v>0</v>
      </c>
      <c r="J79" s="22" t="str">
        <f>IF(ISNA(VLOOKUP($C79,'Beaver TT'!$A$17:$I$64,9,FALSE))=TRUE,"0",VLOOKUP($C79,'Beaver TT'!$A$17:$I$64,9,FALSE))</f>
        <v>0</v>
      </c>
      <c r="K79" s="22">
        <f>IF(ISNA(VLOOKUP($C79,'Fortune Fz'!$A$17:$I$64,9,FALSE))=TRUE,"0",VLOOKUP($C79,'Fortune Fz'!$A$17:$I$64,9,FALSE))</f>
        <v>1</v>
      </c>
      <c r="L79" s="22" t="str">
        <f>IF(ISNA(VLOOKUP($C79,'VSC NorAm MO'!$A$17:$I$64,9,FALSE))=TRUE,"0",VLOOKUP($C79,'VSC NorAm MO'!$A$17:$I$64,9,FALSE))</f>
        <v>0</v>
      </c>
      <c r="M79" s="22" t="str">
        <f>IF(ISNA(VLOOKUP($C79,'VSC NorAm DM'!$A$17:$I$64,9,FALSE))=TRUE,"0",VLOOKUP($C79,'VSC NorAm DM'!$A$17:$I$64,9,FALSE))</f>
        <v>0</v>
      </c>
      <c r="N79" s="22" t="str">
        <f>IF(ISNA(VLOOKUP($C79,'TT Provincials'!$A$17:$I$65,9,FALSE))=TRUE,"0",VLOOKUP($C79,'TT Provincials'!$A$17:$I$65,9,FALSE))</f>
        <v>0</v>
      </c>
      <c r="O79" s="22" t="str">
        <f>IF(ISNA(VLOOKUP($C79,'TT Provincials DM'!$A$17:$I$65,9,FALSE))=TRUE,"0",VLOOKUP($C79,'TT Provincials DM'!$A$17:$I$65,9,FALSE))</f>
        <v>0</v>
      </c>
      <c r="P79" s="22" t="str">
        <f>IF(ISNA(VLOOKUP($C79,'CWG Moguls'!$A$17:$I$56,9,FALSE))=TRUE,"0",VLOOKUP($C79,'CWG Moguls'!$A$17:$I$56,9,FALSE))</f>
        <v>0</v>
      </c>
      <c r="Q79" s="22" t="str">
        <f>IF(ISNA(VLOOKUP($C79,'Steamboat NorAM MO'!$A$17:$I$56,9,FALSE))=TRUE,"0",VLOOKUP($C79,'Steamboat NorAM MO'!$A$17:$I$56,9,FALSE))</f>
        <v>0</v>
      </c>
      <c r="R79" s="22" t="str">
        <f>IF(ISNA(VLOOKUP($C79,'Steamboat NorAM DM'!$A$17:$I$56,9,FALSE))=TRUE,"0",VLOOKUP($C79,'Steamboat NorAM DM'!$A$17:$I$56,9,FALSE))</f>
        <v>0</v>
      </c>
      <c r="S79" s="22" t="str">
        <f>IF(ISNA(VLOOKUP($C79,'Apex NorAM MO'!$A$17:$I$56,9,FALSE))=TRUE,"0",VLOOKUP($C79,'Apex NorAM MO'!$A$17:$I$56,9,FALSE))</f>
        <v>0</v>
      </c>
      <c r="T79" s="22" t="str">
        <f>IF(ISNA(VLOOKUP($C79,'Apex NorAM DM'!$A$17:$I$56,9,FALSE))=TRUE,"0",VLOOKUP($C79,'Apex NorAM DM'!$A$17:$I$56,9,FALSE))</f>
        <v>0</v>
      </c>
      <c r="U79" s="22" t="str">
        <f>IF(ISNA(VLOOKUP($C79,'Fernie CC MO'!$A$17:$I$65,9,FALSE))=TRUE,"0",VLOOKUP($C79,'Fernie CC MO'!$A$17:$I$65,9,FALSE))</f>
        <v>0</v>
      </c>
      <c r="V79" s="22" t="str">
        <f>IF(ISNA(VLOOKUP($C79,'Fernie CC DM'!$A$17:$I$65,9,FALSE))=TRUE,"0",VLOOKUP($C79,'Fernie CC DM'!$A$17:$I$65,9,FALSE))</f>
        <v>0</v>
      </c>
      <c r="W79" s="22" t="str">
        <f>IF(ISNA(VLOOKUP($C79,'Jr Nats MO'!$A$17:$I$41,9,FALSE))=TRUE,"0",VLOOKUP($C79,'Jr Nats MO'!$A$17:$I$41,9,FALSE))</f>
        <v>0</v>
      </c>
      <c r="X79" s="22" t="str">
        <f>IF(ISNA(VLOOKUP($C79,'CDN Champs MO'!$A$17:$I$41,9,FALSE))=TRUE,"0",VLOOKUP($C79,'CDN Champs MO'!$A$17:$I$41,9,FALSE))</f>
        <v>0</v>
      </c>
      <c r="Y79" s="22" t="str">
        <f>IF(ISNA(VLOOKUP($C79,'CDN Champs DM'!$A$17:$I$41,9,FALSE))=TRUE,"0",VLOOKUP($C79,'CDN Champs DM'!$A$17:$I$41,9,FALSE))</f>
        <v>0</v>
      </c>
    </row>
    <row r="80" spans="1:25" ht="15" customHeight="1">
      <c r="A80" s="81" t="s">
        <v>101</v>
      </c>
      <c r="B80" s="81"/>
      <c r="C80" s="86" t="s">
        <v>152</v>
      </c>
      <c r="D80" s="85">
        <f>IF(ISNA(VLOOKUP($C80,'RPA Caclulations'!$C$6:$K$104,3,FALSE))=TRUE,"0",VLOOKUP($C80,'RPA Caclulations'!$C$6:$K$104,3,FALSE))</f>
        <v>52</v>
      </c>
      <c r="E80" s="22" t="str">
        <f>IF(ISNA(VLOOKUP($C80,'Canadian Selections'!$A$17:$I$37,9,FALSE))=TRUE,"0",VLOOKUP($C80,'Canadian Selections'!$A$17:$I$37,9,FALSE))</f>
        <v>0</v>
      </c>
      <c r="F80" s="22" t="str">
        <f>IF(ISNA(VLOOKUP($C80,'Canadian Selections'!$A$17:$I$37,9,FALSE))=TRUE,"0",VLOOKUP($C80,'Canadian Selections'!$A$17:$I$37,9,FALSE))</f>
        <v>0</v>
      </c>
      <c r="G80" s="22" t="str">
        <f>IF(ISNA(VLOOKUP($C80,'Canadian Selections'!$A$17:$I$37,9,FALSE))=TRUE,"0",VLOOKUP($C80,'Canadian Selections'!$A$17:$I$37,9,FALSE))</f>
        <v>0</v>
      </c>
      <c r="H80" s="22" t="str">
        <f>IF(ISNA(VLOOKUP($C80,'Caledon TT Day 1'!$A$17:$I$52,9,FALSE))=TRUE,"0",VLOOKUP($C80,'Caledon TT Day 1'!$A$17:$I$52,9,FALSE))</f>
        <v>0</v>
      </c>
      <c r="I80" s="22" t="str">
        <f>IF(ISNA(VLOOKUP($C80,'Caledon TT Day 2'!$A$17:$I$50,9,FALSE))=TRUE,"0",VLOOKUP($C80,'Caledon TT Day 2'!$A$17:$I$50,9,FALSE))</f>
        <v>0</v>
      </c>
      <c r="J80" s="22" t="str">
        <f>IF(ISNA(VLOOKUP($C80,'Beaver TT'!$A$17:$I$64,9,FALSE))=TRUE,"0",VLOOKUP($C80,'Beaver TT'!$A$17:$I$64,9,FALSE))</f>
        <v>0</v>
      </c>
      <c r="K80" s="22">
        <f>IF(ISNA(VLOOKUP($C80,'Fortune Fz'!$A$17:$I$64,9,FALSE))=TRUE,"0",VLOOKUP($C80,'Fortune Fz'!$A$17:$I$64,9,FALSE))</f>
        <v>1</v>
      </c>
      <c r="L80" s="22" t="str">
        <f>IF(ISNA(VLOOKUP($C80,'VSC NorAm MO'!$A$17:$I$64,9,FALSE))=TRUE,"0",VLOOKUP($C80,'VSC NorAm MO'!$A$17:$I$64,9,FALSE))</f>
        <v>0</v>
      </c>
      <c r="M80" s="22" t="str">
        <f>IF(ISNA(VLOOKUP($C80,'VSC NorAm DM'!$A$17:$I$64,9,FALSE))=TRUE,"0",VLOOKUP($C80,'VSC NorAm DM'!$A$17:$I$64,9,FALSE))</f>
        <v>0</v>
      </c>
      <c r="N80" s="22" t="str">
        <f>IF(ISNA(VLOOKUP($C80,'TT Provincials'!$A$17:$I$65,9,FALSE))=TRUE,"0",VLOOKUP($C80,'TT Provincials'!$A$17:$I$65,9,FALSE))</f>
        <v>0</v>
      </c>
      <c r="O80" s="22" t="str">
        <f>IF(ISNA(VLOOKUP($C80,'TT Provincials DM'!$A$17:$I$65,9,FALSE))=TRUE,"0",VLOOKUP($C80,'TT Provincials DM'!$A$17:$I$65,9,FALSE))</f>
        <v>0</v>
      </c>
      <c r="P80" s="22" t="str">
        <f>IF(ISNA(VLOOKUP($C80,'CWG Moguls'!$A$17:$I$56,9,FALSE))=TRUE,"0",VLOOKUP($C80,'CWG Moguls'!$A$17:$I$56,9,FALSE))</f>
        <v>0</v>
      </c>
      <c r="Q80" s="22" t="str">
        <f>IF(ISNA(VLOOKUP($C80,'Steamboat NorAM MO'!$A$17:$I$56,9,FALSE))=TRUE,"0",VLOOKUP($C80,'Steamboat NorAM MO'!$A$17:$I$56,9,FALSE))</f>
        <v>0</v>
      </c>
      <c r="R80" s="22" t="str">
        <f>IF(ISNA(VLOOKUP($C80,'Steamboat NorAM DM'!$A$17:$I$56,9,FALSE))=TRUE,"0",VLOOKUP($C80,'Steamboat NorAM DM'!$A$17:$I$56,9,FALSE))</f>
        <v>0</v>
      </c>
      <c r="S80" s="22" t="str">
        <f>IF(ISNA(VLOOKUP($C80,'Apex NorAM MO'!$A$17:$I$56,9,FALSE))=TRUE,"0",VLOOKUP($C80,'Apex NorAM MO'!$A$17:$I$56,9,FALSE))</f>
        <v>0</v>
      </c>
      <c r="T80" s="22" t="str">
        <f>IF(ISNA(VLOOKUP($C80,'Apex NorAM DM'!$A$17:$I$56,9,FALSE))=TRUE,"0",VLOOKUP($C80,'Apex NorAM DM'!$A$17:$I$56,9,FALSE))</f>
        <v>0</v>
      </c>
      <c r="U80" s="22" t="str">
        <f>IF(ISNA(VLOOKUP($C80,'Fernie CC MO'!$A$17:$I$65,9,FALSE))=TRUE,"0",VLOOKUP($C80,'Fernie CC MO'!$A$17:$I$65,9,FALSE))</f>
        <v>0</v>
      </c>
      <c r="V80" s="22" t="str">
        <f>IF(ISNA(VLOOKUP($C80,'Fernie CC DM'!$A$17:$I$65,9,FALSE))=TRUE,"0",VLOOKUP($C80,'Fernie CC DM'!$A$17:$I$65,9,FALSE))</f>
        <v>0</v>
      </c>
      <c r="W80" s="22" t="str">
        <f>IF(ISNA(VLOOKUP($C80,'Jr Nats MO'!$A$17:$I$41,9,FALSE))=TRUE,"0",VLOOKUP($C80,'Jr Nats MO'!$A$17:$I$41,9,FALSE))</f>
        <v>0</v>
      </c>
      <c r="X80" s="22" t="str">
        <f>IF(ISNA(VLOOKUP($C80,'CDN Champs MO'!$A$17:$I$41,9,FALSE))=TRUE,"0",VLOOKUP($C80,'CDN Champs MO'!$A$17:$I$41,9,FALSE))</f>
        <v>0</v>
      </c>
      <c r="Y80" s="22" t="str">
        <f>IF(ISNA(VLOOKUP($C80,'CDN Champs DM'!$A$17:$I$41,9,FALSE))=TRUE,"0",VLOOKUP($C80,'CDN Champs DM'!$A$17:$I$41,9,FALSE))</f>
        <v>0</v>
      </c>
    </row>
    <row r="81" spans="1:25" ht="15" customHeight="1">
      <c r="A81" s="81" t="s">
        <v>101</v>
      </c>
      <c r="B81" s="81"/>
      <c r="C81" s="86" t="s">
        <v>153</v>
      </c>
      <c r="D81" s="85">
        <f>IF(ISNA(VLOOKUP($C81,'RPA Caclulations'!$C$6:$K$104,3,FALSE))=TRUE,"0",VLOOKUP($C81,'RPA Caclulations'!$C$6:$K$104,3,FALSE))</f>
        <v>52</v>
      </c>
      <c r="E81" s="22" t="str">
        <f>IF(ISNA(VLOOKUP($C81,'Canadian Selections'!$A$17:$I$37,9,FALSE))=TRUE,"0",VLOOKUP($C81,'Canadian Selections'!$A$17:$I$37,9,FALSE))</f>
        <v>0</v>
      </c>
      <c r="F81" s="22" t="str">
        <f>IF(ISNA(VLOOKUP($C81,'Canadian Selections'!$A$17:$I$37,9,FALSE))=TRUE,"0",VLOOKUP($C81,'Canadian Selections'!$A$17:$I$37,9,FALSE))</f>
        <v>0</v>
      </c>
      <c r="G81" s="22" t="str">
        <f>IF(ISNA(VLOOKUP($C81,'Canadian Selections'!$A$17:$I$37,9,FALSE))=TRUE,"0",VLOOKUP($C81,'Canadian Selections'!$A$17:$I$37,9,FALSE))</f>
        <v>0</v>
      </c>
      <c r="H81" s="22" t="str">
        <f>IF(ISNA(VLOOKUP($C81,'Caledon TT Day 1'!$A$17:$I$52,9,FALSE))=TRUE,"0",VLOOKUP($C81,'Caledon TT Day 1'!$A$17:$I$52,9,FALSE))</f>
        <v>0</v>
      </c>
      <c r="I81" s="22" t="str">
        <f>IF(ISNA(VLOOKUP($C81,'Caledon TT Day 2'!$A$17:$I$50,9,FALSE))=TRUE,"0",VLOOKUP($C81,'Caledon TT Day 2'!$A$17:$I$50,9,FALSE))</f>
        <v>0</v>
      </c>
      <c r="J81" s="22" t="str">
        <f>IF(ISNA(VLOOKUP($C81,'Beaver TT'!$A$17:$I$64,9,FALSE))=TRUE,"0",VLOOKUP($C81,'Beaver TT'!$A$17:$I$64,9,FALSE))</f>
        <v>0</v>
      </c>
      <c r="K81" s="22">
        <f>IF(ISNA(VLOOKUP($C81,'Fortune Fz'!$A$17:$I$64,9,FALSE))=TRUE,"0",VLOOKUP($C81,'Fortune Fz'!$A$17:$I$64,9,FALSE))</f>
        <v>1</v>
      </c>
      <c r="L81" s="22" t="str">
        <f>IF(ISNA(VLOOKUP($C81,'VSC NorAm MO'!$A$17:$I$64,9,FALSE))=TRUE,"0",VLOOKUP($C81,'VSC NorAm MO'!$A$17:$I$64,9,FALSE))</f>
        <v>0</v>
      </c>
      <c r="M81" s="22" t="str">
        <f>IF(ISNA(VLOOKUP($C81,'VSC NorAm DM'!$A$17:$I$64,9,FALSE))=TRUE,"0",VLOOKUP($C81,'VSC NorAm DM'!$A$17:$I$64,9,FALSE))</f>
        <v>0</v>
      </c>
      <c r="N81" s="22" t="str">
        <f>IF(ISNA(VLOOKUP($C81,'TT Provincials'!$A$17:$I$65,9,FALSE))=TRUE,"0",VLOOKUP($C81,'TT Provincials'!$A$17:$I$65,9,FALSE))</f>
        <v>0</v>
      </c>
      <c r="O81" s="22" t="str">
        <f>IF(ISNA(VLOOKUP($C81,'TT Provincials DM'!$A$17:$I$65,9,FALSE))=TRUE,"0",VLOOKUP($C81,'TT Provincials DM'!$A$17:$I$65,9,FALSE))</f>
        <v>0</v>
      </c>
      <c r="P81" s="22" t="str">
        <f>IF(ISNA(VLOOKUP($C81,'CWG Moguls'!$A$17:$I$56,9,FALSE))=TRUE,"0",VLOOKUP($C81,'CWG Moguls'!$A$17:$I$56,9,FALSE))</f>
        <v>0</v>
      </c>
      <c r="Q81" s="22" t="str">
        <f>IF(ISNA(VLOOKUP($C81,'Steamboat NorAM MO'!$A$17:$I$56,9,FALSE))=TRUE,"0",VLOOKUP($C81,'Steamboat NorAM MO'!$A$17:$I$56,9,FALSE))</f>
        <v>0</v>
      </c>
      <c r="R81" s="22" t="str">
        <f>IF(ISNA(VLOOKUP($C81,'Steamboat NorAM DM'!$A$17:$I$56,9,FALSE))=TRUE,"0",VLOOKUP($C81,'Steamboat NorAM DM'!$A$17:$I$56,9,FALSE))</f>
        <v>0</v>
      </c>
      <c r="S81" s="22" t="str">
        <f>IF(ISNA(VLOOKUP($C81,'Apex NorAM MO'!$A$17:$I$56,9,FALSE))=TRUE,"0",VLOOKUP($C81,'Apex NorAM MO'!$A$17:$I$56,9,FALSE))</f>
        <v>0</v>
      </c>
      <c r="T81" s="22" t="str">
        <f>IF(ISNA(VLOOKUP($C81,'Apex NorAM DM'!$A$17:$I$56,9,FALSE))=TRUE,"0",VLOOKUP($C81,'Apex NorAM DM'!$A$17:$I$56,9,FALSE))</f>
        <v>0</v>
      </c>
      <c r="U81" s="22" t="str">
        <f>IF(ISNA(VLOOKUP($C81,'Fernie CC MO'!$A$17:$I$65,9,FALSE))=TRUE,"0",VLOOKUP($C81,'Fernie CC MO'!$A$17:$I$65,9,FALSE))</f>
        <v>0</v>
      </c>
      <c r="V81" s="22" t="str">
        <f>IF(ISNA(VLOOKUP($C81,'Fernie CC DM'!$A$17:$I$65,9,FALSE))=TRUE,"0",VLOOKUP($C81,'Fernie CC DM'!$A$17:$I$65,9,FALSE))</f>
        <v>0</v>
      </c>
      <c r="W81" s="22" t="str">
        <f>IF(ISNA(VLOOKUP($C81,'Jr Nats MO'!$A$17:$I$41,9,FALSE))=TRUE,"0",VLOOKUP($C81,'Jr Nats MO'!$A$17:$I$41,9,FALSE))</f>
        <v>0</v>
      </c>
      <c r="X81" s="22" t="str">
        <f>IF(ISNA(VLOOKUP($C81,'CDN Champs MO'!$A$17:$I$41,9,FALSE))=TRUE,"0",VLOOKUP($C81,'CDN Champs MO'!$A$17:$I$41,9,FALSE))</f>
        <v>0</v>
      </c>
      <c r="Y81" s="22" t="str">
        <f>IF(ISNA(VLOOKUP($C81,'CDN Champs DM'!$A$17:$I$41,9,FALSE))=TRUE,"0",VLOOKUP($C81,'CDN Champs DM'!$A$17:$I$41,9,FALSE))</f>
        <v>0</v>
      </c>
    </row>
    <row r="82" spans="1:25" ht="15" customHeight="1">
      <c r="A82" s="81" t="s">
        <v>101</v>
      </c>
      <c r="B82" s="81"/>
      <c r="C82" s="86" t="s">
        <v>154</v>
      </c>
      <c r="D82" s="85">
        <f>IF(ISNA(VLOOKUP($C82,'RPA Caclulations'!$C$6:$K$104,3,FALSE))=TRUE,"0",VLOOKUP($C82,'RPA Caclulations'!$C$6:$K$104,3,FALSE))</f>
        <v>52</v>
      </c>
      <c r="E82" s="22" t="str">
        <f>IF(ISNA(VLOOKUP($C82,'Canadian Selections'!$A$17:$I$37,9,FALSE))=TRUE,"0",VLOOKUP($C82,'Canadian Selections'!$A$17:$I$37,9,FALSE))</f>
        <v>0</v>
      </c>
      <c r="F82" s="22" t="str">
        <f>IF(ISNA(VLOOKUP($C82,'Canadian Selections'!$A$17:$I$37,9,FALSE))=TRUE,"0",VLOOKUP($C82,'Canadian Selections'!$A$17:$I$37,9,FALSE))</f>
        <v>0</v>
      </c>
      <c r="G82" s="22" t="str">
        <f>IF(ISNA(VLOOKUP($C82,'Canadian Selections'!$A$17:$I$37,9,FALSE))=TRUE,"0",VLOOKUP($C82,'Canadian Selections'!$A$17:$I$37,9,FALSE))</f>
        <v>0</v>
      </c>
      <c r="H82" s="22" t="str">
        <f>IF(ISNA(VLOOKUP($C82,'Caledon TT Day 1'!$A$17:$I$52,9,FALSE))=TRUE,"0",VLOOKUP($C82,'Caledon TT Day 1'!$A$17:$I$52,9,FALSE))</f>
        <v>0</v>
      </c>
      <c r="I82" s="22" t="str">
        <f>IF(ISNA(VLOOKUP($C82,'Caledon TT Day 2'!$A$17:$I$50,9,FALSE))=TRUE,"0",VLOOKUP($C82,'Caledon TT Day 2'!$A$17:$I$50,9,FALSE))</f>
        <v>0</v>
      </c>
      <c r="J82" s="22" t="str">
        <f>IF(ISNA(VLOOKUP($C82,'Beaver TT'!$A$17:$I$64,9,FALSE))=TRUE,"0",VLOOKUP($C82,'Beaver TT'!$A$17:$I$64,9,FALSE))</f>
        <v>0</v>
      </c>
      <c r="K82" s="22">
        <f>IF(ISNA(VLOOKUP($C82,'Fortune Fz'!$A$17:$I$64,9,FALSE))=TRUE,"0",VLOOKUP($C82,'Fortune Fz'!$A$17:$I$64,9,FALSE))</f>
        <v>1</v>
      </c>
      <c r="L82" s="22" t="str">
        <f>IF(ISNA(VLOOKUP($C82,'VSC NorAm MO'!$A$17:$I$64,9,FALSE))=TRUE,"0",VLOOKUP($C82,'VSC NorAm MO'!$A$17:$I$64,9,FALSE))</f>
        <v>0</v>
      </c>
      <c r="M82" s="22" t="str">
        <f>IF(ISNA(VLOOKUP($C82,'VSC NorAm DM'!$A$17:$I$64,9,FALSE))=TRUE,"0",VLOOKUP($C82,'VSC NorAm DM'!$A$17:$I$64,9,FALSE))</f>
        <v>0</v>
      </c>
      <c r="N82" s="22" t="str">
        <f>IF(ISNA(VLOOKUP($C82,'TT Provincials'!$A$17:$I$65,9,FALSE))=TRUE,"0",VLOOKUP($C82,'TT Provincials'!$A$17:$I$65,9,FALSE))</f>
        <v>0</v>
      </c>
      <c r="O82" s="22" t="str">
        <f>IF(ISNA(VLOOKUP($C82,'TT Provincials DM'!$A$17:$I$65,9,FALSE))=TRUE,"0",VLOOKUP($C82,'TT Provincials DM'!$A$17:$I$65,9,FALSE))</f>
        <v>0</v>
      </c>
      <c r="P82" s="22" t="str">
        <f>IF(ISNA(VLOOKUP($C82,'CWG Moguls'!$A$17:$I$56,9,FALSE))=TRUE,"0",VLOOKUP($C82,'CWG Moguls'!$A$17:$I$56,9,FALSE))</f>
        <v>0</v>
      </c>
      <c r="Q82" s="22" t="str">
        <f>IF(ISNA(VLOOKUP($C82,'Steamboat NorAM MO'!$A$17:$I$56,9,FALSE))=TRUE,"0",VLOOKUP($C82,'Steamboat NorAM MO'!$A$17:$I$56,9,FALSE))</f>
        <v>0</v>
      </c>
      <c r="R82" s="22" t="str">
        <f>IF(ISNA(VLOOKUP($C82,'Steamboat NorAM DM'!$A$17:$I$56,9,FALSE))=TRUE,"0",VLOOKUP($C82,'Steamboat NorAM DM'!$A$17:$I$56,9,FALSE))</f>
        <v>0</v>
      </c>
      <c r="S82" s="22" t="str">
        <f>IF(ISNA(VLOOKUP($C82,'Apex NorAM MO'!$A$17:$I$56,9,FALSE))=TRUE,"0",VLOOKUP($C82,'Apex NorAM MO'!$A$17:$I$56,9,FALSE))</f>
        <v>0</v>
      </c>
      <c r="T82" s="22" t="str">
        <f>IF(ISNA(VLOOKUP($C82,'Apex NorAM DM'!$A$17:$I$56,9,FALSE))=TRUE,"0",VLOOKUP($C82,'Apex NorAM DM'!$A$17:$I$56,9,FALSE))</f>
        <v>0</v>
      </c>
      <c r="U82" s="22" t="str">
        <f>IF(ISNA(VLOOKUP($C82,'Fernie CC MO'!$A$17:$I$65,9,FALSE))=TRUE,"0",VLOOKUP($C82,'Fernie CC MO'!$A$17:$I$65,9,FALSE))</f>
        <v>0</v>
      </c>
      <c r="V82" s="22" t="str">
        <f>IF(ISNA(VLOOKUP($C82,'Fernie CC DM'!$A$17:$I$65,9,FALSE))=TRUE,"0",VLOOKUP($C82,'Fernie CC DM'!$A$17:$I$65,9,FALSE))</f>
        <v>0</v>
      </c>
      <c r="W82" s="22" t="str">
        <f>IF(ISNA(VLOOKUP($C82,'Jr Nats MO'!$A$17:$I$41,9,FALSE))=TRUE,"0",VLOOKUP($C82,'Jr Nats MO'!$A$17:$I$41,9,FALSE))</f>
        <v>0</v>
      </c>
      <c r="X82" s="22" t="str">
        <f>IF(ISNA(VLOOKUP($C82,'CDN Champs MO'!$A$17:$I$41,9,FALSE))=TRUE,"0",VLOOKUP($C82,'CDN Champs MO'!$A$17:$I$41,9,FALSE))</f>
        <v>0</v>
      </c>
      <c r="Y82" s="22" t="str">
        <f>IF(ISNA(VLOOKUP($C82,'CDN Champs DM'!$A$17:$I$41,9,FALSE))=TRUE,"0",VLOOKUP($C82,'CDN Champs DM'!$A$17:$I$41,9,FALSE))</f>
        <v>0</v>
      </c>
    </row>
    <row r="83" spans="1:25" ht="15" customHeight="1">
      <c r="A83" s="81" t="s">
        <v>101</v>
      </c>
      <c r="B83" s="81"/>
      <c r="C83" s="86" t="s">
        <v>155</v>
      </c>
      <c r="D83" s="85">
        <f>IF(ISNA(VLOOKUP($C83,'RPA Caclulations'!$C$6:$K$104,3,FALSE))=TRUE,"0",VLOOKUP($C83,'RPA Caclulations'!$C$6:$K$104,3,FALSE))</f>
        <v>52</v>
      </c>
      <c r="E83" s="22" t="str">
        <f>IF(ISNA(VLOOKUP($C83,'Canadian Selections'!$A$17:$I$37,9,FALSE))=TRUE,"0",VLOOKUP($C83,'Canadian Selections'!$A$17:$I$37,9,FALSE))</f>
        <v>0</v>
      </c>
      <c r="F83" s="22" t="str">
        <f>IF(ISNA(VLOOKUP($C83,'Canadian Selections'!$A$17:$I$37,9,FALSE))=TRUE,"0",VLOOKUP($C83,'Canadian Selections'!$A$17:$I$37,9,FALSE))</f>
        <v>0</v>
      </c>
      <c r="G83" s="22" t="str">
        <f>IF(ISNA(VLOOKUP($C83,'Canadian Selections'!$A$17:$I$37,9,FALSE))=TRUE,"0",VLOOKUP($C83,'Canadian Selections'!$A$17:$I$37,9,FALSE))</f>
        <v>0</v>
      </c>
      <c r="H83" s="22" t="str">
        <f>IF(ISNA(VLOOKUP($C83,'Caledon TT Day 1'!$A$17:$I$52,9,FALSE))=TRUE,"0",VLOOKUP($C83,'Caledon TT Day 1'!$A$17:$I$52,9,FALSE))</f>
        <v>0</v>
      </c>
      <c r="I83" s="22" t="str">
        <f>IF(ISNA(VLOOKUP($C83,'Caledon TT Day 2'!$A$17:$I$50,9,FALSE))=TRUE,"0",VLOOKUP($C83,'Caledon TT Day 2'!$A$17:$I$50,9,FALSE))</f>
        <v>0</v>
      </c>
      <c r="J83" s="22" t="str">
        <f>IF(ISNA(VLOOKUP($C83,'Beaver TT'!$A$17:$I$64,9,FALSE))=TRUE,"0",VLOOKUP($C83,'Beaver TT'!$A$17:$I$64,9,FALSE))</f>
        <v>0</v>
      </c>
      <c r="K83" s="22">
        <f>IF(ISNA(VLOOKUP($C83,'Fortune Fz'!$A$17:$I$64,9,FALSE))=TRUE,"0",VLOOKUP($C83,'Fortune Fz'!$A$17:$I$64,9,FALSE))</f>
        <v>1</v>
      </c>
      <c r="L83" s="22" t="str">
        <f>IF(ISNA(VLOOKUP($C83,'VSC NorAm MO'!$A$17:$I$64,9,FALSE))=TRUE,"0",VLOOKUP($C83,'VSC NorAm MO'!$A$17:$I$64,9,FALSE))</f>
        <v>0</v>
      </c>
      <c r="M83" s="22" t="str">
        <f>IF(ISNA(VLOOKUP($C83,'VSC NorAm DM'!$A$17:$I$64,9,FALSE))=TRUE,"0",VLOOKUP($C83,'VSC NorAm DM'!$A$17:$I$64,9,FALSE))</f>
        <v>0</v>
      </c>
      <c r="N83" s="22" t="str">
        <f>IF(ISNA(VLOOKUP($C83,'TT Provincials'!$A$17:$I$65,9,FALSE))=TRUE,"0",VLOOKUP($C83,'TT Provincials'!$A$17:$I$65,9,FALSE))</f>
        <v>0</v>
      </c>
      <c r="O83" s="22" t="str">
        <f>IF(ISNA(VLOOKUP($C83,'TT Provincials DM'!$A$17:$I$65,9,FALSE))=TRUE,"0",VLOOKUP($C83,'TT Provincials DM'!$A$17:$I$65,9,FALSE))</f>
        <v>0</v>
      </c>
      <c r="P83" s="22" t="str">
        <f>IF(ISNA(VLOOKUP($C83,'CWG Moguls'!$A$17:$I$56,9,FALSE))=TRUE,"0",VLOOKUP($C83,'CWG Moguls'!$A$17:$I$56,9,FALSE))</f>
        <v>0</v>
      </c>
      <c r="Q83" s="22" t="str">
        <f>IF(ISNA(VLOOKUP($C83,'Steamboat NorAM MO'!$A$17:$I$56,9,FALSE))=TRUE,"0",VLOOKUP($C83,'Steamboat NorAM MO'!$A$17:$I$56,9,FALSE))</f>
        <v>0</v>
      </c>
      <c r="R83" s="22" t="str">
        <f>IF(ISNA(VLOOKUP($C83,'Steamboat NorAM DM'!$A$17:$I$56,9,FALSE))=TRUE,"0",VLOOKUP($C83,'Steamboat NorAM DM'!$A$17:$I$56,9,FALSE))</f>
        <v>0</v>
      </c>
      <c r="S83" s="22" t="str">
        <f>IF(ISNA(VLOOKUP($C83,'Apex NorAM MO'!$A$17:$I$56,9,FALSE))=TRUE,"0",VLOOKUP($C83,'Apex NorAM MO'!$A$17:$I$56,9,FALSE))</f>
        <v>0</v>
      </c>
      <c r="T83" s="22" t="str">
        <f>IF(ISNA(VLOOKUP($C83,'Apex NorAM DM'!$A$17:$I$56,9,FALSE))=TRUE,"0",VLOOKUP($C83,'Apex NorAM DM'!$A$17:$I$56,9,FALSE))</f>
        <v>0</v>
      </c>
      <c r="U83" s="22" t="str">
        <f>IF(ISNA(VLOOKUP($C83,'Fernie CC MO'!$A$17:$I$65,9,FALSE))=TRUE,"0",VLOOKUP($C83,'Fernie CC MO'!$A$17:$I$65,9,FALSE))</f>
        <v>0</v>
      </c>
      <c r="V83" s="22" t="str">
        <f>IF(ISNA(VLOOKUP($C83,'Fernie CC DM'!$A$17:$I$65,9,FALSE))=TRUE,"0",VLOOKUP($C83,'Fernie CC DM'!$A$17:$I$65,9,FALSE))</f>
        <v>0</v>
      </c>
      <c r="W83" s="22" t="str">
        <f>IF(ISNA(VLOOKUP($C83,'Jr Nats MO'!$A$17:$I$41,9,FALSE))=TRUE,"0",VLOOKUP($C83,'Jr Nats MO'!$A$17:$I$41,9,FALSE))</f>
        <v>0</v>
      </c>
      <c r="X83" s="22" t="str">
        <f>IF(ISNA(VLOOKUP($C83,'CDN Champs MO'!$A$17:$I$41,9,FALSE))=TRUE,"0",VLOOKUP($C83,'CDN Champs MO'!$A$17:$I$41,9,FALSE))</f>
        <v>0</v>
      </c>
      <c r="Y83" s="22" t="str">
        <f>IF(ISNA(VLOOKUP($C83,'CDN Champs DM'!$A$17:$I$41,9,FALSE))=TRUE,"0",VLOOKUP($C83,'CDN Champs DM'!$A$17:$I$41,9,FALSE))</f>
        <v>0</v>
      </c>
    </row>
    <row r="84" spans="1:25" ht="15" customHeight="1">
      <c r="A84" s="81" t="s">
        <v>101</v>
      </c>
      <c r="B84" s="81"/>
      <c r="C84" s="86" t="s">
        <v>156</v>
      </c>
      <c r="D84" s="85">
        <f>IF(ISNA(VLOOKUP($C84,'RPA Caclulations'!$C$6:$K$104,3,FALSE))=TRUE,"0",VLOOKUP($C84,'RPA Caclulations'!$C$6:$K$104,3,FALSE))</f>
        <v>52</v>
      </c>
      <c r="E84" s="22" t="str">
        <f>IF(ISNA(VLOOKUP($C84,'Canadian Selections'!$A$17:$I$37,9,FALSE))=TRUE,"0",VLOOKUP($C84,'Canadian Selections'!$A$17:$I$37,9,FALSE))</f>
        <v>0</v>
      </c>
      <c r="F84" s="22" t="str">
        <f>IF(ISNA(VLOOKUP($C84,'Canadian Selections'!$A$17:$I$37,9,FALSE))=TRUE,"0",VLOOKUP($C84,'Canadian Selections'!$A$17:$I$37,9,FALSE))</f>
        <v>0</v>
      </c>
      <c r="G84" s="22" t="str">
        <f>IF(ISNA(VLOOKUP($C84,'Canadian Selections'!$A$17:$I$37,9,FALSE))=TRUE,"0",VLOOKUP($C84,'Canadian Selections'!$A$17:$I$37,9,FALSE))</f>
        <v>0</v>
      </c>
      <c r="H84" s="22" t="str">
        <f>IF(ISNA(VLOOKUP($C84,'Caledon TT Day 1'!$A$17:$I$52,9,FALSE))=TRUE,"0",VLOOKUP($C84,'Caledon TT Day 1'!$A$17:$I$52,9,FALSE))</f>
        <v>0</v>
      </c>
      <c r="I84" s="22" t="str">
        <f>IF(ISNA(VLOOKUP($C84,'Caledon TT Day 2'!$A$17:$I$50,9,FALSE))=TRUE,"0",VLOOKUP($C84,'Caledon TT Day 2'!$A$17:$I$50,9,FALSE))</f>
        <v>0</v>
      </c>
      <c r="J84" s="22" t="str">
        <f>IF(ISNA(VLOOKUP($C84,'Beaver TT'!$A$17:$I$64,9,FALSE))=TRUE,"0",VLOOKUP($C84,'Beaver TT'!$A$17:$I$64,9,FALSE))</f>
        <v>0</v>
      </c>
      <c r="K84" s="22">
        <f>IF(ISNA(VLOOKUP($C84,'Fortune Fz'!$A$17:$I$64,9,FALSE))=TRUE,"0",VLOOKUP($C84,'Fortune Fz'!$A$17:$I$64,9,FALSE))</f>
        <v>1</v>
      </c>
      <c r="L84" s="22" t="str">
        <f>IF(ISNA(VLOOKUP($C84,'VSC NorAm MO'!$A$17:$I$64,9,FALSE))=TRUE,"0",VLOOKUP($C84,'VSC NorAm MO'!$A$17:$I$64,9,FALSE))</f>
        <v>0</v>
      </c>
      <c r="M84" s="22" t="str">
        <f>IF(ISNA(VLOOKUP($C84,'VSC NorAm DM'!$A$17:$I$64,9,FALSE))=TRUE,"0",VLOOKUP($C84,'VSC NorAm DM'!$A$17:$I$64,9,FALSE))</f>
        <v>0</v>
      </c>
      <c r="N84" s="22" t="str">
        <f>IF(ISNA(VLOOKUP($C84,'TT Provincials'!$A$17:$I$65,9,FALSE))=TRUE,"0",VLOOKUP($C84,'TT Provincials'!$A$17:$I$65,9,FALSE))</f>
        <v>0</v>
      </c>
      <c r="O84" s="22" t="str">
        <f>IF(ISNA(VLOOKUP($C84,'TT Provincials DM'!$A$17:$I$65,9,FALSE))=TRUE,"0",VLOOKUP($C84,'TT Provincials DM'!$A$17:$I$65,9,FALSE))</f>
        <v>0</v>
      </c>
      <c r="P84" s="22" t="str">
        <f>IF(ISNA(VLOOKUP($C84,'CWG Moguls'!$A$17:$I$56,9,FALSE))=TRUE,"0",VLOOKUP($C84,'CWG Moguls'!$A$17:$I$56,9,FALSE))</f>
        <v>0</v>
      </c>
      <c r="Q84" s="22" t="str">
        <f>IF(ISNA(VLOOKUP($C84,'Steamboat NorAM MO'!$A$17:$I$56,9,FALSE))=TRUE,"0",VLOOKUP($C84,'Steamboat NorAM MO'!$A$17:$I$56,9,FALSE))</f>
        <v>0</v>
      </c>
      <c r="R84" s="22" t="str">
        <f>IF(ISNA(VLOOKUP($C84,'Steamboat NorAM DM'!$A$17:$I$56,9,FALSE))=TRUE,"0",VLOOKUP($C84,'Steamboat NorAM DM'!$A$17:$I$56,9,FALSE))</f>
        <v>0</v>
      </c>
      <c r="S84" s="22" t="str">
        <f>IF(ISNA(VLOOKUP($C84,'Apex NorAM MO'!$A$17:$I$56,9,FALSE))=TRUE,"0",VLOOKUP($C84,'Apex NorAM MO'!$A$17:$I$56,9,FALSE))</f>
        <v>0</v>
      </c>
      <c r="T84" s="22" t="str">
        <f>IF(ISNA(VLOOKUP($C84,'Apex NorAM DM'!$A$17:$I$56,9,FALSE))=TRUE,"0",VLOOKUP($C84,'Apex NorAM DM'!$A$17:$I$56,9,FALSE))</f>
        <v>0</v>
      </c>
      <c r="U84" s="22" t="str">
        <f>IF(ISNA(VLOOKUP($C84,'Fernie CC MO'!$A$17:$I$65,9,FALSE))=TRUE,"0",VLOOKUP($C84,'Fernie CC MO'!$A$17:$I$65,9,FALSE))</f>
        <v>0</v>
      </c>
      <c r="V84" s="22" t="str">
        <f>IF(ISNA(VLOOKUP($C84,'Fernie CC DM'!$A$17:$I$65,9,FALSE))=TRUE,"0",VLOOKUP($C84,'Fernie CC DM'!$A$17:$I$65,9,FALSE))</f>
        <v>0</v>
      </c>
      <c r="W84" s="22" t="str">
        <f>IF(ISNA(VLOOKUP($C84,'Jr Nats MO'!$A$17:$I$41,9,FALSE))=TRUE,"0",VLOOKUP($C84,'Jr Nats MO'!$A$17:$I$41,9,FALSE))</f>
        <v>0</v>
      </c>
      <c r="X84" s="22" t="str">
        <f>IF(ISNA(VLOOKUP($C84,'CDN Champs MO'!$A$17:$I$41,9,FALSE))=TRUE,"0",VLOOKUP($C84,'CDN Champs MO'!$A$17:$I$41,9,FALSE))</f>
        <v>0</v>
      </c>
      <c r="Y84" s="22" t="str">
        <f>IF(ISNA(VLOOKUP($C84,'CDN Champs DM'!$A$17:$I$41,9,FALSE))=TRUE,"0",VLOOKUP($C84,'CDN Champs DM'!$A$17:$I$41,9,FALSE))</f>
        <v>0</v>
      </c>
    </row>
    <row r="85" spans="1:25" ht="15" customHeight="1">
      <c r="A85" s="81" t="s">
        <v>101</v>
      </c>
      <c r="B85" s="81"/>
      <c r="C85" s="86" t="s">
        <v>157</v>
      </c>
      <c r="D85" s="85">
        <f>IF(ISNA(VLOOKUP($C85,'RPA Caclulations'!$C$6:$K$104,3,FALSE))=TRUE,"0",VLOOKUP($C85,'RPA Caclulations'!$C$6:$K$104,3,FALSE))</f>
        <v>52</v>
      </c>
      <c r="E85" s="22" t="str">
        <f>IF(ISNA(VLOOKUP($C85,'Canadian Selections'!$A$17:$I$37,9,FALSE))=TRUE,"0",VLOOKUP($C85,'Canadian Selections'!$A$17:$I$37,9,FALSE))</f>
        <v>0</v>
      </c>
      <c r="F85" s="22" t="str">
        <f>IF(ISNA(VLOOKUP($C85,'Canadian Selections'!$A$17:$I$37,9,FALSE))=TRUE,"0",VLOOKUP($C85,'Canadian Selections'!$A$17:$I$37,9,FALSE))</f>
        <v>0</v>
      </c>
      <c r="G85" s="22" t="str">
        <f>IF(ISNA(VLOOKUP($C85,'Canadian Selections'!$A$17:$I$37,9,FALSE))=TRUE,"0",VLOOKUP($C85,'Canadian Selections'!$A$17:$I$37,9,FALSE))</f>
        <v>0</v>
      </c>
      <c r="H85" s="22" t="str">
        <f>IF(ISNA(VLOOKUP($C85,'Caledon TT Day 1'!$A$17:$I$52,9,FALSE))=TRUE,"0",VLOOKUP($C85,'Caledon TT Day 1'!$A$17:$I$52,9,FALSE))</f>
        <v>0</v>
      </c>
      <c r="I85" s="22" t="str">
        <f>IF(ISNA(VLOOKUP($C85,'Caledon TT Day 2'!$A$17:$I$50,9,FALSE))=TRUE,"0",VLOOKUP($C85,'Caledon TT Day 2'!$A$17:$I$50,9,FALSE))</f>
        <v>0</v>
      </c>
      <c r="J85" s="22" t="str">
        <f>IF(ISNA(VLOOKUP($C85,'Beaver TT'!$A$17:$I$64,9,FALSE))=TRUE,"0",VLOOKUP($C85,'Beaver TT'!$A$17:$I$64,9,FALSE))</f>
        <v>0</v>
      </c>
      <c r="K85" s="22">
        <f>IF(ISNA(VLOOKUP($C85,'Fortune Fz'!$A$17:$I$64,9,FALSE))=TRUE,"0",VLOOKUP($C85,'Fortune Fz'!$A$17:$I$64,9,FALSE))</f>
        <v>1</v>
      </c>
      <c r="L85" s="22" t="str">
        <f>IF(ISNA(VLOOKUP($C85,'VSC NorAm MO'!$A$17:$I$64,9,FALSE))=TRUE,"0",VLOOKUP($C85,'VSC NorAm MO'!$A$17:$I$64,9,FALSE))</f>
        <v>0</v>
      </c>
      <c r="M85" s="22" t="str">
        <f>IF(ISNA(VLOOKUP($C85,'VSC NorAm DM'!$A$17:$I$64,9,FALSE))=TRUE,"0",VLOOKUP($C85,'VSC NorAm DM'!$A$17:$I$64,9,FALSE))</f>
        <v>0</v>
      </c>
      <c r="N85" s="22" t="str">
        <f>IF(ISNA(VLOOKUP($C85,'TT Provincials'!$A$17:$I$65,9,FALSE))=TRUE,"0",VLOOKUP($C85,'TT Provincials'!$A$17:$I$65,9,FALSE))</f>
        <v>0</v>
      </c>
      <c r="O85" s="22" t="str">
        <f>IF(ISNA(VLOOKUP($C85,'TT Provincials DM'!$A$17:$I$65,9,FALSE))=TRUE,"0",VLOOKUP($C85,'TT Provincials DM'!$A$17:$I$65,9,FALSE))</f>
        <v>0</v>
      </c>
      <c r="P85" s="22" t="str">
        <f>IF(ISNA(VLOOKUP($C85,'CWG Moguls'!$A$17:$I$56,9,FALSE))=TRUE,"0",VLOOKUP($C85,'CWG Moguls'!$A$17:$I$56,9,FALSE))</f>
        <v>0</v>
      </c>
      <c r="Q85" s="22" t="str">
        <f>IF(ISNA(VLOOKUP($C85,'Steamboat NorAM MO'!$A$17:$I$56,9,FALSE))=TRUE,"0",VLOOKUP($C85,'Steamboat NorAM MO'!$A$17:$I$56,9,FALSE))</f>
        <v>0</v>
      </c>
      <c r="R85" s="22" t="str">
        <f>IF(ISNA(VLOOKUP($C85,'Steamboat NorAM DM'!$A$17:$I$56,9,FALSE))=TRUE,"0",VLOOKUP($C85,'Steamboat NorAM DM'!$A$17:$I$56,9,FALSE))</f>
        <v>0</v>
      </c>
      <c r="S85" s="22" t="str">
        <f>IF(ISNA(VLOOKUP($C85,'Apex NorAM MO'!$A$17:$I$56,9,FALSE))=TRUE,"0",VLOOKUP($C85,'Apex NorAM MO'!$A$17:$I$56,9,FALSE))</f>
        <v>0</v>
      </c>
      <c r="T85" s="22" t="str">
        <f>IF(ISNA(VLOOKUP($C85,'Apex NorAM DM'!$A$17:$I$56,9,FALSE))=TRUE,"0",VLOOKUP($C85,'Apex NorAM DM'!$A$17:$I$56,9,FALSE))</f>
        <v>0</v>
      </c>
      <c r="U85" s="22" t="str">
        <f>IF(ISNA(VLOOKUP($C85,'Fernie CC MO'!$A$17:$I$65,9,FALSE))=TRUE,"0",VLOOKUP($C85,'Fernie CC MO'!$A$17:$I$65,9,FALSE))</f>
        <v>0</v>
      </c>
      <c r="V85" s="22" t="str">
        <f>IF(ISNA(VLOOKUP($C85,'Fernie CC DM'!$A$17:$I$65,9,FALSE))=TRUE,"0",VLOOKUP($C85,'Fernie CC DM'!$A$17:$I$65,9,FALSE))</f>
        <v>0</v>
      </c>
      <c r="W85" s="22" t="str">
        <f>IF(ISNA(VLOOKUP($C85,'Jr Nats MO'!$A$17:$I$41,9,FALSE))=TRUE,"0",VLOOKUP($C85,'Jr Nats MO'!$A$17:$I$41,9,FALSE))</f>
        <v>0</v>
      </c>
      <c r="X85" s="22" t="str">
        <f>IF(ISNA(VLOOKUP($C85,'CDN Champs MO'!$A$17:$I$41,9,FALSE))=TRUE,"0",VLOOKUP($C85,'CDN Champs MO'!$A$17:$I$41,9,FALSE))</f>
        <v>0</v>
      </c>
      <c r="Y85" s="22" t="str">
        <f>IF(ISNA(VLOOKUP($C85,'CDN Champs DM'!$A$17:$I$41,9,FALSE))=TRUE,"0",VLOOKUP($C85,'CDN Champs DM'!$A$17:$I$41,9,FALSE))</f>
        <v>0</v>
      </c>
    </row>
    <row r="86" spans="1:25" ht="15" customHeight="1">
      <c r="A86" s="81" t="s">
        <v>101</v>
      </c>
      <c r="B86" s="81"/>
      <c r="C86" s="86" t="s">
        <v>158</v>
      </c>
      <c r="D86" s="85">
        <f>IF(ISNA(VLOOKUP($C86,'RPA Caclulations'!$C$6:$K$104,3,FALSE))=TRUE,"0",VLOOKUP($C86,'RPA Caclulations'!$C$6:$K$104,3,FALSE))</f>
        <v>52</v>
      </c>
      <c r="E86" s="22" t="str">
        <f>IF(ISNA(VLOOKUP($C86,'Canadian Selections'!$A$17:$I$37,9,FALSE))=TRUE,"0",VLOOKUP($C86,'Canadian Selections'!$A$17:$I$37,9,FALSE))</f>
        <v>0</v>
      </c>
      <c r="F86" s="22" t="str">
        <f>IF(ISNA(VLOOKUP($C86,'Canadian Selections'!$A$17:$I$37,9,FALSE))=TRUE,"0",VLOOKUP($C86,'Canadian Selections'!$A$17:$I$37,9,FALSE))</f>
        <v>0</v>
      </c>
      <c r="G86" s="22" t="str">
        <f>IF(ISNA(VLOOKUP($C86,'Canadian Selections'!$A$17:$I$37,9,FALSE))=TRUE,"0",VLOOKUP($C86,'Canadian Selections'!$A$17:$I$37,9,FALSE))</f>
        <v>0</v>
      </c>
      <c r="H86" s="22" t="str">
        <f>IF(ISNA(VLOOKUP($C86,'Caledon TT Day 1'!$A$17:$I$52,9,FALSE))=TRUE,"0",VLOOKUP($C86,'Caledon TT Day 1'!$A$17:$I$52,9,FALSE))</f>
        <v>0</v>
      </c>
      <c r="I86" s="22" t="str">
        <f>IF(ISNA(VLOOKUP($C86,'Caledon TT Day 2'!$A$17:$I$50,9,FALSE))=TRUE,"0",VLOOKUP($C86,'Caledon TT Day 2'!$A$17:$I$50,9,FALSE))</f>
        <v>0</v>
      </c>
      <c r="J86" s="22" t="str">
        <f>IF(ISNA(VLOOKUP($C86,'Beaver TT'!$A$17:$I$64,9,FALSE))=TRUE,"0",VLOOKUP($C86,'Beaver TT'!$A$17:$I$64,9,FALSE))</f>
        <v>0</v>
      </c>
      <c r="K86" s="22">
        <f>IF(ISNA(VLOOKUP($C86,'Fortune Fz'!$A$17:$I$64,9,FALSE))=TRUE,"0",VLOOKUP($C86,'Fortune Fz'!$A$17:$I$64,9,FALSE))</f>
        <v>1</v>
      </c>
      <c r="L86" s="22" t="str">
        <f>IF(ISNA(VLOOKUP($C86,'VSC NorAm MO'!$A$17:$I$64,9,FALSE))=TRUE,"0",VLOOKUP($C86,'VSC NorAm MO'!$A$17:$I$64,9,FALSE))</f>
        <v>0</v>
      </c>
      <c r="M86" s="22" t="str">
        <f>IF(ISNA(VLOOKUP($C86,'VSC NorAm DM'!$A$17:$I$64,9,FALSE))=TRUE,"0",VLOOKUP($C86,'VSC NorAm DM'!$A$17:$I$64,9,FALSE))</f>
        <v>0</v>
      </c>
      <c r="N86" s="22" t="str">
        <f>IF(ISNA(VLOOKUP($C86,'TT Provincials'!$A$17:$I$65,9,FALSE))=TRUE,"0",VLOOKUP($C86,'TT Provincials'!$A$17:$I$65,9,FALSE))</f>
        <v>0</v>
      </c>
      <c r="O86" s="22" t="str">
        <f>IF(ISNA(VLOOKUP($C86,'TT Provincials DM'!$A$17:$I$65,9,FALSE))=TRUE,"0",VLOOKUP($C86,'TT Provincials DM'!$A$17:$I$65,9,FALSE))</f>
        <v>0</v>
      </c>
      <c r="P86" s="22" t="str">
        <f>IF(ISNA(VLOOKUP($C86,'CWG Moguls'!$A$17:$I$56,9,FALSE))=TRUE,"0",VLOOKUP($C86,'CWG Moguls'!$A$17:$I$56,9,FALSE))</f>
        <v>0</v>
      </c>
      <c r="Q86" s="22" t="str">
        <f>IF(ISNA(VLOOKUP($C86,'Steamboat NorAM MO'!$A$17:$I$56,9,FALSE))=TRUE,"0",VLOOKUP($C86,'Steamboat NorAM MO'!$A$17:$I$56,9,FALSE))</f>
        <v>0</v>
      </c>
      <c r="R86" s="22" t="str">
        <f>IF(ISNA(VLOOKUP($C86,'Steamboat NorAM DM'!$A$17:$I$56,9,FALSE))=TRUE,"0",VLOOKUP($C86,'Steamboat NorAM DM'!$A$17:$I$56,9,FALSE))</f>
        <v>0</v>
      </c>
      <c r="S86" s="22" t="str">
        <f>IF(ISNA(VLOOKUP($C86,'Apex NorAM MO'!$A$17:$I$56,9,FALSE))=TRUE,"0",VLOOKUP($C86,'Apex NorAM MO'!$A$17:$I$56,9,FALSE))</f>
        <v>0</v>
      </c>
      <c r="T86" s="22" t="str">
        <f>IF(ISNA(VLOOKUP($C86,'Apex NorAM DM'!$A$17:$I$56,9,FALSE))=TRUE,"0",VLOOKUP($C86,'Apex NorAM DM'!$A$17:$I$56,9,FALSE))</f>
        <v>0</v>
      </c>
      <c r="U86" s="22" t="str">
        <f>IF(ISNA(VLOOKUP($C86,'Fernie CC MO'!$A$17:$I$65,9,FALSE))=TRUE,"0",VLOOKUP($C86,'Fernie CC MO'!$A$17:$I$65,9,FALSE))</f>
        <v>0</v>
      </c>
      <c r="V86" s="22" t="str">
        <f>IF(ISNA(VLOOKUP($C86,'Fernie CC DM'!$A$17:$I$65,9,FALSE))=TRUE,"0",VLOOKUP($C86,'Fernie CC DM'!$A$17:$I$65,9,FALSE))</f>
        <v>0</v>
      </c>
      <c r="W86" s="22" t="str">
        <f>IF(ISNA(VLOOKUP($C86,'Jr Nats MO'!$A$17:$I$41,9,FALSE))=TRUE,"0",VLOOKUP($C86,'Jr Nats MO'!$A$17:$I$41,9,FALSE))</f>
        <v>0</v>
      </c>
      <c r="X86" s="22" t="str">
        <f>IF(ISNA(VLOOKUP($C86,'CDN Champs MO'!$A$17:$I$41,9,FALSE))=TRUE,"0",VLOOKUP($C86,'CDN Champs MO'!$A$17:$I$41,9,FALSE))</f>
        <v>0</v>
      </c>
      <c r="Y86" s="22" t="str">
        <f>IF(ISNA(VLOOKUP($C86,'CDN Champs DM'!$A$17:$I$41,9,FALSE))=TRUE,"0",VLOOKUP($C86,'CDN Champs DM'!$A$17:$I$41,9,FALSE))</f>
        <v>0</v>
      </c>
    </row>
    <row r="87" spans="1:25" ht="15" customHeight="1">
      <c r="A87" s="81" t="s">
        <v>101</v>
      </c>
      <c r="B87" s="81"/>
      <c r="C87" s="86" t="s">
        <v>159</v>
      </c>
      <c r="D87" s="85">
        <f>IF(ISNA(VLOOKUP($C87,'RPA Caclulations'!$C$6:$K$104,3,FALSE))=TRUE,"0",VLOOKUP($C87,'RPA Caclulations'!$C$6:$K$104,3,FALSE))</f>
        <v>52</v>
      </c>
      <c r="E87" s="22" t="str">
        <f>IF(ISNA(VLOOKUP($C87,'Canadian Selections'!$A$17:$I$37,9,FALSE))=TRUE,"0",VLOOKUP($C87,'Canadian Selections'!$A$17:$I$37,9,FALSE))</f>
        <v>0</v>
      </c>
      <c r="F87" s="22" t="str">
        <f>IF(ISNA(VLOOKUP($C87,'Canadian Selections'!$A$17:$I$37,9,FALSE))=TRUE,"0",VLOOKUP($C87,'Canadian Selections'!$A$17:$I$37,9,FALSE))</f>
        <v>0</v>
      </c>
      <c r="G87" s="22" t="str">
        <f>IF(ISNA(VLOOKUP($C87,'Canadian Selections'!$A$17:$I$37,9,FALSE))=TRUE,"0",VLOOKUP($C87,'Canadian Selections'!$A$17:$I$37,9,FALSE))</f>
        <v>0</v>
      </c>
      <c r="H87" s="22" t="str">
        <f>IF(ISNA(VLOOKUP($C87,'Caledon TT Day 1'!$A$17:$I$52,9,FALSE))=TRUE,"0",VLOOKUP($C87,'Caledon TT Day 1'!$A$17:$I$52,9,FALSE))</f>
        <v>0</v>
      </c>
      <c r="I87" s="22" t="str">
        <f>IF(ISNA(VLOOKUP($C87,'Caledon TT Day 2'!$A$17:$I$50,9,FALSE))=TRUE,"0",VLOOKUP($C87,'Caledon TT Day 2'!$A$17:$I$50,9,FALSE))</f>
        <v>0</v>
      </c>
      <c r="J87" s="22" t="str">
        <f>IF(ISNA(VLOOKUP($C87,'Beaver TT'!$A$17:$I$64,9,FALSE))=TRUE,"0",VLOOKUP($C87,'Beaver TT'!$A$17:$I$64,9,FALSE))</f>
        <v>0</v>
      </c>
      <c r="K87" s="22">
        <f>IF(ISNA(VLOOKUP($C87,'Fortune Fz'!$A$17:$I$64,9,FALSE))=TRUE,"0",VLOOKUP($C87,'Fortune Fz'!$A$17:$I$64,9,FALSE))</f>
        <v>1</v>
      </c>
      <c r="L87" s="22" t="str">
        <f>IF(ISNA(VLOOKUP($C87,'VSC NorAm MO'!$A$17:$I$64,9,FALSE))=TRUE,"0",VLOOKUP($C87,'VSC NorAm MO'!$A$17:$I$64,9,FALSE))</f>
        <v>0</v>
      </c>
      <c r="M87" s="22" t="str">
        <f>IF(ISNA(VLOOKUP($C87,'VSC NorAm DM'!$A$17:$I$64,9,FALSE))=TRUE,"0",VLOOKUP($C87,'VSC NorAm DM'!$A$17:$I$64,9,FALSE))</f>
        <v>0</v>
      </c>
      <c r="N87" s="22" t="str">
        <f>IF(ISNA(VLOOKUP($C87,'TT Provincials'!$A$17:$I$65,9,FALSE))=TRUE,"0",VLOOKUP($C87,'TT Provincials'!$A$17:$I$65,9,FALSE))</f>
        <v>0</v>
      </c>
      <c r="O87" s="22" t="str">
        <f>IF(ISNA(VLOOKUP($C87,'TT Provincials DM'!$A$17:$I$65,9,FALSE))=TRUE,"0",VLOOKUP($C87,'TT Provincials DM'!$A$17:$I$65,9,FALSE))</f>
        <v>0</v>
      </c>
      <c r="P87" s="22" t="str">
        <f>IF(ISNA(VLOOKUP($C87,'CWG Moguls'!$A$17:$I$56,9,FALSE))=TRUE,"0",VLOOKUP($C87,'CWG Moguls'!$A$17:$I$56,9,FALSE))</f>
        <v>0</v>
      </c>
      <c r="Q87" s="22" t="str">
        <f>IF(ISNA(VLOOKUP($C87,'Steamboat NorAM MO'!$A$17:$I$56,9,FALSE))=TRUE,"0",VLOOKUP($C87,'Steamboat NorAM MO'!$A$17:$I$56,9,FALSE))</f>
        <v>0</v>
      </c>
      <c r="R87" s="22" t="str">
        <f>IF(ISNA(VLOOKUP($C87,'Steamboat NorAM DM'!$A$17:$I$56,9,FALSE))=TRUE,"0",VLOOKUP($C87,'Steamboat NorAM DM'!$A$17:$I$56,9,FALSE))</f>
        <v>0</v>
      </c>
      <c r="S87" s="22" t="str">
        <f>IF(ISNA(VLOOKUP($C87,'Apex NorAM MO'!$A$17:$I$56,9,FALSE))=TRUE,"0",VLOOKUP($C87,'Apex NorAM MO'!$A$17:$I$56,9,FALSE))</f>
        <v>0</v>
      </c>
      <c r="T87" s="22" t="str">
        <f>IF(ISNA(VLOOKUP($C87,'Apex NorAM DM'!$A$17:$I$56,9,FALSE))=TRUE,"0",VLOOKUP($C87,'Apex NorAM DM'!$A$17:$I$56,9,FALSE))</f>
        <v>0</v>
      </c>
      <c r="U87" s="22" t="str">
        <f>IF(ISNA(VLOOKUP($C87,'Fernie CC MO'!$A$17:$I$65,9,FALSE))=TRUE,"0",VLOOKUP($C87,'Fernie CC MO'!$A$17:$I$65,9,FALSE))</f>
        <v>0</v>
      </c>
      <c r="V87" s="22" t="str">
        <f>IF(ISNA(VLOOKUP($C87,'Fernie CC DM'!$A$17:$I$65,9,FALSE))=TRUE,"0",VLOOKUP($C87,'Fernie CC DM'!$A$17:$I$65,9,FALSE))</f>
        <v>0</v>
      </c>
      <c r="W87" s="22" t="str">
        <f>IF(ISNA(VLOOKUP($C87,'Jr Nats MO'!$A$17:$I$41,9,FALSE))=TRUE,"0",VLOOKUP($C87,'Jr Nats MO'!$A$17:$I$41,9,FALSE))</f>
        <v>0</v>
      </c>
      <c r="X87" s="22" t="str">
        <f>IF(ISNA(VLOOKUP($C87,'CDN Champs MO'!$A$17:$I$41,9,FALSE))=TRUE,"0",VLOOKUP($C87,'CDN Champs MO'!$A$17:$I$41,9,FALSE))</f>
        <v>0</v>
      </c>
      <c r="Y87" s="22" t="str">
        <f>IF(ISNA(VLOOKUP($C87,'CDN Champs DM'!$A$17:$I$41,9,FALSE))=TRUE,"0",VLOOKUP($C87,'CDN Champs DM'!$A$17:$I$41,9,FALSE))</f>
        <v>0</v>
      </c>
    </row>
    <row r="88" spans="1:25" ht="15" customHeight="1">
      <c r="A88" s="81" t="s">
        <v>101</v>
      </c>
      <c r="B88" s="81"/>
      <c r="C88" s="86" t="s">
        <v>176</v>
      </c>
      <c r="D88" s="85">
        <f>IF(ISNA(VLOOKUP($C88,'RPA Caclulations'!$C$6:$K$104,3,FALSE))=TRUE,"0",VLOOKUP($C88,'RPA Caclulations'!$C$6:$K$104,3,FALSE))</f>
        <v>52</v>
      </c>
      <c r="E88" s="22" t="str">
        <f>IF(ISNA(VLOOKUP($C88,'Canadian Selections'!$A$17:$I$37,9,FALSE))=TRUE,"0",VLOOKUP($C88,'Canadian Selections'!$A$17:$I$37,9,FALSE))</f>
        <v>0</v>
      </c>
      <c r="F88" s="22" t="str">
        <f>IF(ISNA(VLOOKUP($C88,'Canadian Selections'!$A$17:$I$37,9,FALSE))=TRUE,"0",VLOOKUP($C88,'Canadian Selections'!$A$17:$I$37,9,FALSE))</f>
        <v>0</v>
      </c>
      <c r="G88" s="22" t="str">
        <f>IF(ISNA(VLOOKUP($C88,'Canadian Selections'!$A$17:$I$37,9,FALSE))=TRUE,"0",VLOOKUP($C88,'Canadian Selections'!$A$17:$I$37,9,FALSE))</f>
        <v>0</v>
      </c>
      <c r="H88" s="22" t="str">
        <f>IF(ISNA(VLOOKUP($C88,'Caledon TT Day 1'!$A$17:$I$52,9,FALSE))=TRUE,"0",VLOOKUP($C88,'Caledon TT Day 1'!$A$17:$I$52,9,FALSE))</f>
        <v>0</v>
      </c>
      <c r="I88" s="22" t="str">
        <f>IF(ISNA(VLOOKUP($C88,'Caledon TT Day 2'!$A$17:$I$50,9,FALSE))=TRUE,"0",VLOOKUP($C88,'Caledon TT Day 2'!$A$17:$I$50,9,FALSE))</f>
        <v>0</v>
      </c>
      <c r="J88" s="22" t="str">
        <f>IF(ISNA(VLOOKUP($C88,'Beaver TT'!$A$17:$I$64,9,FALSE))=TRUE,"0",VLOOKUP($C88,'Beaver TT'!$A$17:$I$64,9,FALSE))</f>
        <v>0</v>
      </c>
      <c r="K88" s="22">
        <f>IF(ISNA(VLOOKUP($C88,'Fortune Fz'!$A$17:$I$64,9,FALSE))=TRUE,"0",VLOOKUP($C88,'Fortune Fz'!$A$17:$I$64,9,FALSE))</f>
        <v>1</v>
      </c>
      <c r="L88" s="22" t="str">
        <f>IF(ISNA(VLOOKUP($C88,'VSC NorAm MO'!$A$17:$I$64,9,FALSE))=TRUE,"0",VLOOKUP($C88,'VSC NorAm MO'!$A$17:$I$64,9,FALSE))</f>
        <v>0</v>
      </c>
      <c r="M88" s="22" t="str">
        <f>IF(ISNA(VLOOKUP($C88,'VSC NorAm DM'!$A$17:$I$64,9,FALSE))=TRUE,"0",VLOOKUP($C88,'VSC NorAm DM'!$A$17:$I$64,9,FALSE))</f>
        <v>0</v>
      </c>
      <c r="N88" s="22" t="str">
        <f>IF(ISNA(VLOOKUP($C88,'TT Provincials'!$A$17:$I$65,9,FALSE))=TRUE,"0",VLOOKUP($C88,'TT Provincials'!$A$17:$I$65,9,FALSE))</f>
        <v>0</v>
      </c>
      <c r="O88" s="22" t="str">
        <f>IF(ISNA(VLOOKUP($C88,'TT Provincials DM'!$A$17:$I$65,9,FALSE))=TRUE,"0",VLOOKUP($C88,'TT Provincials DM'!$A$17:$I$65,9,FALSE))</f>
        <v>0</v>
      </c>
      <c r="P88" s="22" t="str">
        <f>IF(ISNA(VLOOKUP($C88,'CWG Moguls'!$A$17:$I$56,9,FALSE))=TRUE,"0",VLOOKUP($C88,'CWG Moguls'!$A$17:$I$56,9,FALSE))</f>
        <v>0</v>
      </c>
      <c r="Q88" s="22" t="str">
        <f>IF(ISNA(VLOOKUP($C88,'Steamboat NorAM MO'!$A$17:$I$56,9,FALSE))=TRUE,"0",VLOOKUP($C88,'Steamboat NorAM MO'!$A$17:$I$56,9,FALSE))</f>
        <v>0</v>
      </c>
      <c r="R88" s="22" t="str">
        <f>IF(ISNA(VLOOKUP($C88,'Steamboat NorAM DM'!$A$17:$I$56,9,FALSE))=TRUE,"0",VLOOKUP($C88,'Steamboat NorAM DM'!$A$17:$I$56,9,FALSE))</f>
        <v>0</v>
      </c>
      <c r="S88" s="22" t="str">
        <f>IF(ISNA(VLOOKUP($C88,'Apex NorAM MO'!$A$17:$I$56,9,FALSE))=TRUE,"0",VLOOKUP($C88,'Apex NorAM MO'!$A$17:$I$56,9,FALSE))</f>
        <v>0</v>
      </c>
      <c r="T88" s="22" t="str">
        <f>IF(ISNA(VLOOKUP($C88,'Apex NorAM DM'!$A$17:$I$56,9,FALSE))=TRUE,"0",VLOOKUP($C88,'Apex NorAM DM'!$A$17:$I$56,9,FALSE))</f>
        <v>0</v>
      </c>
      <c r="U88" s="22" t="str">
        <f>IF(ISNA(VLOOKUP($C88,'Fernie CC MO'!$A$17:$I$65,9,FALSE))=TRUE,"0",VLOOKUP($C88,'Fernie CC MO'!$A$17:$I$65,9,FALSE))</f>
        <v>0</v>
      </c>
      <c r="V88" s="22" t="str">
        <f>IF(ISNA(VLOOKUP($C88,'Fernie CC DM'!$A$17:$I$65,9,FALSE))=TRUE,"0",VLOOKUP($C88,'Fernie CC DM'!$A$17:$I$65,9,FALSE))</f>
        <v>0</v>
      </c>
      <c r="W88" s="22" t="str">
        <f>IF(ISNA(VLOOKUP($C88,'Jr Nats MO'!$A$17:$I$41,9,FALSE))=TRUE,"0",VLOOKUP($C88,'Jr Nats MO'!$A$17:$I$41,9,FALSE))</f>
        <v>0</v>
      </c>
      <c r="X88" s="22" t="str">
        <f>IF(ISNA(VLOOKUP($C88,'CDN Champs MO'!$A$17:$I$41,9,FALSE))=TRUE,"0",VLOOKUP($C88,'CDN Champs MO'!$A$17:$I$41,9,FALSE))</f>
        <v>0</v>
      </c>
      <c r="Y88" s="22" t="str">
        <f>IF(ISNA(VLOOKUP($C88,'CDN Champs DM'!$A$17:$I$41,9,FALSE))=TRUE,"0",VLOOKUP($C88,'CDN Champs DM'!$A$17:$I$41,9,FALSE))</f>
        <v>0</v>
      </c>
    </row>
    <row r="89" spans="1:25" ht="15" customHeight="1">
      <c r="A89" s="81" t="s">
        <v>101</v>
      </c>
      <c r="B89" s="81"/>
      <c r="C89" s="86" t="s">
        <v>160</v>
      </c>
      <c r="D89" s="85">
        <f>IF(ISNA(VLOOKUP($C89,'RPA Caclulations'!$C$6:$K$104,3,FALSE))=TRUE,"0",VLOOKUP($C89,'RPA Caclulations'!$C$6:$K$104,3,FALSE))</f>
        <v>52</v>
      </c>
      <c r="E89" s="22" t="str">
        <f>IF(ISNA(VLOOKUP($C89,'Canadian Selections'!$A$17:$I$37,9,FALSE))=TRUE,"0",VLOOKUP($C89,'Canadian Selections'!$A$17:$I$37,9,FALSE))</f>
        <v>0</v>
      </c>
      <c r="F89" s="22" t="str">
        <f>IF(ISNA(VLOOKUP($C89,'Canadian Selections'!$A$17:$I$37,9,FALSE))=TRUE,"0",VLOOKUP($C89,'Canadian Selections'!$A$17:$I$37,9,FALSE))</f>
        <v>0</v>
      </c>
      <c r="G89" s="22" t="str">
        <f>IF(ISNA(VLOOKUP($C89,'Canadian Selections'!$A$17:$I$37,9,FALSE))=TRUE,"0",VLOOKUP($C89,'Canadian Selections'!$A$17:$I$37,9,FALSE))</f>
        <v>0</v>
      </c>
      <c r="H89" s="22" t="str">
        <f>IF(ISNA(VLOOKUP($C89,'Caledon TT Day 1'!$A$17:$I$52,9,FALSE))=TRUE,"0",VLOOKUP($C89,'Caledon TT Day 1'!$A$17:$I$52,9,FALSE))</f>
        <v>0</v>
      </c>
      <c r="I89" s="22" t="str">
        <f>IF(ISNA(VLOOKUP($C89,'Caledon TT Day 2'!$A$17:$I$50,9,FALSE))=TRUE,"0",VLOOKUP($C89,'Caledon TT Day 2'!$A$17:$I$50,9,FALSE))</f>
        <v>0</v>
      </c>
      <c r="J89" s="22" t="str">
        <f>IF(ISNA(VLOOKUP($C89,'Beaver TT'!$A$17:$I$64,9,FALSE))=TRUE,"0",VLOOKUP($C89,'Beaver TT'!$A$17:$I$64,9,FALSE))</f>
        <v>0</v>
      </c>
      <c r="K89" s="22">
        <f>IF(ISNA(VLOOKUP($C89,'Fortune Fz'!$A$17:$I$64,9,FALSE))=TRUE,"0",VLOOKUP($C89,'Fortune Fz'!$A$17:$I$64,9,FALSE))</f>
        <v>1</v>
      </c>
      <c r="L89" s="22" t="str">
        <f>IF(ISNA(VLOOKUP($C89,'VSC NorAm MO'!$A$17:$I$64,9,FALSE))=TRUE,"0",VLOOKUP($C89,'VSC NorAm MO'!$A$17:$I$64,9,FALSE))</f>
        <v>0</v>
      </c>
      <c r="M89" s="22" t="str">
        <f>IF(ISNA(VLOOKUP($C89,'VSC NorAm DM'!$A$17:$I$64,9,FALSE))=TRUE,"0",VLOOKUP($C89,'VSC NorAm DM'!$A$17:$I$64,9,FALSE))</f>
        <v>0</v>
      </c>
      <c r="N89" s="22" t="str">
        <f>IF(ISNA(VLOOKUP($C89,'TT Provincials'!$A$17:$I$65,9,FALSE))=TRUE,"0",VLOOKUP($C89,'TT Provincials'!$A$17:$I$65,9,FALSE))</f>
        <v>0</v>
      </c>
      <c r="O89" s="22" t="str">
        <f>IF(ISNA(VLOOKUP($C89,'TT Provincials DM'!$A$17:$I$65,9,FALSE))=TRUE,"0",VLOOKUP($C89,'TT Provincials DM'!$A$17:$I$65,9,FALSE))</f>
        <v>0</v>
      </c>
      <c r="P89" s="22" t="str">
        <f>IF(ISNA(VLOOKUP($C89,'CWG Moguls'!$A$17:$I$56,9,FALSE))=TRUE,"0",VLOOKUP($C89,'CWG Moguls'!$A$17:$I$56,9,FALSE))</f>
        <v>0</v>
      </c>
      <c r="Q89" s="22" t="str">
        <f>IF(ISNA(VLOOKUP($C89,'Steamboat NorAM MO'!$A$17:$I$56,9,FALSE))=TRUE,"0",VLOOKUP($C89,'Steamboat NorAM MO'!$A$17:$I$56,9,FALSE))</f>
        <v>0</v>
      </c>
      <c r="R89" s="22" t="str">
        <f>IF(ISNA(VLOOKUP($C89,'Steamboat NorAM DM'!$A$17:$I$56,9,FALSE))=TRUE,"0",VLOOKUP($C89,'Steamboat NorAM DM'!$A$17:$I$56,9,FALSE))</f>
        <v>0</v>
      </c>
      <c r="S89" s="22" t="str">
        <f>IF(ISNA(VLOOKUP($C89,'Apex NorAM MO'!$A$17:$I$56,9,FALSE))=TRUE,"0",VLOOKUP($C89,'Apex NorAM MO'!$A$17:$I$56,9,FALSE))</f>
        <v>0</v>
      </c>
      <c r="T89" s="22" t="str">
        <f>IF(ISNA(VLOOKUP($C89,'Apex NorAM DM'!$A$17:$I$56,9,FALSE))=TRUE,"0",VLOOKUP($C89,'Apex NorAM DM'!$A$17:$I$56,9,FALSE))</f>
        <v>0</v>
      </c>
      <c r="U89" s="22" t="str">
        <f>IF(ISNA(VLOOKUP($C89,'Fernie CC MO'!$A$17:$I$65,9,FALSE))=TRUE,"0",VLOOKUP($C89,'Fernie CC MO'!$A$17:$I$65,9,FALSE))</f>
        <v>0</v>
      </c>
      <c r="V89" s="22" t="str">
        <f>IF(ISNA(VLOOKUP($C89,'Fernie CC DM'!$A$17:$I$65,9,FALSE))=TRUE,"0",VLOOKUP($C89,'Fernie CC DM'!$A$17:$I$65,9,FALSE))</f>
        <v>0</v>
      </c>
      <c r="W89" s="22" t="str">
        <f>IF(ISNA(VLOOKUP($C89,'Jr Nats MO'!$A$17:$I$41,9,FALSE))=TRUE,"0",VLOOKUP($C89,'Jr Nats MO'!$A$17:$I$41,9,FALSE))</f>
        <v>0</v>
      </c>
      <c r="X89" s="22" t="str">
        <f>IF(ISNA(VLOOKUP($C89,'CDN Champs MO'!$A$17:$I$41,9,FALSE))=TRUE,"0",VLOOKUP($C89,'CDN Champs MO'!$A$17:$I$41,9,FALSE))</f>
        <v>0</v>
      </c>
      <c r="Y89" s="22" t="str">
        <f>IF(ISNA(VLOOKUP($C89,'CDN Champs DM'!$A$17:$I$41,9,FALSE))=TRUE,"0",VLOOKUP($C89,'CDN Champs DM'!$A$17:$I$41,9,FALSE))</f>
        <v>0</v>
      </c>
    </row>
    <row r="90" spans="1:25" ht="15" customHeight="1">
      <c r="A90" s="81" t="s">
        <v>101</v>
      </c>
      <c r="B90" s="81"/>
      <c r="C90" s="86" t="s">
        <v>161</v>
      </c>
      <c r="D90" s="85">
        <f>IF(ISNA(VLOOKUP($C90,'RPA Caclulations'!$C$6:$K$104,3,FALSE))=TRUE,"0",VLOOKUP($C90,'RPA Caclulations'!$C$6:$K$104,3,FALSE))</f>
        <v>52</v>
      </c>
      <c r="E90" s="22" t="str">
        <f>IF(ISNA(VLOOKUP($C90,'Canadian Selections'!$A$17:$I$37,9,FALSE))=TRUE,"0",VLOOKUP($C90,'Canadian Selections'!$A$17:$I$37,9,FALSE))</f>
        <v>0</v>
      </c>
      <c r="F90" s="22" t="str">
        <f>IF(ISNA(VLOOKUP($C90,'Canadian Selections'!$A$17:$I$37,9,FALSE))=TRUE,"0",VLOOKUP($C90,'Canadian Selections'!$A$17:$I$37,9,FALSE))</f>
        <v>0</v>
      </c>
      <c r="G90" s="22" t="str">
        <f>IF(ISNA(VLOOKUP($C90,'Canadian Selections'!$A$17:$I$37,9,FALSE))=TRUE,"0",VLOOKUP($C90,'Canadian Selections'!$A$17:$I$37,9,FALSE))</f>
        <v>0</v>
      </c>
      <c r="H90" s="22" t="str">
        <f>IF(ISNA(VLOOKUP($C90,'Caledon TT Day 1'!$A$17:$I$52,9,FALSE))=TRUE,"0",VLOOKUP($C90,'Caledon TT Day 1'!$A$17:$I$52,9,FALSE))</f>
        <v>0</v>
      </c>
      <c r="I90" s="22" t="str">
        <f>IF(ISNA(VLOOKUP($C90,'Caledon TT Day 2'!$A$17:$I$50,9,FALSE))=TRUE,"0",VLOOKUP($C90,'Caledon TT Day 2'!$A$17:$I$50,9,FALSE))</f>
        <v>0</v>
      </c>
      <c r="J90" s="22" t="str">
        <f>IF(ISNA(VLOOKUP($C90,'Beaver TT'!$A$17:$I$64,9,FALSE))=TRUE,"0",VLOOKUP($C90,'Beaver TT'!$A$17:$I$64,9,FALSE))</f>
        <v>0</v>
      </c>
      <c r="K90" s="22">
        <f>IF(ISNA(VLOOKUP($C90,'Fortune Fz'!$A$17:$I$64,9,FALSE))=TRUE,"0",VLOOKUP($C90,'Fortune Fz'!$A$17:$I$64,9,FALSE))</f>
        <v>1</v>
      </c>
      <c r="L90" s="22" t="str">
        <f>IF(ISNA(VLOOKUP($C90,'VSC NorAm MO'!$A$17:$I$64,9,FALSE))=TRUE,"0",VLOOKUP($C90,'VSC NorAm MO'!$A$17:$I$64,9,FALSE))</f>
        <v>0</v>
      </c>
      <c r="M90" s="22" t="str">
        <f>IF(ISNA(VLOOKUP($C90,'VSC NorAm DM'!$A$17:$I$64,9,FALSE))=TRUE,"0",VLOOKUP($C90,'VSC NorAm DM'!$A$17:$I$64,9,FALSE))</f>
        <v>0</v>
      </c>
      <c r="N90" s="22" t="str">
        <f>IF(ISNA(VLOOKUP($C90,'TT Provincials'!$A$17:$I$65,9,FALSE))=TRUE,"0",VLOOKUP($C90,'TT Provincials'!$A$17:$I$65,9,FALSE))</f>
        <v>0</v>
      </c>
      <c r="O90" s="22" t="str">
        <f>IF(ISNA(VLOOKUP($C90,'TT Provincials DM'!$A$17:$I$65,9,FALSE))=TRUE,"0",VLOOKUP($C90,'TT Provincials DM'!$A$17:$I$65,9,FALSE))</f>
        <v>0</v>
      </c>
      <c r="P90" s="22" t="str">
        <f>IF(ISNA(VLOOKUP($C90,'CWG Moguls'!$A$17:$I$56,9,FALSE))=TRUE,"0",VLOOKUP($C90,'CWG Moguls'!$A$17:$I$56,9,FALSE))</f>
        <v>0</v>
      </c>
      <c r="Q90" s="22" t="str">
        <f>IF(ISNA(VLOOKUP($C90,'Steamboat NorAM MO'!$A$17:$I$56,9,FALSE))=TRUE,"0",VLOOKUP($C90,'Steamboat NorAM MO'!$A$17:$I$56,9,FALSE))</f>
        <v>0</v>
      </c>
      <c r="R90" s="22" t="str">
        <f>IF(ISNA(VLOOKUP($C90,'Steamboat NorAM DM'!$A$17:$I$56,9,FALSE))=TRUE,"0",VLOOKUP($C90,'Steamboat NorAM DM'!$A$17:$I$56,9,FALSE))</f>
        <v>0</v>
      </c>
      <c r="S90" s="22" t="str">
        <f>IF(ISNA(VLOOKUP($C90,'Apex NorAM MO'!$A$17:$I$56,9,FALSE))=TRUE,"0",VLOOKUP($C90,'Apex NorAM MO'!$A$17:$I$56,9,FALSE))</f>
        <v>0</v>
      </c>
      <c r="T90" s="22" t="str">
        <f>IF(ISNA(VLOOKUP($C90,'Apex NorAM DM'!$A$17:$I$56,9,FALSE))=TRUE,"0",VLOOKUP($C90,'Apex NorAM DM'!$A$17:$I$56,9,FALSE))</f>
        <v>0</v>
      </c>
      <c r="U90" s="22" t="str">
        <f>IF(ISNA(VLOOKUP($C90,'Fernie CC MO'!$A$17:$I$65,9,FALSE))=TRUE,"0",VLOOKUP($C90,'Fernie CC MO'!$A$17:$I$65,9,FALSE))</f>
        <v>0</v>
      </c>
      <c r="V90" s="22" t="str">
        <f>IF(ISNA(VLOOKUP($C90,'Fernie CC DM'!$A$17:$I$65,9,FALSE))=TRUE,"0",VLOOKUP($C90,'Fernie CC DM'!$A$17:$I$65,9,FALSE))</f>
        <v>0</v>
      </c>
      <c r="W90" s="22" t="str">
        <f>IF(ISNA(VLOOKUP($C90,'Jr Nats MO'!$A$17:$I$41,9,FALSE))=TRUE,"0",VLOOKUP($C90,'Jr Nats MO'!$A$17:$I$41,9,FALSE))</f>
        <v>0</v>
      </c>
      <c r="X90" s="22" t="str">
        <f>IF(ISNA(VLOOKUP($C90,'CDN Champs MO'!$A$17:$I$41,9,FALSE))=TRUE,"0",VLOOKUP($C90,'CDN Champs MO'!$A$17:$I$41,9,FALSE))</f>
        <v>0</v>
      </c>
      <c r="Y90" s="22" t="str">
        <f>IF(ISNA(VLOOKUP($C90,'CDN Champs DM'!$A$17:$I$41,9,FALSE))=TRUE,"0",VLOOKUP($C90,'CDN Champs DM'!$A$17:$I$41,9,FALSE))</f>
        <v>0</v>
      </c>
    </row>
    <row r="91" spans="1:25" ht="15" customHeight="1">
      <c r="A91" s="81" t="s">
        <v>101</v>
      </c>
      <c r="B91" s="81"/>
      <c r="C91" s="86" t="s">
        <v>162</v>
      </c>
      <c r="D91" s="85">
        <f>IF(ISNA(VLOOKUP($C91,'RPA Caclulations'!$C$6:$K$104,3,FALSE))=TRUE,"0",VLOOKUP($C91,'RPA Caclulations'!$C$6:$K$104,3,FALSE))</f>
        <v>52</v>
      </c>
      <c r="E91" s="22" t="str">
        <f>IF(ISNA(VLOOKUP($C91,'Canadian Selections'!$A$17:$I$37,9,FALSE))=TRUE,"0",VLOOKUP($C91,'Canadian Selections'!$A$17:$I$37,9,FALSE))</f>
        <v>0</v>
      </c>
      <c r="F91" s="22" t="str">
        <f>IF(ISNA(VLOOKUP($C91,'Canadian Selections'!$A$17:$I$37,9,FALSE))=TRUE,"0",VLOOKUP($C91,'Canadian Selections'!$A$17:$I$37,9,FALSE))</f>
        <v>0</v>
      </c>
      <c r="G91" s="22" t="str">
        <f>IF(ISNA(VLOOKUP($C91,'Canadian Selections'!$A$17:$I$37,9,FALSE))=TRUE,"0",VLOOKUP($C91,'Canadian Selections'!$A$17:$I$37,9,FALSE))</f>
        <v>0</v>
      </c>
      <c r="H91" s="22" t="str">
        <f>IF(ISNA(VLOOKUP($C91,'Caledon TT Day 1'!$A$17:$I$52,9,FALSE))=TRUE,"0",VLOOKUP($C91,'Caledon TT Day 1'!$A$17:$I$52,9,FALSE))</f>
        <v>0</v>
      </c>
      <c r="I91" s="22" t="str">
        <f>IF(ISNA(VLOOKUP($C91,'Caledon TT Day 2'!$A$17:$I$50,9,FALSE))=TRUE,"0",VLOOKUP($C91,'Caledon TT Day 2'!$A$17:$I$50,9,FALSE))</f>
        <v>0</v>
      </c>
      <c r="J91" s="22" t="str">
        <f>IF(ISNA(VLOOKUP($C91,'Beaver TT'!$A$17:$I$64,9,FALSE))=TRUE,"0",VLOOKUP($C91,'Beaver TT'!$A$17:$I$64,9,FALSE))</f>
        <v>0</v>
      </c>
      <c r="K91" s="22">
        <f>IF(ISNA(VLOOKUP($C91,'Fortune Fz'!$A$17:$I$64,9,FALSE))=TRUE,"0",VLOOKUP($C91,'Fortune Fz'!$A$17:$I$64,9,FALSE))</f>
        <v>1</v>
      </c>
      <c r="L91" s="22" t="str">
        <f>IF(ISNA(VLOOKUP($C91,'VSC NorAm MO'!$A$17:$I$64,9,FALSE))=TRUE,"0",VLOOKUP($C91,'VSC NorAm MO'!$A$17:$I$64,9,FALSE))</f>
        <v>0</v>
      </c>
      <c r="M91" s="22" t="str">
        <f>IF(ISNA(VLOOKUP($C91,'VSC NorAm DM'!$A$17:$I$64,9,FALSE))=TRUE,"0",VLOOKUP($C91,'VSC NorAm DM'!$A$17:$I$64,9,FALSE))</f>
        <v>0</v>
      </c>
      <c r="N91" s="22" t="str">
        <f>IF(ISNA(VLOOKUP($C91,'TT Provincials'!$A$17:$I$65,9,FALSE))=TRUE,"0",VLOOKUP($C91,'TT Provincials'!$A$17:$I$65,9,FALSE))</f>
        <v>0</v>
      </c>
      <c r="O91" s="22" t="str">
        <f>IF(ISNA(VLOOKUP($C91,'TT Provincials DM'!$A$17:$I$65,9,FALSE))=TRUE,"0",VLOOKUP($C91,'TT Provincials DM'!$A$17:$I$65,9,FALSE))</f>
        <v>0</v>
      </c>
      <c r="P91" s="22" t="str">
        <f>IF(ISNA(VLOOKUP($C91,'CWG Moguls'!$A$17:$I$56,9,FALSE))=TRUE,"0",VLOOKUP($C91,'CWG Moguls'!$A$17:$I$56,9,FALSE))</f>
        <v>0</v>
      </c>
      <c r="Q91" s="22" t="str">
        <f>IF(ISNA(VLOOKUP($C91,'Steamboat NorAM MO'!$A$17:$I$56,9,FALSE))=TRUE,"0",VLOOKUP($C91,'Steamboat NorAM MO'!$A$17:$I$56,9,FALSE))</f>
        <v>0</v>
      </c>
      <c r="R91" s="22" t="str">
        <f>IF(ISNA(VLOOKUP($C91,'Steamboat NorAM DM'!$A$17:$I$56,9,FALSE))=TRUE,"0",VLOOKUP($C91,'Steamboat NorAM DM'!$A$17:$I$56,9,FALSE))</f>
        <v>0</v>
      </c>
      <c r="S91" s="22" t="str">
        <f>IF(ISNA(VLOOKUP($C91,'Apex NorAM MO'!$A$17:$I$56,9,FALSE))=TRUE,"0",VLOOKUP($C91,'Apex NorAM MO'!$A$17:$I$56,9,FALSE))</f>
        <v>0</v>
      </c>
      <c r="T91" s="22" t="str">
        <f>IF(ISNA(VLOOKUP($C91,'Apex NorAM DM'!$A$17:$I$56,9,FALSE))=TRUE,"0",VLOOKUP($C91,'Apex NorAM DM'!$A$17:$I$56,9,FALSE))</f>
        <v>0</v>
      </c>
      <c r="U91" s="22" t="str">
        <f>IF(ISNA(VLOOKUP($C91,'Fernie CC MO'!$A$17:$I$65,9,FALSE))=TRUE,"0",VLOOKUP($C91,'Fernie CC MO'!$A$17:$I$65,9,FALSE))</f>
        <v>0</v>
      </c>
      <c r="V91" s="22" t="str">
        <f>IF(ISNA(VLOOKUP($C91,'Fernie CC DM'!$A$17:$I$65,9,FALSE))=TRUE,"0",VLOOKUP($C91,'Fernie CC DM'!$A$17:$I$65,9,FALSE))</f>
        <v>0</v>
      </c>
      <c r="W91" s="22" t="str">
        <f>IF(ISNA(VLOOKUP($C91,'Jr Nats MO'!$A$17:$I$41,9,FALSE))=TRUE,"0",VLOOKUP($C91,'Jr Nats MO'!$A$17:$I$41,9,FALSE))</f>
        <v>0</v>
      </c>
      <c r="X91" s="22" t="str">
        <f>IF(ISNA(VLOOKUP($C91,'CDN Champs MO'!$A$17:$I$41,9,FALSE))=TRUE,"0",VLOOKUP($C91,'CDN Champs MO'!$A$17:$I$41,9,FALSE))</f>
        <v>0</v>
      </c>
      <c r="Y91" s="22" t="str">
        <f>IF(ISNA(VLOOKUP($C91,'CDN Champs DM'!$A$17:$I$41,9,FALSE))=TRUE,"0",VLOOKUP($C91,'CDN Champs DM'!$A$17:$I$41,9,FALSE))</f>
        <v>0</v>
      </c>
    </row>
    <row r="92" spans="1:25" ht="15" customHeight="1">
      <c r="A92" s="81" t="s">
        <v>101</v>
      </c>
      <c r="B92" s="81"/>
      <c r="C92" s="86" t="s">
        <v>163</v>
      </c>
      <c r="D92" s="85">
        <f>IF(ISNA(VLOOKUP($C92,'RPA Caclulations'!$C$6:$K$104,3,FALSE))=TRUE,"0",VLOOKUP($C92,'RPA Caclulations'!$C$6:$K$104,3,FALSE))</f>
        <v>52</v>
      </c>
      <c r="E92" s="22" t="str">
        <f>IF(ISNA(VLOOKUP($C92,'Canadian Selections'!$A$17:$I$37,9,FALSE))=TRUE,"0",VLOOKUP($C92,'Canadian Selections'!$A$17:$I$37,9,FALSE))</f>
        <v>0</v>
      </c>
      <c r="F92" s="22" t="str">
        <f>IF(ISNA(VLOOKUP($C92,'Canadian Selections'!$A$17:$I$37,9,FALSE))=TRUE,"0",VLOOKUP($C92,'Canadian Selections'!$A$17:$I$37,9,FALSE))</f>
        <v>0</v>
      </c>
      <c r="G92" s="22" t="str">
        <f>IF(ISNA(VLOOKUP($C92,'Canadian Selections'!$A$17:$I$37,9,FALSE))=TRUE,"0",VLOOKUP($C92,'Canadian Selections'!$A$17:$I$37,9,FALSE))</f>
        <v>0</v>
      </c>
      <c r="H92" s="22" t="str">
        <f>IF(ISNA(VLOOKUP($C92,'Caledon TT Day 1'!$A$17:$I$52,9,FALSE))=TRUE,"0",VLOOKUP($C92,'Caledon TT Day 1'!$A$17:$I$52,9,FALSE))</f>
        <v>0</v>
      </c>
      <c r="I92" s="22" t="str">
        <f>IF(ISNA(VLOOKUP($C92,'Caledon TT Day 2'!$A$17:$I$50,9,FALSE))=TRUE,"0",VLOOKUP($C92,'Caledon TT Day 2'!$A$17:$I$50,9,FALSE))</f>
        <v>0</v>
      </c>
      <c r="J92" s="22" t="str">
        <f>IF(ISNA(VLOOKUP($C92,'Beaver TT'!$A$17:$I$64,9,FALSE))=TRUE,"0",VLOOKUP($C92,'Beaver TT'!$A$17:$I$64,9,FALSE))</f>
        <v>0</v>
      </c>
      <c r="K92" s="22">
        <f>IF(ISNA(VLOOKUP($C92,'Fortune Fz'!$A$17:$I$64,9,FALSE))=TRUE,"0",VLOOKUP($C92,'Fortune Fz'!$A$17:$I$64,9,FALSE))</f>
        <v>1</v>
      </c>
      <c r="L92" s="22" t="str">
        <f>IF(ISNA(VLOOKUP($C92,'VSC NorAm MO'!$A$17:$I$64,9,FALSE))=TRUE,"0",VLOOKUP($C92,'VSC NorAm MO'!$A$17:$I$64,9,FALSE))</f>
        <v>0</v>
      </c>
      <c r="M92" s="22" t="str">
        <f>IF(ISNA(VLOOKUP($C92,'VSC NorAm DM'!$A$17:$I$64,9,FALSE))=TRUE,"0",VLOOKUP($C92,'VSC NorAm DM'!$A$17:$I$64,9,FALSE))</f>
        <v>0</v>
      </c>
      <c r="N92" s="22" t="str">
        <f>IF(ISNA(VLOOKUP($C92,'TT Provincials'!$A$17:$I$65,9,FALSE))=TRUE,"0",VLOOKUP($C92,'TT Provincials'!$A$17:$I$65,9,FALSE))</f>
        <v>0</v>
      </c>
      <c r="O92" s="22" t="str">
        <f>IF(ISNA(VLOOKUP($C92,'TT Provincials DM'!$A$17:$I$65,9,FALSE))=TRUE,"0",VLOOKUP($C92,'TT Provincials DM'!$A$17:$I$65,9,FALSE))</f>
        <v>0</v>
      </c>
      <c r="P92" s="22" t="str">
        <f>IF(ISNA(VLOOKUP($C92,'CWG Moguls'!$A$17:$I$56,9,FALSE))=TRUE,"0",VLOOKUP($C92,'CWG Moguls'!$A$17:$I$56,9,FALSE))</f>
        <v>0</v>
      </c>
      <c r="Q92" s="22" t="str">
        <f>IF(ISNA(VLOOKUP($C92,'Steamboat NorAM MO'!$A$17:$I$56,9,FALSE))=TRUE,"0",VLOOKUP($C92,'Steamboat NorAM MO'!$A$17:$I$56,9,FALSE))</f>
        <v>0</v>
      </c>
      <c r="R92" s="22" t="str">
        <f>IF(ISNA(VLOOKUP($C92,'Steamboat NorAM DM'!$A$17:$I$56,9,FALSE))=TRUE,"0",VLOOKUP($C92,'Steamboat NorAM DM'!$A$17:$I$56,9,FALSE))</f>
        <v>0</v>
      </c>
      <c r="S92" s="22" t="str">
        <f>IF(ISNA(VLOOKUP($C92,'Apex NorAM MO'!$A$17:$I$56,9,FALSE))=TRUE,"0",VLOOKUP($C92,'Apex NorAM MO'!$A$17:$I$56,9,FALSE))</f>
        <v>0</v>
      </c>
      <c r="T92" s="22" t="str">
        <f>IF(ISNA(VLOOKUP($C92,'Apex NorAM DM'!$A$17:$I$56,9,FALSE))=TRUE,"0",VLOOKUP($C92,'Apex NorAM DM'!$A$17:$I$56,9,FALSE))</f>
        <v>0</v>
      </c>
      <c r="U92" s="22" t="str">
        <f>IF(ISNA(VLOOKUP($C92,'Fernie CC MO'!$A$17:$I$65,9,FALSE))=TRUE,"0",VLOOKUP($C92,'Fernie CC MO'!$A$17:$I$65,9,FALSE))</f>
        <v>0</v>
      </c>
      <c r="V92" s="22" t="str">
        <f>IF(ISNA(VLOOKUP($C92,'Fernie CC DM'!$A$17:$I$65,9,FALSE))=TRUE,"0",VLOOKUP($C92,'Fernie CC DM'!$A$17:$I$65,9,FALSE))</f>
        <v>0</v>
      </c>
      <c r="W92" s="22" t="str">
        <f>IF(ISNA(VLOOKUP($C92,'Jr Nats MO'!$A$17:$I$41,9,FALSE))=TRUE,"0",VLOOKUP($C92,'Jr Nats MO'!$A$17:$I$41,9,FALSE))</f>
        <v>0</v>
      </c>
      <c r="X92" s="22" t="str">
        <f>IF(ISNA(VLOOKUP($C92,'CDN Champs MO'!$A$17:$I$41,9,FALSE))=TRUE,"0",VLOOKUP($C92,'CDN Champs MO'!$A$17:$I$41,9,FALSE))</f>
        <v>0</v>
      </c>
      <c r="Y92" s="22" t="str">
        <f>IF(ISNA(VLOOKUP($C92,'CDN Champs DM'!$A$17:$I$41,9,FALSE))=TRUE,"0",VLOOKUP($C92,'CDN Champs DM'!$A$17:$I$41,9,FALSE))</f>
        <v>0</v>
      </c>
    </row>
    <row r="93" spans="1:25" ht="15" customHeight="1">
      <c r="A93" s="81" t="s">
        <v>101</v>
      </c>
      <c r="B93" s="81"/>
      <c r="C93" s="86" t="s">
        <v>164</v>
      </c>
      <c r="D93" s="85">
        <f>IF(ISNA(VLOOKUP($C93,'RPA Caclulations'!$C$6:$K$104,3,FALSE))=TRUE,"0",VLOOKUP($C93,'RPA Caclulations'!$C$6:$K$104,3,FALSE))</f>
        <v>52</v>
      </c>
      <c r="E93" s="22" t="str">
        <f>IF(ISNA(VLOOKUP($C93,'Canadian Selections'!$A$17:$I$37,9,FALSE))=TRUE,"0",VLOOKUP($C93,'Canadian Selections'!$A$17:$I$37,9,FALSE))</f>
        <v>0</v>
      </c>
      <c r="F93" s="22" t="str">
        <f>IF(ISNA(VLOOKUP($C93,'Canadian Selections'!$A$17:$I$37,9,FALSE))=TRUE,"0",VLOOKUP($C93,'Canadian Selections'!$A$17:$I$37,9,FALSE))</f>
        <v>0</v>
      </c>
      <c r="G93" s="22" t="str">
        <f>IF(ISNA(VLOOKUP($C93,'Canadian Selections'!$A$17:$I$37,9,FALSE))=TRUE,"0",VLOOKUP($C93,'Canadian Selections'!$A$17:$I$37,9,FALSE))</f>
        <v>0</v>
      </c>
      <c r="H93" s="22" t="str">
        <f>IF(ISNA(VLOOKUP($C93,'Caledon TT Day 1'!$A$17:$I$52,9,FALSE))=TRUE,"0",VLOOKUP($C93,'Caledon TT Day 1'!$A$17:$I$52,9,FALSE))</f>
        <v>0</v>
      </c>
      <c r="I93" s="22" t="str">
        <f>IF(ISNA(VLOOKUP($C93,'Caledon TT Day 2'!$A$17:$I$50,9,FALSE))=TRUE,"0",VLOOKUP($C93,'Caledon TT Day 2'!$A$17:$I$50,9,FALSE))</f>
        <v>0</v>
      </c>
      <c r="J93" s="22" t="str">
        <f>IF(ISNA(VLOOKUP($C93,'Beaver TT'!$A$17:$I$64,9,FALSE))=TRUE,"0",VLOOKUP($C93,'Beaver TT'!$A$17:$I$64,9,FALSE))</f>
        <v>0</v>
      </c>
      <c r="K93" s="22">
        <f>IF(ISNA(VLOOKUP($C93,'Fortune Fz'!$A$17:$I$64,9,FALSE))=TRUE,"0",VLOOKUP($C93,'Fortune Fz'!$A$17:$I$64,9,FALSE))</f>
        <v>1</v>
      </c>
      <c r="L93" s="22" t="str">
        <f>IF(ISNA(VLOOKUP($C93,'VSC NorAm MO'!$A$17:$I$64,9,FALSE))=TRUE,"0",VLOOKUP($C93,'VSC NorAm MO'!$A$17:$I$64,9,FALSE))</f>
        <v>0</v>
      </c>
      <c r="M93" s="22" t="str">
        <f>IF(ISNA(VLOOKUP($C93,'VSC NorAm DM'!$A$17:$I$64,9,FALSE))=TRUE,"0",VLOOKUP($C93,'VSC NorAm DM'!$A$17:$I$64,9,FALSE))</f>
        <v>0</v>
      </c>
      <c r="N93" s="22" t="str">
        <f>IF(ISNA(VLOOKUP($C93,'TT Provincials'!$A$17:$I$65,9,FALSE))=TRUE,"0",VLOOKUP($C93,'TT Provincials'!$A$17:$I$65,9,FALSE))</f>
        <v>0</v>
      </c>
      <c r="O93" s="22" t="str">
        <f>IF(ISNA(VLOOKUP($C93,'TT Provincials DM'!$A$17:$I$65,9,FALSE))=TRUE,"0",VLOOKUP($C93,'TT Provincials DM'!$A$17:$I$65,9,FALSE))</f>
        <v>0</v>
      </c>
      <c r="P93" s="22" t="str">
        <f>IF(ISNA(VLOOKUP($C93,'CWG Moguls'!$A$17:$I$56,9,FALSE))=TRUE,"0",VLOOKUP($C93,'CWG Moguls'!$A$17:$I$56,9,FALSE))</f>
        <v>0</v>
      </c>
      <c r="Q93" s="22" t="str">
        <f>IF(ISNA(VLOOKUP($C93,'Steamboat NorAM MO'!$A$17:$I$56,9,FALSE))=TRUE,"0",VLOOKUP($C93,'Steamboat NorAM MO'!$A$17:$I$56,9,FALSE))</f>
        <v>0</v>
      </c>
      <c r="R93" s="22" t="str">
        <f>IF(ISNA(VLOOKUP($C93,'Steamboat NorAM DM'!$A$17:$I$56,9,FALSE))=TRUE,"0",VLOOKUP($C93,'Steamboat NorAM DM'!$A$17:$I$56,9,FALSE))</f>
        <v>0</v>
      </c>
      <c r="S93" s="22" t="str">
        <f>IF(ISNA(VLOOKUP($C93,'Apex NorAM MO'!$A$17:$I$56,9,FALSE))=TRUE,"0",VLOOKUP($C93,'Apex NorAM MO'!$A$17:$I$56,9,FALSE))</f>
        <v>0</v>
      </c>
      <c r="T93" s="22" t="str">
        <f>IF(ISNA(VLOOKUP($C93,'Apex NorAM DM'!$A$17:$I$56,9,FALSE))=TRUE,"0",VLOOKUP($C93,'Apex NorAM DM'!$A$17:$I$56,9,FALSE))</f>
        <v>0</v>
      </c>
      <c r="U93" s="22" t="str">
        <f>IF(ISNA(VLOOKUP($C93,'Fernie CC MO'!$A$17:$I$65,9,FALSE))=TRUE,"0",VLOOKUP($C93,'Fernie CC MO'!$A$17:$I$65,9,FALSE))</f>
        <v>0</v>
      </c>
      <c r="V93" s="22" t="str">
        <f>IF(ISNA(VLOOKUP($C93,'Fernie CC DM'!$A$17:$I$65,9,FALSE))=TRUE,"0",VLOOKUP($C93,'Fernie CC DM'!$A$17:$I$65,9,FALSE))</f>
        <v>0</v>
      </c>
      <c r="W93" s="22" t="str">
        <f>IF(ISNA(VLOOKUP($C93,'Jr Nats MO'!$A$17:$I$41,9,FALSE))=TRUE,"0",VLOOKUP($C93,'Jr Nats MO'!$A$17:$I$41,9,FALSE))</f>
        <v>0</v>
      </c>
      <c r="X93" s="22" t="str">
        <f>IF(ISNA(VLOOKUP($C93,'CDN Champs MO'!$A$17:$I$41,9,FALSE))=TRUE,"0",VLOOKUP($C93,'CDN Champs MO'!$A$17:$I$41,9,FALSE))</f>
        <v>0</v>
      </c>
      <c r="Y93" s="22" t="str">
        <f>IF(ISNA(VLOOKUP($C93,'CDN Champs DM'!$A$17:$I$41,9,FALSE))=TRUE,"0",VLOOKUP($C93,'CDN Champs DM'!$A$17:$I$41,9,FALSE))</f>
        <v>0</v>
      </c>
    </row>
    <row r="94" spans="1:25" ht="15" customHeight="1">
      <c r="A94" s="81" t="s">
        <v>101</v>
      </c>
      <c r="B94" s="81"/>
      <c r="C94" s="86" t="s">
        <v>165</v>
      </c>
      <c r="D94" s="85">
        <f>IF(ISNA(VLOOKUP($C94,'RPA Caclulations'!$C$6:$K$104,3,FALSE))=TRUE,"0",VLOOKUP($C94,'RPA Caclulations'!$C$6:$K$104,3,FALSE))</f>
        <v>52</v>
      </c>
      <c r="E94" s="22" t="str">
        <f>IF(ISNA(VLOOKUP($C94,'Canadian Selections'!$A$17:$I$37,9,FALSE))=TRUE,"0",VLOOKUP($C94,'Canadian Selections'!$A$17:$I$37,9,FALSE))</f>
        <v>0</v>
      </c>
      <c r="F94" s="22" t="str">
        <f>IF(ISNA(VLOOKUP($C94,'Canadian Selections'!$A$17:$I$37,9,FALSE))=TRUE,"0",VLOOKUP($C94,'Canadian Selections'!$A$17:$I$37,9,FALSE))</f>
        <v>0</v>
      </c>
      <c r="G94" s="22" t="str">
        <f>IF(ISNA(VLOOKUP($C94,'Canadian Selections'!$A$17:$I$37,9,FALSE))=TRUE,"0",VLOOKUP($C94,'Canadian Selections'!$A$17:$I$37,9,FALSE))</f>
        <v>0</v>
      </c>
      <c r="H94" s="22" t="str">
        <f>IF(ISNA(VLOOKUP($C94,'Caledon TT Day 1'!$A$17:$I$52,9,FALSE))=TRUE,"0",VLOOKUP($C94,'Caledon TT Day 1'!$A$17:$I$52,9,FALSE))</f>
        <v>0</v>
      </c>
      <c r="I94" s="22" t="str">
        <f>IF(ISNA(VLOOKUP($C94,'Caledon TT Day 2'!$A$17:$I$50,9,FALSE))=TRUE,"0",VLOOKUP($C94,'Caledon TT Day 2'!$A$17:$I$50,9,FALSE))</f>
        <v>0</v>
      </c>
      <c r="J94" s="22" t="str">
        <f>IF(ISNA(VLOOKUP($C94,'Beaver TT'!$A$17:$I$64,9,FALSE))=TRUE,"0",VLOOKUP($C94,'Beaver TT'!$A$17:$I$64,9,FALSE))</f>
        <v>0</v>
      </c>
      <c r="K94" s="22">
        <f>IF(ISNA(VLOOKUP($C94,'Fortune Fz'!$A$17:$I$64,9,FALSE))=TRUE,"0",VLOOKUP($C94,'Fortune Fz'!$A$17:$I$64,9,FALSE))</f>
        <v>1</v>
      </c>
      <c r="L94" s="22" t="str">
        <f>IF(ISNA(VLOOKUP($C94,'VSC NorAm MO'!$A$17:$I$64,9,FALSE))=TRUE,"0",VLOOKUP($C94,'VSC NorAm MO'!$A$17:$I$64,9,FALSE))</f>
        <v>0</v>
      </c>
      <c r="M94" s="22" t="str">
        <f>IF(ISNA(VLOOKUP($C94,'VSC NorAm DM'!$A$17:$I$64,9,FALSE))=TRUE,"0",VLOOKUP($C94,'VSC NorAm DM'!$A$17:$I$64,9,FALSE))</f>
        <v>0</v>
      </c>
      <c r="N94" s="22" t="str">
        <f>IF(ISNA(VLOOKUP($C94,'TT Provincials'!$A$17:$I$65,9,FALSE))=TRUE,"0",VLOOKUP($C94,'TT Provincials'!$A$17:$I$65,9,FALSE))</f>
        <v>0</v>
      </c>
      <c r="O94" s="22" t="str">
        <f>IF(ISNA(VLOOKUP($C94,'TT Provincials DM'!$A$17:$I$65,9,FALSE))=TRUE,"0",VLOOKUP($C94,'TT Provincials DM'!$A$17:$I$65,9,FALSE))</f>
        <v>0</v>
      </c>
      <c r="P94" s="22" t="str">
        <f>IF(ISNA(VLOOKUP($C94,'CWG Moguls'!$A$17:$I$56,9,FALSE))=TRUE,"0",VLOOKUP($C94,'CWG Moguls'!$A$17:$I$56,9,FALSE))</f>
        <v>0</v>
      </c>
      <c r="Q94" s="22" t="str">
        <f>IF(ISNA(VLOOKUP($C94,'Steamboat NorAM MO'!$A$17:$I$56,9,FALSE))=TRUE,"0",VLOOKUP($C94,'Steamboat NorAM MO'!$A$17:$I$56,9,FALSE))</f>
        <v>0</v>
      </c>
      <c r="R94" s="22" t="str">
        <f>IF(ISNA(VLOOKUP($C94,'Steamboat NorAM DM'!$A$17:$I$56,9,FALSE))=TRUE,"0",VLOOKUP($C94,'Steamboat NorAM DM'!$A$17:$I$56,9,FALSE))</f>
        <v>0</v>
      </c>
      <c r="S94" s="22" t="str">
        <f>IF(ISNA(VLOOKUP($C94,'Apex NorAM MO'!$A$17:$I$56,9,FALSE))=TRUE,"0",VLOOKUP($C94,'Apex NorAM MO'!$A$17:$I$56,9,FALSE))</f>
        <v>0</v>
      </c>
      <c r="T94" s="22" t="str">
        <f>IF(ISNA(VLOOKUP($C94,'Apex NorAM DM'!$A$17:$I$56,9,FALSE))=TRUE,"0",VLOOKUP($C94,'Apex NorAM DM'!$A$17:$I$56,9,FALSE))</f>
        <v>0</v>
      </c>
      <c r="U94" s="22" t="str">
        <f>IF(ISNA(VLOOKUP($C94,'Fernie CC MO'!$A$17:$I$65,9,FALSE))=TRUE,"0",VLOOKUP($C94,'Fernie CC MO'!$A$17:$I$65,9,FALSE))</f>
        <v>0</v>
      </c>
      <c r="V94" s="22" t="str">
        <f>IF(ISNA(VLOOKUP($C94,'Fernie CC DM'!$A$17:$I$65,9,FALSE))=TRUE,"0",VLOOKUP($C94,'Fernie CC DM'!$A$17:$I$65,9,FALSE))</f>
        <v>0</v>
      </c>
      <c r="W94" s="22" t="str">
        <f>IF(ISNA(VLOOKUP($C94,'Jr Nats MO'!$A$17:$I$41,9,FALSE))=TRUE,"0",VLOOKUP($C94,'Jr Nats MO'!$A$17:$I$41,9,FALSE))</f>
        <v>0</v>
      </c>
      <c r="X94" s="22" t="str">
        <f>IF(ISNA(VLOOKUP($C94,'CDN Champs MO'!$A$17:$I$41,9,FALSE))=TRUE,"0",VLOOKUP($C94,'CDN Champs MO'!$A$17:$I$41,9,FALSE))</f>
        <v>0</v>
      </c>
      <c r="Y94" s="22" t="str">
        <f>IF(ISNA(VLOOKUP($C94,'CDN Champs DM'!$A$17:$I$41,9,FALSE))=TRUE,"0",VLOOKUP($C94,'CDN Champs DM'!$A$17:$I$41,9,FALSE))</f>
        <v>0</v>
      </c>
    </row>
    <row r="95" spans="1:25" ht="15" customHeight="1">
      <c r="A95" s="81" t="s">
        <v>101</v>
      </c>
      <c r="B95" s="81"/>
      <c r="C95" s="86" t="s">
        <v>166</v>
      </c>
      <c r="D95" s="85">
        <f>IF(ISNA(VLOOKUP($C95,'RPA Caclulations'!$C$6:$K$104,3,FALSE))=TRUE,"0",VLOOKUP($C95,'RPA Caclulations'!$C$6:$K$104,3,FALSE))</f>
        <v>52</v>
      </c>
      <c r="E95" s="22" t="str">
        <f>IF(ISNA(VLOOKUP($C95,'Canadian Selections'!$A$17:$I$37,9,FALSE))=TRUE,"0",VLOOKUP($C95,'Canadian Selections'!$A$17:$I$37,9,FALSE))</f>
        <v>0</v>
      </c>
      <c r="F95" s="22" t="str">
        <f>IF(ISNA(VLOOKUP($C95,'Canadian Selections'!$A$17:$I$37,9,FALSE))=TRUE,"0",VLOOKUP($C95,'Canadian Selections'!$A$17:$I$37,9,FALSE))</f>
        <v>0</v>
      </c>
      <c r="G95" s="22" t="str">
        <f>IF(ISNA(VLOOKUP($C95,'Canadian Selections'!$A$17:$I$37,9,FALSE))=TRUE,"0",VLOOKUP($C95,'Canadian Selections'!$A$17:$I$37,9,FALSE))</f>
        <v>0</v>
      </c>
      <c r="H95" s="22" t="str">
        <f>IF(ISNA(VLOOKUP($C95,'Caledon TT Day 1'!$A$17:$I$52,9,FALSE))=TRUE,"0",VLOOKUP($C95,'Caledon TT Day 1'!$A$17:$I$52,9,FALSE))</f>
        <v>0</v>
      </c>
      <c r="I95" s="22" t="str">
        <f>IF(ISNA(VLOOKUP($C95,'Caledon TT Day 2'!$A$17:$I$50,9,FALSE))=TRUE,"0",VLOOKUP($C95,'Caledon TT Day 2'!$A$17:$I$50,9,FALSE))</f>
        <v>0</v>
      </c>
      <c r="J95" s="22" t="str">
        <f>IF(ISNA(VLOOKUP($C95,'Beaver TT'!$A$17:$I$64,9,FALSE))=TRUE,"0",VLOOKUP($C95,'Beaver TT'!$A$17:$I$64,9,FALSE))</f>
        <v>0</v>
      </c>
      <c r="K95" s="22">
        <f>IF(ISNA(VLOOKUP($C95,'Fortune Fz'!$A$17:$I$64,9,FALSE))=TRUE,"0",VLOOKUP($C95,'Fortune Fz'!$A$17:$I$64,9,FALSE))</f>
        <v>1</v>
      </c>
      <c r="L95" s="22" t="str">
        <f>IF(ISNA(VLOOKUP($C95,'VSC NorAm MO'!$A$17:$I$64,9,FALSE))=TRUE,"0",VLOOKUP($C95,'VSC NorAm MO'!$A$17:$I$64,9,FALSE))</f>
        <v>0</v>
      </c>
      <c r="M95" s="22" t="str">
        <f>IF(ISNA(VLOOKUP($C95,'VSC NorAm DM'!$A$17:$I$64,9,FALSE))=TRUE,"0",VLOOKUP($C95,'VSC NorAm DM'!$A$17:$I$64,9,FALSE))</f>
        <v>0</v>
      </c>
      <c r="N95" s="22" t="str">
        <f>IF(ISNA(VLOOKUP($C95,'TT Provincials'!$A$17:$I$65,9,FALSE))=TRUE,"0",VLOOKUP($C95,'TT Provincials'!$A$17:$I$65,9,FALSE))</f>
        <v>0</v>
      </c>
      <c r="O95" s="22" t="str">
        <f>IF(ISNA(VLOOKUP($C95,'TT Provincials DM'!$A$17:$I$65,9,FALSE))=TRUE,"0",VLOOKUP($C95,'TT Provincials DM'!$A$17:$I$65,9,FALSE))</f>
        <v>0</v>
      </c>
      <c r="P95" s="22" t="str">
        <f>IF(ISNA(VLOOKUP($C95,'CWG Moguls'!$A$17:$I$56,9,FALSE))=TRUE,"0",VLOOKUP($C95,'CWG Moguls'!$A$17:$I$56,9,FALSE))</f>
        <v>0</v>
      </c>
      <c r="Q95" s="22" t="str">
        <f>IF(ISNA(VLOOKUP($C95,'Steamboat NorAM MO'!$A$17:$I$56,9,FALSE))=TRUE,"0",VLOOKUP($C95,'Steamboat NorAM MO'!$A$17:$I$56,9,FALSE))</f>
        <v>0</v>
      </c>
      <c r="R95" s="22" t="str">
        <f>IF(ISNA(VLOOKUP($C95,'Steamboat NorAM DM'!$A$17:$I$56,9,FALSE))=TRUE,"0",VLOOKUP($C95,'Steamboat NorAM DM'!$A$17:$I$56,9,FALSE))</f>
        <v>0</v>
      </c>
      <c r="S95" s="22" t="str">
        <f>IF(ISNA(VLOOKUP($C95,'Apex NorAM MO'!$A$17:$I$56,9,FALSE))=TRUE,"0",VLOOKUP($C95,'Apex NorAM MO'!$A$17:$I$56,9,FALSE))</f>
        <v>0</v>
      </c>
      <c r="T95" s="22" t="str">
        <f>IF(ISNA(VLOOKUP($C95,'Apex NorAM DM'!$A$17:$I$56,9,FALSE))=TRUE,"0",VLOOKUP($C95,'Apex NorAM DM'!$A$17:$I$56,9,FALSE))</f>
        <v>0</v>
      </c>
      <c r="U95" s="22" t="str">
        <f>IF(ISNA(VLOOKUP($C95,'Fernie CC MO'!$A$17:$I$65,9,FALSE))=TRUE,"0",VLOOKUP($C95,'Fernie CC MO'!$A$17:$I$65,9,FALSE))</f>
        <v>0</v>
      </c>
      <c r="V95" s="22" t="str">
        <f>IF(ISNA(VLOOKUP($C95,'Fernie CC DM'!$A$17:$I$65,9,FALSE))=TRUE,"0",VLOOKUP($C95,'Fernie CC DM'!$A$17:$I$65,9,FALSE))</f>
        <v>0</v>
      </c>
      <c r="W95" s="22" t="str">
        <f>IF(ISNA(VLOOKUP($C95,'Jr Nats MO'!$A$17:$I$41,9,FALSE))=TRUE,"0",VLOOKUP($C95,'Jr Nats MO'!$A$17:$I$41,9,FALSE))</f>
        <v>0</v>
      </c>
      <c r="X95" s="22" t="str">
        <f>IF(ISNA(VLOOKUP($C95,'CDN Champs MO'!$A$17:$I$41,9,FALSE))=TRUE,"0",VLOOKUP($C95,'CDN Champs MO'!$A$17:$I$41,9,FALSE))</f>
        <v>0</v>
      </c>
      <c r="Y95" s="22" t="str">
        <f>IF(ISNA(VLOOKUP($C95,'CDN Champs DM'!$A$17:$I$41,9,FALSE))=TRUE,"0",VLOOKUP($C95,'CDN Champs DM'!$A$17:$I$41,9,FALSE))</f>
        <v>0</v>
      </c>
    </row>
    <row r="96" spans="1:25" ht="15" customHeight="1">
      <c r="A96" s="81" t="s">
        <v>101</v>
      </c>
      <c r="B96" s="81"/>
      <c r="C96" s="86" t="s">
        <v>167</v>
      </c>
      <c r="D96" s="85">
        <f>IF(ISNA(VLOOKUP($C96,'RPA Caclulations'!$C$6:$K$104,3,FALSE))=TRUE,"0",VLOOKUP($C96,'RPA Caclulations'!$C$6:$K$104,3,FALSE))</f>
        <v>52</v>
      </c>
      <c r="E96" s="22" t="str">
        <f>IF(ISNA(VLOOKUP($C96,'Canadian Selections'!$A$17:$I$37,9,FALSE))=TRUE,"0",VLOOKUP($C96,'Canadian Selections'!$A$17:$I$37,9,FALSE))</f>
        <v>0</v>
      </c>
      <c r="F96" s="22" t="str">
        <f>IF(ISNA(VLOOKUP($C96,'Canadian Selections'!$A$17:$I$37,9,FALSE))=TRUE,"0",VLOOKUP($C96,'Canadian Selections'!$A$17:$I$37,9,FALSE))</f>
        <v>0</v>
      </c>
      <c r="G96" s="22" t="str">
        <f>IF(ISNA(VLOOKUP($C96,'Canadian Selections'!$A$17:$I$37,9,FALSE))=TRUE,"0",VLOOKUP($C96,'Canadian Selections'!$A$17:$I$37,9,FALSE))</f>
        <v>0</v>
      </c>
      <c r="H96" s="22" t="str">
        <f>IF(ISNA(VLOOKUP($C96,'Caledon TT Day 1'!$A$17:$I$52,9,FALSE))=TRUE,"0",VLOOKUP($C96,'Caledon TT Day 1'!$A$17:$I$52,9,FALSE))</f>
        <v>0</v>
      </c>
      <c r="I96" s="22" t="str">
        <f>IF(ISNA(VLOOKUP($C96,'Caledon TT Day 2'!$A$17:$I$50,9,FALSE))=TRUE,"0",VLOOKUP($C96,'Caledon TT Day 2'!$A$17:$I$50,9,FALSE))</f>
        <v>0</v>
      </c>
      <c r="J96" s="22" t="str">
        <f>IF(ISNA(VLOOKUP($C96,'Beaver TT'!$A$17:$I$64,9,FALSE))=TRUE,"0",VLOOKUP($C96,'Beaver TT'!$A$17:$I$64,9,FALSE))</f>
        <v>0</v>
      </c>
      <c r="K96" s="22">
        <f>IF(ISNA(VLOOKUP($C96,'Fortune Fz'!$A$17:$I$64,9,FALSE))=TRUE,"0",VLOOKUP($C96,'Fortune Fz'!$A$17:$I$64,9,FALSE))</f>
        <v>1</v>
      </c>
      <c r="L96" s="22" t="str">
        <f>IF(ISNA(VLOOKUP($C96,'VSC NorAm MO'!$A$17:$I$64,9,FALSE))=TRUE,"0",VLOOKUP($C96,'VSC NorAm MO'!$A$17:$I$64,9,FALSE))</f>
        <v>0</v>
      </c>
      <c r="M96" s="22" t="str">
        <f>IF(ISNA(VLOOKUP($C96,'VSC NorAm DM'!$A$17:$I$64,9,FALSE))=TRUE,"0",VLOOKUP($C96,'VSC NorAm DM'!$A$17:$I$64,9,FALSE))</f>
        <v>0</v>
      </c>
      <c r="N96" s="22" t="str">
        <f>IF(ISNA(VLOOKUP($C96,'TT Provincials'!$A$17:$I$65,9,FALSE))=TRUE,"0",VLOOKUP($C96,'TT Provincials'!$A$17:$I$65,9,FALSE))</f>
        <v>0</v>
      </c>
      <c r="O96" s="22" t="str">
        <f>IF(ISNA(VLOOKUP($C96,'TT Provincials DM'!$A$17:$I$65,9,FALSE))=TRUE,"0",VLOOKUP($C96,'TT Provincials DM'!$A$17:$I$65,9,FALSE))</f>
        <v>0</v>
      </c>
      <c r="P96" s="22" t="str">
        <f>IF(ISNA(VLOOKUP($C96,'CWG Moguls'!$A$17:$I$56,9,FALSE))=TRUE,"0",VLOOKUP($C96,'CWG Moguls'!$A$17:$I$56,9,FALSE))</f>
        <v>0</v>
      </c>
      <c r="Q96" s="22" t="str">
        <f>IF(ISNA(VLOOKUP($C96,'Steamboat NorAM MO'!$A$17:$I$56,9,FALSE))=TRUE,"0",VLOOKUP($C96,'Steamboat NorAM MO'!$A$17:$I$56,9,FALSE))</f>
        <v>0</v>
      </c>
      <c r="R96" s="22" t="str">
        <f>IF(ISNA(VLOOKUP($C96,'Steamboat NorAM DM'!$A$17:$I$56,9,FALSE))=TRUE,"0",VLOOKUP($C96,'Steamboat NorAM DM'!$A$17:$I$56,9,FALSE))</f>
        <v>0</v>
      </c>
      <c r="S96" s="22" t="str">
        <f>IF(ISNA(VLOOKUP($C96,'Apex NorAM MO'!$A$17:$I$56,9,FALSE))=TRUE,"0",VLOOKUP($C96,'Apex NorAM MO'!$A$17:$I$56,9,FALSE))</f>
        <v>0</v>
      </c>
      <c r="T96" s="22" t="str">
        <f>IF(ISNA(VLOOKUP($C96,'Apex NorAM DM'!$A$17:$I$56,9,FALSE))=TRUE,"0",VLOOKUP($C96,'Apex NorAM DM'!$A$17:$I$56,9,FALSE))</f>
        <v>0</v>
      </c>
      <c r="U96" s="22" t="str">
        <f>IF(ISNA(VLOOKUP($C96,'Fernie CC MO'!$A$17:$I$65,9,FALSE))=TRUE,"0",VLOOKUP($C96,'Fernie CC MO'!$A$17:$I$65,9,FALSE))</f>
        <v>0</v>
      </c>
      <c r="V96" s="22" t="str">
        <f>IF(ISNA(VLOOKUP($C96,'Fernie CC DM'!$A$17:$I$65,9,FALSE))=TRUE,"0",VLOOKUP($C96,'Fernie CC DM'!$A$17:$I$65,9,FALSE))</f>
        <v>0</v>
      </c>
      <c r="W96" s="22" t="str">
        <f>IF(ISNA(VLOOKUP($C96,'Jr Nats MO'!$A$17:$I$41,9,FALSE))=TRUE,"0",VLOOKUP($C96,'Jr Nats MO'!$A$17:$I$41,9,FALSE))</f>
        <v>0</v>
      </c>
      <c r="X96" s="22" t="str">
        <f>IF(ISNA(VLOOKUP($C96,'CDN Champs MO'!$A$17:$I$41,9,FALSE))=TRUE,"0",VLOOKUP($C96,'CDN Champs MO'!$A$17:$I$41,9,FALSE))</f>
        <v>0</v>
      </c>
      <c r="Y96" s="22" t="str">
        <f>IF(ISNA(VLOOKUP($C96,'CDN Champs DM'!$A$17:$I$41,9,FALSE))=TRUE,"0",VLOOKUP($C96,'CDN Champs DM'!$A$17:$I$41,9,FALSE))</f>
        <v>0</v>
      </c>
    </row>
    <row r="97" spans="1:25" ht="15" customHeight="1">
      <c r="A97" s="81" t="s">
        <v>101</v>
      </c>
      <c r="B97" s="81"/>
      <c r="C97" s="86" t="s">
        <v>168</v>
      </c>
      <c r="D97" s="85">
        <f>IF(ISNA(VLOOKUP($C97,'RPA Caclulations'!$C$6:$K$104,3,FALSE))=TRUE,"0",VLOOKUP($C97,'RPA Caclulations'!$C$6:$K$104,3,FALSE))</f>
        <v>52</v>
      </c>
      <c r="E97" s="22" t="str">
        <f>IF(ISNA(VLOOKUP($C97,'Canadian Selections'!$A$17:$I$37,9,FALSE))=TRUE,"0",VLOOKUP($C97,'Canadian Selections'!$A$17:$I$37,9,FALSE))</f>
        <v>0</v>
      </c>
      <c r="F97" s="22" t="str">
        <f>IF(ISNA(VLOOKUP($C97,'Canadian Selections'!$A$17:$I$37,9,FALSE))=TRUE,"0",VLOOKUP($C97,'Canadian Selections'!$A$17:$I$37,9,FALSE))</f>
        <v>0</v>
      </c>
      <c r="G97" s="22" t="str">
        <f>IF(ISNA(VLOOKUP($C97,'Canadian Selections'!$A$17:$I$37,9,FALSE))=TRUE,"0",VLOOKUP($C97,'Canadian Selections'!$A$17:$I$37,9,FALSE))</f>
        <v>0</v>
      </c>
      <c r="H97" s="22" t="str">
        <f>IF(ISNA(VLOOKUP($C97,'Caledon TT Day 1'!$A$17:$I$52,9,FALSE))=TRUE,"0",VLOOKUP($C97,'Caledon TT Day 1'!$A$17:$I$52,9,FALSE))</f>
        <v>0</v>
      </c>
      <c r="I97" s="22" t="str">
        <f>IF(ISNA(VLOOKUP($C97,'Caledon TT Day 2'!$A$17:$I$50,9,FALSE))=TRUE,"0",VLOOKUP($C97,'Caledon TT Day 2'!$A$17:$I$50,9,FALSE))</f>
        <v>0</v>
      </c>
      <c r="J97" s="22" t="str">
        <f>IF(ISNA(VLOOKUP($C97,'Beaver TT'!$A$17:$I$64,9,FALSE))=TRUE,"0",VLOOKUP($C97,'Beaver TT'!$A$17:$I$64,9,FALSE))</f>
        <v>0</v>
      </c>
      <c r="K97" s="22">
        <f>IF(ISNA(VLOOKUP($C97,'Fortune Fz'!$A$17:$I$64,9,FALSE))=TRUE,"0",VLOOKUP($C97,'Fortune Fz'!$A$17:$I$64,9,FALSE))</f>
        <v>1</v>
      </c>
      <c r="L97" s="22" t="str">
        <f>IF(ISNA(VLOOKUP($C97,'VSC NorAm MO'!$A$17:$I$64,9,FALSE))=TRUE,"0",VLOOKUP($C97,'VSC NorAm MO'!$A$17:$I$64,9,FALSE))</f>
        <v>0</v>
      </c>
      <c r="M97" s="22" t="str">
        <f>IF(ISNA(VLOOKUP($C97,'VSC NorAm DM'!$A$17:$I$64,9,FALSE))=TRUE,"0",VLOOKUP($C97,'VSC NorAm DM'!$A$17:$I$64,9,FALSE))</f>
        <v>0</v>
      </c>
      <c r="N97" s="22" t="str">
        <f>IF(ISNA(VLOOKUP($C97,'TT Provincials'!$A$17:$I$65,9,FALSE))=TRUE,"0",VLOOKUP($C97,'TT Provincials'!$A$17:$I$65,9,FALSE))</f>
        <v>0</v>
      </c>
      <c r="O97" s="22" t="str">
        <f>IF(ISNA(VLOOKUP($C97,'TT Provincials DM'!$A$17:$I$65,9,FALSE))=TRUE,"0",VLOOKUP($C97,'TT Provincials DM'!$A$17:$I$65,9,FALSE))</f>
        <v>0</v>
      </c>
      <c r="P97" s="22" t="str">
        <f>IF(ISNA(VLOOKUP($C97,'CWG Moguls'!$A$17:$I$56,9,FALSE))=TRUE,"0",VLOOKUP($C97,'CWG Moguls'!$A$17:$I$56,9,FALSE))</f>
        <v>0</v>
      </c>
      <c r="Q97" s="22" t="str">
        <f>IF(ISNA(VLOOKUP($C97,'Steamboat NorAM MO'!$A$17:$I$56,9,FALSE))=TRUE,"0",VLOOKUP($C97,'Steamboat NorAM MO'!$A$17:$I$56,9,FALSE))</f>
        <v>0</v>
      </c>
      <c r="R97" s="22" t="str">
        <f>IF(ISNA(VLOOKUP($C97,'Steamboat NorAM DM'!$A$17:$I$56,9,FALSE))=TRUE,"0",VLOOKUP($C97,'Steamboat NorAM DM'!$A$17:$I$56,9,FALSE))</f>
        <v>0</v>
      </c>
      <c r="S97" s="22" t="str">
        <f>IF(ISNA(VLOOKUP($C97,'Apex NorAM MO'!$A$17:$I$56,9,FALSE))=TRUE,"0",VLOOKUP($C97,'Apex NorAM MO'!$A$17:$I$56,9,FALSE))</f>
        <v>0</v>
      </c>
      <c r="T97" s="22" t="str">
        <f>IF(ISNA(VLOOKUP($C97,'Apex NorAM DM'!$A$17:$I$56,9,FALSE))=TRUE,"0",VLOOKUP($C97,'Apex NorAM DM'!$A$17:$I$56,9,FALSE))</f>
        <v>0</v>
      </c>
      <c r="U97" s="22" t="str">
        <f>IF(ISNA(VLOOKUP($C97,'Fernie CC MO'!$A$17:$I$65,9,FALSE))=TRUE,"0",VLOOKUP($C97,'Fernie CC MO'!$A$17:$I$65,9,FALSE))</f>
        <v>0</v>
      </c>
      <c r="V97" s="22" t="str">
        <f>IF(ISNA(VLOOKUP($C97,'Fernie CC DM'!$A$17:$I$65,9,FALSE))=TRUE,"0",VLOOKUP($C97,'Fernie CC DM'!$A$17:$I$65,9,FALSE))</f>
        <v>0</v>
      </c>
      <c r="W97" s="22" t="str">
        <f>IF(ISNA(VLOOKUP($C97,'Jr Nats MO'!$A$17:$I$41,9,FALSE))=TRUE,"0",VLOOKUP($C97,'Jr Nats MO'!$A$17:$I$41,9,FALSE))</f>
        <v>0</v>
      </c>
      <c r="X97" s="22" t="str">
        <f>IF(ISNA(VLOOKUP($C97,'CDN Champs MO'!$A$17:$I$41,9,FALSE))=TRUE,"0",VLOOKUP($C97,'CDN Champs MO'!$A$17:$I$41,9,FALSE))</f>
        <v>0</v>
      </c>
      <c r="Y97" s="22" t="str">
        <f>IF(ISNA(VLOOKUP($C97,'CDN Champs DM'!$A$17:$I$41,9,FALSE))=TRUE,"0",VLOOKUP($C97,'CDN Champs DM'!$A$17:$I$41,9,FALSE))</f>
        <v>0</v>
      </c>
    </row>
    <row r="98" spans="1:25" ht="15" customHeight="1">
      <c r="A98" s="81" t="s">
        <v>101</v>
      </c>
      <c r="B98" s="81"/>
      <c r="C98" s="86" t="s">
        <v>169</v>
      </c>
      <c r="D98" s="85">
        <f>IF(ISNA(VLOOKUP($C98,'RPA Caclulations'!$C$6:$K$104,3,FALSE))=TRUE,"0",VLOOKUP($C98,'RPA Caclulations'!$C$6:$K$104,3,FALSE))</f>
        <v>52</v>
      </c>
      <c r="E98" s="22" t="str">
        <f>IF(ISNA(VLOOKUP($C98,'Canadian Selections'!$A$17:$I$37,9,FALSE))=TRUE,"0",VLOOKUP($C98,'Canadian Selections'!$A$17:$I$37,9,FALSE))</f>
        <v>0</v>
      </c>
      <c r="F98" s="22" t="str">
        <f>IF(ISNA(VLOOKUP($C98,'Canadian Selections'!$A$17:$I$37,9,FALSE))=TRUE,"0",VLOOKUP($C98,'Canadian Selections'!$A$17:$I$37,9,FALSE))</f>
        <v>0</v>
      </c>
      <c r="G98" s="22" t="str">
        <f>IF(ISNA(VLOOKUP($C98,'Canadian Selections'!$A$17:$I$37,9,FALSE))=TRUE,"0",VLOOKUP($C98,'Canadian Selections'!$A$17:$I$37,9,FALSE))</f>
        <v>0</v>
      </c>
      <c r="H98" s="22" t="str">
        <f>IF(ISNA(VLOOKUP($C98,'Caledon TT Day 1'!$A$17:$I$52,9,FALSE))=TRUE,"0",VLOOKUP($C98,'Caledon TT Day 1'!$A$17:$I$52,9,FALSE))</f>
        <v>0</v>
      </c>
      <c r="I98" s="22" t="str">
        <f>IF(ISNA(VLOOKUP($C98,'Caledon TT Day 2'!$A$17:$I$50,9,FALSE))=TRUE,"0",VLOOKUP($C98,'Caledon TT Day 2'!$A$17:$I$50,9,FALSE))</f>
        <v>0</v>
      </c>
      <c r="J98" s="22" t="str">
        <f>IF(ISNA(VLOOKUP($C98,'Beaver TT'!$A$17:$I$64,9,FALSE))=TRUE,"0",VLOOKUP($C98,'Beaver TT'!$A$17:$I$64,9,FALSE))</f>
        <v>0</v>
      </c>
      <c r="K98" s="22">
        <f>IF(ISNA(VLOOKUP($C98,'Fortune Fz'!$A$17:$I$64,9,FALSE))=TRUE,"0",VLOOKUP($C98,'Fortune Fz'!$A$17:$I$64,9,FALSE))</f>
        <v>1</v>
      </c>
      <c r="L98" s="22" t="str">
        <f>IF(ISNA(VLOOKUP($C98,'VSC NorAm MO'!$A$17:$I$64,9,FALSE))=TRUE,"0",VLOOKUP($C98,'VSC NorAm MO'!$A$17:$I$64,9,FALSE))</f>
        <v>0</v>
      </c>
      <c r="M98" s="22" t="str">
        <f>IF(ISNA(VLOOKUP($C98,'VSC NorAm DM'!$A$17:$I$64,9,FALSE))=TRUE,"0",VLOOKUP($C98,'VSC NorAm DM'!$A$17:$I$64,9,FALSE))</f>
        <v>0</v>
      </c>
      <c r="N98" s="22" t="str">
        <f>IF(ISNA(VLOOKUP($C98,'TT Provincials'!$A$17:$I$65,9,FALSE))=TRUE,"0",VLOOKUP($C98,'TT Provincials'!$A$17:$I$65,9,FALSE))</f>
        <v>0</v>
      </c>
      <c r="O98" s="22" t="str">
        <f>IF(ISNA(VLOOKUP($C98,'TT Provincials DM'!$A$17:$I$65,9,FALSE))=TRUE,"0",VLOOKUP($C98,'TT Provincials DM'!$A$17:$I$65,9,FALSE))</f>
        <v>0</v>
      </c>
      <c r="P98" s="22" t="str">
        <f>IF(ISNA(VLOOKUP($C98,'CWG Moguls'!$A$17:$I$56,9,FALSE))=TRUE,"0",VLOOKUP($C98,'CWG Moguls'!$A$17:$I$56,9,FALSE))</f>
        <v>0</v>
      </c>
      <c r="Q98" s="22" t="str">
        <f>IF(ISNA(VLOOKUP($C98,'Steamboat NorAM MO'!$A$17:$I$56,9,FALSE))=TRUE,"0",VLOOKUP($C98,'Steamboat NorAM MO'!$A$17:$I$56,9,FALSE))</f>
        <v>0</v>
      </c>
      <c r="R98" s="22" t="str">
        <f>IF(ISNA(VLOOKUP($C98,'Steamboat NorAM DM'!$A$17:$I$56,9,FALSE))=TRUE,"0",VLOOKUP($C98,'Steamboat NorAM DM'!$A$17:$I$56,9,FALSE))</f>
        <v>0</v>
      </c>
      <c r="S98" s="22" t="str">
        <f>IF(ISNA(VLOOKUP($C98,'Apex NorAM MO'!$A$17:$I$56,9,FALSE))=TRUE,"0",VLOOKUP($C98,'Apex NorAM MO'!$A$17:$I$56,9,FALSE))</f>
        <v>0</v>
      </c>
      <c r="T98" s="22" t="str">
        <f>IF(ISNA(VLOOKUP($C98,'Apex NorAM DM'!$A$17:$I$56,9,FALSE))=TRUE,"0",VLOOKUP($C98,'Apex NorAM DM'!$A$17:$I$56,9,FALSE))</f>
        <v>0</v>
      </c>
      <c r="U98" s="22" t="str">
        <f>IF(ISNA(VLOOKUP($C98,'Fernie CC MO'!$A$17:$I$65,9,FALSE))=TRUE,"0",VLOOKUP($C98,'Fernie CC MO'!$A$17:$I$65,9,FALSE))</f>
        <v>0</v>
      </c>
      <c r="V98" s="22" t="str">
        <f>IF(ISNA(VLOOKUP($C98,'Fernie CC DM'!$A$17:$I$65,9,FALSE))=TRUE,"0",VLOOKUP($C98,'Fernie CC DM'!$A$17:$I$65,9,FALSE))</f>
        <v>0</v>
      </c>
      <c r="W98" s="22" t="str">
        <f>IF(ISNA(VLOOKUP($C98,'Jr Nats MO'!$A$17:$I$41,9,FALSE))=TRUE,"0",VLOOKUP($C98,'Jr Nats MO'!$A$17:$I$41,9,FALSE))</f>
        <v>0</v>
      </c>
      <c r="X98" s="22" t="str">
        <f>IF(ISNA(VLOOKUP($C98,'CDN Champs MO'!$A$17:$I$41,9,FALSE))=TRUE,"0",VLOOKUP($C98,'CDN Champs MO'!$A$17:$I$41,9,FALSE))</f>
        <v>0</v>
      </c>
      <c r="Y98" s="22" t="str">
        <f>IF(ISNA(VLOOKUP($C98,'CDN Champs DM'!$A$17:$I$41,9,FALSE))=TRUE,"0",VLOOKUP($C98,'CDN Champs DM'!$A$17:$I$41,9,FALSE))</f>
        <v>0</v>
      </c>
    </row>
    <row r="99" spans="1:25" ht="15" customHeight="1">
      <c r="A99" s="81" t="s">
        <v>101</v>
      </c>
      <c r="B99" s="81"/>
      <c r="C99" s="86" t="s">
        <v>170</v>
      </c>
      <c r="D99" s="85">
        <f>IF(ISNA(VLOOKUP($C99,'RPA Caclulations'!$C$6:$K$104,3,FALSE))=TRUE,"0",VLOOKUP($C99,'RPA Caclulations'!$C$6:$K$104,3,FALSE))</f>
        <v>52</v>
      </c>
      <c r="E99" s="22" t="str">
        <f>IF(ISNA(VLOOKUP($C99,'Canadian Selections'!$A$17:$I$37,9,FALSE))=TRUE,"0",VLOOKUP($C99,'Canadian Selections'!$A$17:$I$37,9,FALSE))</f>
        <v>0</v>
      </c>
      <c r="F99" s="22" t="str">
        <f>IF(ISNA(VLOOKUP($C99,'Canadian Selections'!$A$17:$I$37,9,FALSE))=TRUE,"0",VLOOKUP($C99,'Canadian Selections'!$A$17:$I$37,9,FALSE))</f>
        <v>0</v>
      </c>
      <c r="G99" s="22" t="str">
        <f>IF(ISNA(VLOOKUP($C99,'Canadian Selections'!$A$17:$I$37,9,FALSE))=TRUE,"0",VLOOKUP($C99,'Canadian Selections'!$A$17:$I$37,9,FALSE))</f>
        <v>0</v>
      </c>
      <c r="H99" s="22" t="str">
        <f>IF(ISNA(VLOOKUP($C99,'Caledon TT Day 1'!$A$17:$I$52,9,FALSE))=TRUE,"0",VLOOKUP($C99,'Caledon TT Day 1'!$A$17:$I$52,9,FALSE))</f>
        <v>0</v>
      </c>
      <c r="I99" s="22" t="str">
        <f>IF(ISNA(VLOOKUP($C99,'Caledon TT Day 2'!$A$17:$I$50,9,FALSE))=TRUE,"0",VLOOKUP($C99,'Caledon TT Day 2'!$A$17:$I$50,9,FALSE))</f>
        <v>0</v>
      </c>
      <c r="J99" s="22" t="str">
        <f>IF(ISNA(VLOOKUP($C99,'Beaver TT'!$A$17:$I$64,9,FALSE))=TRUE,"0",VLOOKUP($C99,'Beaver TT'!$A$17:$I$64,9,FALSE))</f>
        <v>0</v>
      </c>
      <c r="K99" s="22">
        <f>IF(ISNA(VLOOKUP($C99,'Fortune Fz'!$A$17:$I$64,9,FALSE))=TRUE,"0",VLOOKUP($C99,'Fortune Fz'!$A$17:$I$64,9,FALSE))</f>
        <v>1</v>
      </c>
      <c r="L99" s="22" t="str">
        <f>IF(ISNA(VLOOKUP($C99,'VSC NorAm MO'!$A$17:$I$64,9,FALSE))=TRUE,"0",VLOOKUP($C99,'VSC NorAm MO'!$A$17:$I$64,9,FALSE))</f>
        <v>0</v>
      </c>
      <c r="M99" s="22" t="str">
        <f>IF(ISNA(VLOOKUP($C99,'VSC NorAm DM'!$A$17:$I$64,9,FALSE))=TRUE,"0",VLOOKUP($C99,'VSC NorAm DM'!$A$17:$I$64,9,FALSE))</f>
        <v>0</v>
      </c>
      <c r="N99" s="22" t="str">
        <f>IF(ISNA(VLOOKUP($C99,'TT Provincials'!$A$17:$I$65,9,FALSE))=TRUE,"0",VLOOKUP($C99,'TT Provincials'!$A$17:$I$65,9,FALSE))</f>
        <v>0</v>
      </c>
      <c r="O99" s="22" t="str">
        <f>IF(ISNA(VLOOKUP($C99,'TT Provincials DM'!$A$17:$I$65,9,FALSE))=TRUE,"0",VLOOKUP($C99,'TT Provincials DM'!$A$17:$I$65,9,FALSE))</f>
        <v>0</v>
      </c>
      <c r="P99" s="22" t="str">
        <f>IF(ISNA(VLOOKUP($C99,'CWG Moguls'!$A$17:$I$56,9,FALSE))=TRUE,"0",VLOOKUP($C99,'CWG Moguls'!$A$17:$I$56,9,FALSE))</f>
        <v>0</v>
      </c>
      <c r="Q99" s="22" t="str">
        <f>IF(ISNA(VLOOKUP($C99,'Steamboat NorAM MO'!$A$17:$I$56,9,FALSE))=TRUE,"0",VLOOKUP($C99,'Steamboat NorAM MO'!$A$17:$I$56,9,FALSE))</f>
        <v>0</v>
      </c>
      <c r="R99" s="22" t="str">
        <f>IF(ISNA(VLOOKUP($C99,'Steamboat NorAM DM'!$A$17:$I$56,9,FALSE))=TRUE,"0",VLOOKUP($C99,'Steamboat NorAM DM'!$A$17:$I$56,9,FALSE))</f>
        <v>0</v>
      </c>
      <c r="S99" s="22" t="str">
        <f>IF(ISNA(VLOOKUP($C99,'Apex NorAM MO'!$A$17:$I$56,9,FALSE))=TRUE,"0",VLOOKUP($C99,'Apex NorAM MO'!$A$17:$I$56,9,FALSE))</f>
        <v>0</v>
      </c>
      <c r="T99" s="22" t="str">
        <f>IF(ISNA(VLOOKUP($C99,'Apex NorAM DM'!$A$17:$I$56,9,FALSE))=TRUE,"0",VLOOKUP($C99,'Apex NorAM DM'!$A$17:$I$56,9,FALSE))</f>
        <v>0</v>
      </c>
      <c r="U99" s="22" t="str">
        <f>IF(ISNA(VLOOKUP($C99,'Fernie CC MO'!$A$17:$I$65,9,FALSE))=TRUE,"0",VLOOKUP($C99,'Fernie CC MO'!$A$17:$I$65,9,FALSE))</f>
        <v>0</v>
      </c>
      <c r="V99" s="22" t="str">
        <f>IF(ISNA(VLOOKUP($C99,'Fernie CC DM'!$A$17:$I$65,9,FALSE))=TRUE,"0",VLOOKUP($C99,'Fernie CC DM'!$A$17:$I$65,9,FALSE))</f>
        <v>0</v>
      </c>
      <c r="W99" s="22" t="str">
        <f>IF(ISNA(VLOOKUP($C99,'Jr Nats MO'!$A$17:$I$41,9,FALSE))=TRUE,"0",VLOOKUP($C99,'Jr Nats MO'!$A$17:$I$41,9,FALSE))</f>
        <v>0</v>
      </c>
      <c r="X99" s="22" t="str">
        <f>IF(ISNA(VLOOKUP($C99,'CDN Champs MO'!$A$17:$I$41,9,FALSE))=TRUE,"0",VLOOKUP($C99,'CDN Champs MO'!$A$17:$I$41,9,FALSE))</f>
        <v>0</v>
      </c>
      <c r="Y99" s="22" t="str">
        <f>IF(ISNA(VLOOKUP($C99,'CDN Champs DM'!$A$17:$I$41,9,FALSE))=TRUE,"0",VLOOKUP($C99,'CDN Champs DM'!$A$17:$I$41,9,FALSE))</f>
        <v>0</v>
      </c>
    </row>
    <row r="100" spans="1:25" ht="15" customHeight="1">
      <c r="A100" s="81" t="s">
        <v>101</v>
      </c>
      <c r="B100" s="81"/>
      <c r="C100" s="86" t="s">
        <v>171</v>
      </c>
      <c r="D100" s="85">
        <f>IF(ISNA(VLOOKUP($C100,'RPA Caclulations'!$C$6:$K$104,3,FALSE))=TRUE,"0",VLOOKUP($C100,'RPA Caclulations'!$C$6:$K$104,3,FALSE))</f>
        <v>52</v>
      </c>
      <c r="E100" s="22" t="str">
        <f>IF(ISNA(VLOOKUP($C100,'Canadian Selections'!$A$17:$I$37,9,FALSE))=TRUE,"0",VLOOKUP($C100,'Canadian Selections'!$A$17:$I$37,9,FALSE))</f>
        <v>0</v>
      </c>
      <c r="F100" s="22" t="str">
        <f>IF(ISNA(VLOOKUP($C100,'Canadian Selections'!$A$17:$I$37,9,FALSE))=TRUE,"0",VLOOKUP($C100,'Canadian Selections'!$A$17:$I$37,9,FALSE))</f>
        <v>0</v>
      </c>
      <c r="G100" s="22" t="str">
        <f>IF(ISNA(VLOOKUP($C100,'Canadian Selections'!$A$17:$I$37,9,FALSE))=TRUE,"0",VLOOKUP($C100,'Canadian Selections'!$A$17:$I$37,9,FALSE))</f>
        <v>0</v>
      </c>
      <c r="H100" s="22" t="str">
        <f>IF(ISNA(VLOOKUP($C100,'Caledon TT Day 1'!$A$17:$I$52,9,FALSE))=TRUE,"0",VLOOKUP($C100,'Caledon TT Day 1'!$A$17:$I$52,9,FALSE))</f>
        <v>0</v>
      </c>
      <c r="I100" s="22" t="str">
        <f>IF(ISNA(VLOOKUP($C100,'Caledon TT Day 2'!$A$17:$I$50,9,FALSE))=TRUE,"0",VLOOKUP($C100,'Caledon TT Day 2'!$A$17:$I$50,9,FALSE))</f>
        <v>0</v>
      </c>
      <c r="J100" s="22" t="str">
        <f>IF(ISNA(VLOOKUP($C100,'Beaver TT'!$A$17:$I$64,9,FALSE))=TRUE,"0",VLOOKUP($C100,'Beaver TT'!$A$17:$I$64,9,FALSE))</f>
        <v>0</v>
      </c>
      <c r="K100" s="22">
        <f>IF(ISNA(VLOOKUP($C100,'Fortune Fz'!$A$17:$I$64,9,FALSE))=TRUE,"0",VLOOKUP($C100,'Fortune Fz'!$A$17:$I$64,9,FALSE))</f>
        <v>1</v>
      </c>
      <c r="L100" s="22" t="str">
        <f>IF(ISNA(VLOOKUP($C100,'VSC NorAm MO'!$A$17:$I$64,9,FALSE))=TRUE,"0",VLOOKUP($C100,'VSC NorAm MO'!$A$17:$I$64,9,FALSE))</f>
        <v>0</v>
      </c>
      <c r="M100" s="22" t="str">
        <f>IF(ISNA(VLOOKUP($C100,'VSC NorAm DM'!$A$17:$I$64,9,FALSE))=TRUE,"0",VLOOKUP($C100,'VSC NorAm DM'!$A$17:$I$64,9,FALSE))</f>
        <v>0</v>
      </c>
      <c r="N100" s="22" t="str">
        <f>IF(ISNA(VLOOKUP($C100,'TT Provincials'!$A$17:$I$65,9,FALSE))=TRUE,"0",VLOOKUP($C100,'TT Provincials'!$A$17:$I$65,9,FALSE))</f>
        <v>0</v>
      </c>
      <c r="O100" s="22" t="str">
        <f>IF(ISNA(VLOOKUP($C100,'TT Provincials DM'!$A$17:$I$65,9,FALSE))=TRUE,"0",VLOOKUP($C100,'TT Provincials DM'!$A$17:$I$65,9,FALSE))</f>
        <v>0</v>
      </c>
      <c r="P100" s="22" t="str">
        <f>IF(ISNA(VLOOKUP($C100,'CWG Moguls'!$A$17:$I$56,9,FALSE))=TRUE,"0",VLOOKUP($C100,'CWG Moguls'!$A$17:$I$56,9,FALSE))</f>
        <v>0</v>
      </c>
      <c r="Q100" s="22" t="str">
        <f>IF(ISNA(VLOOKUP($C100,'Steamboat NorAM MO'!$A$17:$I$56,9,FALSE))=TRUE,"0",VLOOKUP($C100,'Steamboat NorAM MO'!$A$17:$I$56,9,FALSE))</f>
        <v>0</v>
      </c>
      <c r="R100" s="22" t="str">
        <f>IF(ISNA(VLOOKUP($C100,'Steamboat NorAM DM'!$A$17:$I$56,9,FALSE))=TRUE,"0",VLOOKUP($C100,'Steamboat NorAM DM'!$A$17:$I$56,9,FALSE))</f>
        <v>0</v>
      </c>
      <c r="S100" s="22" t="str">
        <f>IF(ISNA(VLOOKUP($C100,'Apex NorAM MO'!$A$17:$I$56,9,FALSE))=TRUE,"0",VLOOKUP($C100,'Apex NorAM MO'!$A$17:$I$56,9,FALSE))</f>
        <v>0</v>
      </c>
      <c r="T100" s="22" t="str">
        <f>IF(ISNA(VLOOKUP($C100,'Apex NorAM DM'!$A$17:$I$56,9,FALSE))=TRUE,"0",VLOOKUP($C100,'Apex NorAM DM'!$A$17:$I$56,9,FALSE))</f>
        <v>0</v>
      </c>
      <c r="U100" s="22" t="str">
        <f>IF(ISNA(VLOOKUP($C100,'Fernie CC MO'!$A$17:$I$65,9,FALSE))=TRUE,"0",VLOOKUP($C100,'Fernie CC MO'!$A$17:$I$65,9,FALSE))</f>
        <v>0</v>
      </c>
      <c r="V100" s="22" t="str">
        <f>IF(ISNA(VLOOKUP($C100,'Fernie CC DM'!$A$17:$I$65,9,FALSE))=TRUE,"0",VLOOKUP($C100,'Fernie CC DM'!$A$17:$I$65,9,FALSE))</f>
        <v>0</v>
      </c>
      <c r="W100" s="22" t="str">
        <f>IF(ISNA(VLOOKUP($C100,'Jr Nats MO'!$A$17:$I$41,9,FALSE))=TRUE,"0",VLOOKUP($C100,'Jr Nats MO'!$A$17:$I$41,9,FALSE))</f>
        <v>0</v>
      </c>
      <c r="X100" s="22" t="str">
        <f>IF(ISNA(VLOOKUP($C100,'CDN Champs MO'!$A$17:$I$41,9,FALSE))=TRUE,"0",VLOOKUP($C100,'CDN Champs MO'!$A$17:$I$41,9,FALSE))</f>
        <v>0</v>
      </c>
      <c r="Y100" s="22" t="str">
        <f>IF(ISNA(VLOOKUP($C100,'CDN Champs DM'!$A$17:$I$41,9,FALSE))=TRUE,"0",VLOOKUP($C100,'CDN Champs DM'!$A$17:$I$41,9,FALSE))</f>
        <v>0</v>
      </c>
    </row>
    <row r="101" spans="1:25" ht="15" customHeight="1">
      <c r="A101" s="81" t="s">
        <v>101</v>
      </c>
      <c r="B101" s="81"/>
      <c r="C101" s="86" t="s">
        <v>172</v>
      </c>
      <c r="D101" s="85">
        <f>IF(ISNA(VLOOKUP($C101,'RPA Caclulations'!$C$6:$K$104,3,FALSE))=TRUE,"0",VLOOKUP($C101,'RPA Caclulations'!$C$6:$K$104,3,FALSE))</f>
        <v>52</v>
      </c>
      <c r="E101" s="22" t="str">
        <f>IF(ISNA(VLOOKUP($C101,'Canadian Selections'!$A$17:$I$37,9,FALSE))=TRUE,"0",VLOOKUP($C101,'Canadian Selections'!$A$17:$I$37,9,FALSE))</f>
        <v>0</v>
      </c>
      <c r="F101" s="22" t="str">
        <f>IF(ISNA(VLOOKUP($C101,'Canadian Selections'!$A$17:$I$37,9,FALSE))=TRUE,"0",VLOOKUP($C101,'Canadian Selections'!$A$17:$I$37,9,FALSE))</f>
        <v>0</v>
      </c>
      <c r="G101" s="22" t="str">
        <f>IF(ISNA(VLOOKUP($C101,'Canadian Selections'!$A$17:$I$37,9,FALSE))=TRUE,"0",VLOOKUP($C101,'Canadian Selections'!$A$17:$I$37,9,FALSE))</f>
        <v>0</v>
      </c>
      <c r="H101" s="22" t="str">
        <f>IF(ISNA(VLOOKUP($C101,'Caledon TT Day 1'!$A$17:$I$52,9,FALSE))=TRUE,"0",VLOOKUP($C101,'Caledon TT Day 1'!$A$17:$I$52,9,FALSE))</f>
        <v>0</v>
      </c>
      <c r="I101" s="22" t="str">
        <f>IF(ISNA(VLOOKUP($C101,'Caledon TT Day 2'!$A$17:$I$50,9,FALSE))=TRUE,"0",VLOOKUP($C101,'Caledon TT Day 2'!$A$17:$I$50,9,FALSE))</f>
        <v>0</v>
      </c>
      <c r="J101" s="22" t="str">
        <f>IF(ISNA(VLOOKUP($C101,'Beaver TT'!$A$17:$I$64,9,FALSE))=TRUE,"0",VLOOKUP($C101,'Beaver TT'!$A$17:$I$64,9,FALSE))</f>
        <v>0</v>
      </c>
      <c r="K101" s="22">
        <f>IF(ISNA(VLOOKUP($C101,'Fortune Fz'!$A$17:$I$64,9,FALSE))=TRUE,"0",VLOOKUP($C101,'Fortune Fz'!$A$17:$I$64,9,FALSE))</f>
        <v>1</v>
      </c>
      <c r="L101" s="22" t="str">
        <f>IF(ISNA(VLOOKUP($C101,'VSC NorAm MO'!$A$17:$I$64,9,FALSE))=TRUE,"0",VLOOKUP($C101,'VSC NorAm MO'!$A$17:$I$64,9,FALSE))</f>
        <v>0</v>
      </c>
      <c r="M101" s="22" t="str">
        <f>IF(ISNA(VLOOKUP($C101,'VSC NorAm DM'!$A$17:$I$64,9,FALSE))=TRUE,"0",VLOOKUP($C101,'VSC NorAm DM'!$A$17:$I$64,9,FALSE))</f>
        <v>0</v>
      </c>
      <c r="N101" s="22" t="str">
        <f>IF(ISNA(VLOOKUP($C101,'TT Provincials'!$A$17:$I$65,9,FALSE))=TRUE,"0",VLOOKUP($C101,'TT Provincials'!$A$17:$I$65,9,FALSE))</f>
        <v>0</v>
      </c>
      <c r="O101" s="22" t="str">
        <f>IF(ISNA(VLOOKUP($C101,'TT Provincials DM'!$A$17:$I$65,9,FALSE))=TRUE,"0",VLOOKUP($C101,'TT Provincials DM'!$A$17:$I$65,9,FALSE))</f>
        <v>0</v>
      </c>
      <c r="P101" s="22" t="str">
        <f>IF(ISNA(VLOOKUP($C101,'CWG Moguls'!$A$17:$I$56,9,FALSE))=TRUE,"0",VLOOKUP($C101,'CWG Moguls'!$A$17:$I$56,9,FALSE))</f>
        <v>0</v>
      </c>
      <c r="Q101" s="22" t="str">
        <f>IF(ISNA(VLOOKUP($C101,'Steamboat NorAM MO'!$A$17:$I$56,9,FALSE))=TRUE,"0",VLOOKUP($C101,'Steamboat NorAM MO'!$A$17:$I$56,9,FALSE))</f>
        <v>0</v>
      </c>
      <c r="R101" s="22" t="str">
        <f>IF(ISNA(VLOOKUP($C101,'Steamboat NorAM DM'!$A$17:$I$56,9,FALSE))=TRUE,"0",VLOOKUP($C101,'Steamboat NorAM DM'!$A$17:$I$56,9,FALSE))</f>
        <v>0</v>
      </c>
      <c r="S101" s="22" t="str">
        <f>IF(ISNA(VLOOKUP($C101,'Apex NorAM MO'!$A$17:$I$56,9,FALSE))=TRUE,"0",VLOOKUP($C101,'Apex NorAM MO'!$A$17:$I$56,9,FALSE))</f>
        <v>0</v>
      </c>
      <c r="T101" s="22" t="str">
        <f>IF(ISNA(VLOOKUP($C101,'Apex NorAM DM'!$A$17:$I$56,9,FALSE))=TRUE,"0",VLOOKUP($C101,'Apex NorAM DM'!$A$17:$I$56,9,FALSE))</f>
        <v>0</v>
      </c>
      <c r="U101" s="22" t="str">
        <f>IF(ISNA(VLOOKUP($C101,'Fernie CC MO'!$A$17:$I$65,9,FALSE))=TRUE,"0",VLOOKUP($C101,'Fernie CC MO'!$A$17:$I$65,9,FALSE))</f>
        <v>0</v>
      </c>
      <c r="V101" s="22" t="str">
        <f>IF(ISNA(VLOOKUP($C101,'Fernie CC DM'!$A$17:$I$65,9,FALSE))=TRUE,"0",VLOOKUP($C101,'Fernie CC DM'!$A$17:$I$65,9,FALSE))</f>
        <v>0</v>
      </c>
      <c r="W101" s="22" t="str">
        <f>IF(ISNA(VLOOKUP($C101,'Jr Nats MO'!$A$17:$I$41,9,FALSE))=TRUE,"0",VLOOKUP($C101,'Jr Nats MO'!$A$17:$I$41,9,FALSE))</f>
        <v>0</v>
      </c>
      <c r="X101" s="22" t="str">
        <f>IF(ISNA(VLOOKUP($C101,'CDN Champs MO'!$A$17:$I$41,9,FALSE))=TRUE,"0",VLOOKUP($C101,'CDN Champs MO'!$A$17:$I$41,9,FALSE))</f>
        <v>0</v>
      </c>
      <c r="Y101" s="22" t="str">
        <f>IF(ISNA(VLOOKUP($C101,'CDN Champs DM'!$A$17:$I$41,9,FALSE))=TRUE,"0",VLOOKUP($C101,'CDN Champs DM'!$A$17:$I$41,9,FALSE))</f>
        <v>0</v>
      </c>
    </row>
    <row r="102" spans="1:25" ht="15" customHeight="1">
      <c r="A102" s="81" t="s">
        <v>101</v>
      </c>
      <c r="B102" s="81"/>
      <c r="C102" s="86" t="s">
        <v>173</v>
      </c>
      <c r="D102" s="85">
        <f>IF(ISNA(VLOOKUP($C102,'RPA Caclulations'!$C$6:$K$104,3,FALSE))=TRUE,"0",VLOOKUP($C102,'RPA Caclulations'!$C$6:$K$104,3,FALSE))</f>
        <v>52</v>
      </c>
      <c r="E102" s="22" t="str">
        <f>IF(ISNA(VLOOKUP($C102,'Canadian Selections'!$A$17:$I$37,9,FALSE))=TRUE,"0",VLOOKUP($C102,'Canadian Selections'!$A$17:$I$37,9,FALSE))</f>
        <v>0</v>
      </c>
      <c r="F102" s="22" t="str">
        <f>IF(ISNA(VLOOKUP($C102,'Canadian Selections'!$A$17:$I$37,9,FALSE))=TRUE,"0",VLOOKUP($C102,'Canadian Selections'!$A$17:$I$37,9,FALSE))</f>
        <v>0</v>
      </c>
      <c r="G102" s="22" t="str">
        <f>IF(ISNA(VLOOKUP($C102,'Canadian Selections'!$A$17:$I$37,9,FALSE))=TRUE,"0",VLOOKUP($C102,'Canadian Selections'!$A$17:$I$37,9,FALSE))</f>
        <v>0</v>
      </c>
      <c r="H102" s="22" t="str">
        <f>IF(ISNA(VLOOKUP($C102,'Caledon TT Day 1'!$A$17:$I$52,9,FALSE))=TRUE,"0",VLOOKUP($C102,'Caledon TT Day 1'!$A$17:$I$52,9,FALSE))</f>
        <v>0</v>
      </c>
      <c r="I102" s="22" t="str">
        <f>IF(ISNA(VLOOKUP($C102,'Caledon TT Day 2'!$A$17:$I$50,9,FALSE))=TRUE,"0",VLOOKUP($C102,'Caledon TT Day 2'!$A$17:$I$50,9,FALSE))</f>
        <v>0</v>
      </c>
      <c r="J102" s="22" t="str">
        <f>IF(ISNA(VLOOKUP($C102,'Beaver TT'!$A$17:$I$64,9,FALSE))=TRUE,"0",VLOOKUP($C102,'Beaver TT'!$A$17:$I$64,9,FALSE))</f>
        <v>0</v>
      </c>
      <c r="K102" s="22">
        <f>IF(ISNA(VLOOKUP($C102,'Fortune Fz'!$A$17:$I$64,9,FALSE))=TRUE,"0",VLOOKUP($C102,'Fortune Fz'!$A$17:$I$64,9,FALSE))</f>
        <v>1</v>
      </c>
      <c r="L102" s="22" t="str">
        <f>IF(ISNA(VLOOKUP($C102,'VSC NorAm MO'!$A$17:$I$64,9,FALSE))=TRUE,"0",VLOOKUP($C102,'VSC NorAm MO'!$A$17:$I$64,9,FALSE))</f>
        <v>0</v>
      </c>
      <c r="M102" s="22" t="str">
        <f>IF(ISNA(VLOOKUP($C102,'VSC NorAm DM'!$A$17:$I$64,9,FALSE))=TRUE,"0",VLOOKUP($C102,'VSC NorAm DM'!$A$17:$I$64,9,FALSE))</f>
        <v>0</v>
      </c>
      <c r="N102" s="22" t="str">
        <f>IF(ISNA(VLOOKUP($C102,'TT Provincials'!$A$17:$I$65,9,FALSE))=TRUE,"0",VLOOKUP($C102,'TT Provincials'!$A$17:$I$65,9,FALSE))</f>
        <v>0</v>
      </c>
      <c r="O102" s="22" t="str">
        <f>IF(ISNA(VLOOKUP($C102,'TT Provincials DM'!$A$17:$I$65,9,FALSE))=TRUE,"0",VLOOKUP($C102,'TT Provincials DM'!$A$17:$I$65,9,FALSE))</f>
        <v>0</v>
      </c>
      <c r="P102" s="22" t="str">
        <f>IF(ISNA(VLOOKUP($C102,'CWG Moguls'!$A$17:$I$56,9,FALSE))=TRUE,"0",VLOOKUP($C102,'CWG Moguls'!$A$17:$I$56,9,FALSE))</f>
        <v>0</v>
      </c>
      <c r="Q102" s="22" t="str">
        <f>IF(ISNA(VLOOKUP($C102,'Steamboat NorAM MO'!$A$17:$I$56,9,FALSE))=TRUE,"0",VLOOKUP($C102,'Steamboat NorAM MO'!$A$17:$I$56,9,FALSE))</f>
        <v>0</v>
      </c>
      <c r="R102" s="22" t="str">
        <f>IF(ISNA(VLOOKUP($C102,'Steamboat NorAM DM'!$A$17:$I$56,9,FALSE))=TRUE,"0",VLOOKUP($C102,'Steamboat NorAM DM'!$A$17:$I$56,9,FALSE))</f>
        <v>0</v>
      </c>
      <c r="S102" s="22" t="str">
        <f>IF(ISNA(VLOOKUP($C102,'Apex NorAM MO'!$A$17:$I$56,9,FALSE))=TRUE,"0",VLOOKUP($C102,'Apex NorAM MO'!$A$17:$I$56,9,FALSE))</f>
        <v>0</v>
      </c>
      <c r="T102" s="22" t="str">
        <f>IF(ISNA(VLOOKUP($C102,'Apex NorAM DM'!$A$17:$I$56,9,FALSE))=TRUE,"0",VLOOKUP($C102,'Apex NorAM DM'!$A$17:$I$56,9,FALSE))</f>
        <v>0</v>
      </c>
      <c r="U102" s="22" t="str">
        <f>IF(ISNA(VLOOKUP($C102,'Fernie CC MO'!$A$17:$I$65,9,FALSE))=TRUE,"0",VLOOKUP($C102,'Fernie CC MO'!$A$17:$I$65,9,FALSE))</f>
        <v>0</v>
      </c>
      <c r="V102" s="22" t="str">
        <f>IF(ISNA(VLOOKUP($C102,'Fernie CC DM'!$A$17:$I$65,9,FALSE))=TRUE,"0",VLOOKUP($C102,'Fernie CC DM'!$A$17:$I$65,9,FALSE))</f>
        <v>0</v>
      </c>
      <c r="W102" s="22" t="str">
        <f>IF(ISNA(VLOOKUP($C102,'Jr Nats MO'!$A$17:$I$41,9,FALSE))=TRUE,"0",VLOOKUP($C102,'Jr Nats MO'!$A$17:$I$41,9,FALSE))</f>
        <v>0</v>
      </c>
      <c r="X102" s="22" t="str">
        <f>IF(ISNA(VLOOKUP($C102,'CDN Champs MO'!$A$17:$I$41,9,FALSE))=TRUE,"0",VLOOKUP($C102,'CDN Champs MO'!$A$17:$I$41,9,FALSE))</f>
        <v>0</v>
      </c>
      <c r="Y102" s="22" t="str">
        <f>IF(ISNA(VLOOKUP($C102,'CDN Champs DM'!$A$17:$I$41,9,FALSE))=TRUE,"0",VLOOKUP($C102,'CDN Champs DM'!$A$17:$I$41,9,FALSE))</f>
        <v>0</v>
      </c>
    </row>
    <row r="103" spans="1:25" ht="15" customHeight="1">
      <c r="A103" s="81" t="s">
        <v>101</v>
      </c>
      <c r="B103" s="81"/>
      <c r="C103" s="86" t="s">
        <v>174</v>
      </c>
      <c r="D103" s="85">
        <f>IF(ISNA(VLOOKUP($C103,'RPA Caclulations'!$C$6:$K$104,3,FALSE))=TRUE,"0",VLOOKUP($C103,'RPA Caclulations'!$C$6:$K$104,3,FALSE))</f>
        <v>52</v>
      </c>
      <c r="E103" s="22" t="str">
        <f>IF(ISNA(VLOOKUP($C103,'Canadian Selections'!$A$17:$I$37,9,FALSE))=TRUE,"0",VLOOKUP($C103,'Canadian Selections'!$A$17:$I$37,9,FALSE))</f>
        <v>0</v>
      </c>
      <c r="F103" s="22" t="str">
        <f>IF(ISNA(VLOOKUP($C103,'Canadian Selections'!$A$17:$I$37,9,FALSE))=TRUE,"0",VLOOKUP($C103,'Canadian Selections'!$A$17:$I$37,9,FALSE))</f>
        <v>0</v>
      </c>
      <c r="G103" s="22" t="str">
        <f>IF(ISNA(VLOOKUP($C103,'Canadian Selections'!$A$17:$I$37,9,FALSE))=TRUE,"0",VLOOKUP($C103,'Canadian Selections'!$A$17:$I$37,9,FALSE))</f>
        <v>0</v>
      </c>
      <c r="H103" s="22" t="str">
        <f>IF(ISNA(VLOOKUP($C103,'Caledon TT Day 1'!$A$17:$I$52,9,FALSE))=TRUE,"0",VLOOKUP($C103,'Caledon TT Day 1'!$A$17:$I$52,9,FALSE))</f>
        <v>0</v>
      </c>
      <c r="I103" s="22" t="str">
        <f>IF(ISNA(VLOOKUP($C103,'Caledon TT Day 2'!$A$17:$I$50,9,FALSE))=TRUE,"0",VLOOKUP($C103,'Caledon TT Day 2'!$A$17:$I$50,9,FALSE))</f>
        <v>0</v>
      </c>
      <c r="J103" s="22" t="str">
        <f>IF(ISNA(VLOOKUP($C103,'Beaver TT'!$A$17:$I$64,9,FALSE))=TRUE,"0",VLOOKUP($C103,'Beaver TT'!$A$17:$I$64,9,FALSE))</f>
        <v>0</v>
      </c>
      <c r="K103" s="22">
        <f>IF(ISNA(VLOOKUP($C103,'Fortune Fz'!$A$17:$I$64,9,FALSE))=TRUE,"0",VLOOKUP($C103,'Fortune Fz'!$A$17:$I$64,9,FALSE))</f>
        <v>1</v>
      </c>
      <c r="L103" s="22" t="str">
        <f>IF(ISNA(VLOOKUP($C103,'VSC NorAm MO'!$A$17:$I$64,9,FALSE))=TRUE,"0",VLOOKUP($C103,'VSC NorAm MO'!$A$17:$I$64,9,FALSE))</f>
        <v>0</v>
      </c>
      <c r="M103" s="22" t="str">
        <f>IF(ISNA(VLOOKUP($C103,'VSC NorAm DM'!$A$17:$I$64,9,FALSE))=TRUE,"0",VLOOKUP($C103,'VSC NorAm DM'!$A$17:$I$64,9,FALSE))</f>
        <v>0</v>
      </c>
      <c r="N103" s="22" t="str">
        <f>IF(ISNA(VLOOKUP($C103,'TT Provincials'!$A$17:$I$65,9,FALSE))=TRUE,"0",VLOOKUP($C103,'TT Provincials'!$A$17:$I$65,9,FALSE))</f>
        <v>0</v>
      </c>
      <c r="O103" s="22" t="str">
        <f>IF(ISNA(VLOOKUP($C103,'TT Provincials DM'!$A$17:$I$65,9,FALSE))=TRUE,"0",VLOOKUP($C103,'TT Provincials DM'!$A$17:$I$65,9,FALSE))</f>
        <v>0</v>
      </c>
      <c r="P103" s="22" t="str">
        <f>IF(ISNA(VLOOKUP($C103,'CWG Moguls'!$A$17:$I$56,9,FALSE))=TRUE,"0",VLOOKUP($C103,'CWG Moguls'!$A$17:$I$56,9,FALSE))</f>
        <v>0</v>
      </c>
      <c r="Q103" s="22" t="str">
        <f>IF(ISNA(VLOOKUP($C103,'Steamboat NorAM MO'!$A$17:$I$56,9,FALSE))=TRUE,"0",VLOOKUP($C103,'Steamboat NorAM MO'!$A$17:$I$56,9,FALSE))</f>
        <v>0</v>
      </c>
      <c r="R103" s="22" t="str">
        <f>IF(ISNA(VLOOKUP($C103,'Steamboat NorAM DM'!$A$17:$I$56,9,FALSE))=TRUE,"0",VLOOKUP($C103,'Steamboat NorAM DM'!$A$17:$I$56,9,FALSE))</f>
        <v>0</v>
      </c>
      <c r="S103" s="22" t="str">
        <f>IF(ISNA(VLOOKUP($C103,'Apex NorAM MO'!$A$17:$I$56,9,FALSE))=TRUE,"0",VLOOKUP($C103,'Apex NorAM MO'!$A$17:$I$56,9,FALSE))</f>
        <v>0</v>
      </c>
      <c r="T103" s="22" t="str">
        <f>IF(ISNA(VLOOKUP($C103,'Apex NorAM DM'!$A$17:$I$56,9,FALSE))=TRUE,"0",VLOOKUP($C103,'Apex NorAM DM'!$A$17:$I$56,9,FALSE))</f>
        <v>0</v>
      </c>
      <c r="U103" s="22" t="str">
        <f>IF(ISNA(VLOOKUP($C103,'Fernie CC MO'!$A$17:$I$65,9,FALSE))=TRUE,"0",VLOOKUP($C103,'Fernie CC MO'!$A$17:$I$65,9,FALSE))</f>
        <v>0</v>
      </c>
      <c r="V103" s="22" t="str">
        <f>IF(ISNA(VLOOKUP($C103,'Fernie CC DM'!$A$17:$I$65,9,FALSE))=TRUE,"0",VLOOKUP($C103,'Fernie CC DM'!$A$17:$I$65,9,FALSE))</f>
        <v>0</v>
      </c>
      <c r="W103" s="22" t="str">
        <f>IF(ISNA(VLOOKUP($C103,'Jr Nats MO'!$A$17:$I$41,9,FALSE))=TRUE,"0",VLOOKUP($C103,'Jr Nats MO'!$A$17:$I$41,9,FALSE))</f>
        <v>0</v>
      </c>
      <c r="X103" s="22" t="str">
        <f>IF(ISNA(VLOOKUP($C103,'CDN Champs MO'!$A$17:$I$41,9,FALSE))=TRUE,"0",VLOOKUP($C103,'CDN Champs MO'!$A$17:$I$41,9,FALSE))</f>
        <v>0</v>
      </c>
      <c r="Y103" s="22" t="str">
        <f>IF(ISNA(VLOOKUP($C103,'CDN Champs DM'!$A$17:$I$41,9,FALSE))=TRUE,"0",VLOOKUP($C103,'CDN Champs DM'!$A$17:$I$41,9,FALSE))</f>
        <v>0</v>
      </c>
    </row>
    <row r="104" spans="1:25" ht="15" customHeight="1">
      <c r="A104" s="81" t="s">
        <v>97</v>
      </c>
      <c r="B104" s="81" t="s">
        <v>100</v>
      </c>
      <c r="C104" s="86" t="s">
        <v>125</v>
      </c>
      <c r="D104" s="85">
        <f>IF(ISNA(VLOOKUP($C104,'RPA Caclulations'!$C$6:$K$104,3,FALSE))=TRUE,"0",VLOOKUP($C104,'RPA Caclulations'!$C$6:$K$104,3,FALSE))</f>
        <v>97</v>
      </c>
      <c r="E104" s="22" t="str">
        <f>IF(ISNA(VLOOKUP($C104,'Canadian Selections'!$A$17:$I$37,9,FALSE))=TRUE,"0",VLOOKUP($C104,'Canadian Selections'!$A$17:$I$37,9,FALSE))</f>
        <v>0</v>
      </c>
      <c r="F104" s="22" t="str">
        <f>IF(ISNA(VLOOKUP($C104,'Canadian Selections'!$A$17:$I$37,9,FALSE))=TRUE,"0",VLOOKUP($C104,'Canadian Selections'!$A$17:$I$37,9,FALSE))</f>
        <v>0</v>
      </c>
      <c r="G104" s="22" t="str">
        <f>IF(ISNA(VLOOKUP($C104,'Canadian Selections'!$A$17:$I$37,9,FALSE))=TRUE,"0",VLOOKUP($C104,'Canadian Selections'!$A$17:$I$37,9,FALSE))</f>
        <v>0</v>
      </c>
      <c r="H104" s="22" t="str">
        <f>IF(ISNA(VLOOKUP($C104,'Caledon TT Day 1'!$A$17:$I$52,9,FALSE))=TRUE,"0",VLOOKUP($C104,'Caledon TT Day 1'!$A$17:$I$52,9,FALSE))</f>
        <v>0</v>
      </c>
      <c r="I104" s="22" t="str">
        <f>IF(ISNA(VLOOKUP($C104,'Caledon TT Day 2'!$A$17:$I$50,9,FALSE))=TRUE,"0",VLOOKUP($C104,'Caledon TT Day 2'!$A$17:$I$50,9,FALSE))</f>
        <v>0</v>
      </c>
      <c r="J104" s="22">
        <f>IF(ISNA(VLOOKUP($C104,'Beaver TT'!$A$17:$I$64,9,FALSE))=TRUE,"0",VLOOKUP($C104,'Beaver TT'!$A$17:$I$64,9,FALSE))</f>
        <v>40</v>
      </c>
      <c r="K104" s="22" t="str">
        <f>IF(ISNA(VLOOKUP($C104,'Fortune Fz'!$A$17:$I$64,9,FALSE))=TRUE,"0",VLOOKUP($C104,'Fortune Fz'!$A$17:$I$64,9,FALSE))</f>
        <v>0</v>
      </c>
      <c r="L104" s="22" t="str">
        <f>IF(ISNA(VLOOKUP($C104,'VSC NorAm MO'!$A$17:$I$64,9,FALSE))=TRUE,"0",VLOOKUP($C104,'VSC NorAm MO'!$A$17:$I$64,9,FALSE))</f>
        <v>0</v>
      </c>
      <c r="M104" s="22" t="str">
        <f>IF(ISNA(VLOOKUP($C104,'VSC NorAm DM'!$A$17:$I$64,9,FALSE))=TRUE,"0",VLOOKUP($C104,'VSC NorAm DM'!$A$17:$I$64,9,FALSE))</f>
        <v>0</v>
      </c>
      <c r="N104" s="22" t="str">
        <f>IF(ISNA(VLOOKUP($C104,'TT Provincials'!$A$17:$I$65,9,FALSE))=TRUE,"0",VLOOKUP($C104,'TT Provincials'!$A$17:$I$65,9,FALSE))</f>
        <v>0</v>
      </c>
      <c r="O104" s="22" t="str">
        <f>IF(ISNA(VLOOKUP($C104,'TT Provincials DM'!$A$17:$I$65,9,FALSE))=TRUE,"0",VLOOKUP($C104,'TT Provincials DM'!$A$17:$I$65,9,FALSE))</f>
        <v>0</v>
      </c>
      <c r="P104" s="22" t="str">
        <f>IF(ISNA(VLOOKUP($C104,'CWG Moguls'!$A$17:$I$56,9,FALSE))=TRUE,"0",VLOOKUP($C104,'CWG Moguls'!$A$17:$I$56,9,FALSE))</f>
        <v>0</v>
      </c>
      <c r="Q104" s="22" t="str">
        <f>IF(ISNA(VLOOKUP($C104,'Steamboat NorAM MO'!$A$17:$I$56,9,FALSE))=TRUE,"0",VLOOKUP($C104,'Steamboat NorAM MO'!$A$17:$I$56,9,FALSE))</f>
        <v>0</v>
      </c>
      <c r="R104" s="22" t="str">
        <f>IF(ISNA(VLOOKUP($C104,'Steamboat NorAM DM'!$A$17:$I$56,9,FALSE))=TRUE,"0",VLOOKUP($C104,'Steamboat NorAM DM'!$A$17:$I$56,9,FALSE))</f>
        <v>0</v>
      </c>
      <c r="S104" s="22" t="str">
        <f>IF(ISNA(VLOOKUP($C104,'Apex NorAM MO'!$A$17:$I$56,9,FALSE))=TRUE,"0",VLOOKUP($C104,'Apex NorAM MO'!$A$17:$I$56,9,FALSE))</f>
        <v>0</v>
      </c>
      <c r="T104" s="22" t="str">
        <f>IF(ISNA(VLOOKUP($C104,'Apex NorAM DM'!$A$17:$I$56,9,FALSE))=TRUE,"0",VLOOKUP($C104,'Apex NorAM DM'!$A$17:$I$56,9,FALSE))</f>
        <v>0</v>
      </c>
      <c r="U104" s="22" t="str">
        <f>IF(ISNA(VLOOKUP($C104,'Fernie CC MO'!$A$17:$I$65,9,FALSE))=TRUE,"0",VLOOKUP($C104,'Fernie CC MO'!$A$17:$I$65,9,FALSE))</f>
        <v>0</v>
      </c>
      <c r="V104" s="22" t="str">
        <f>IF(ISNA(VLOOKUP($C104,'Fernie CC DM'!$A$17:$I$65,9,FALSE))=TRUE,"0",VLOOKUP($C104,'Fernie CC DM'!$A$17:$I$65,9,FALSE))</f>
        <v>0</v>
      </c>
      <c r="W104" s="22" t="str">
        <f>IF(ISNA(VLOOKUP($C104,'Jr Nats MO'!$A$17:$I$41,9,FALSE))=TRUE,"0",VLOOKUP($C104,'Jr Nats MO'!$A$17:$I$41,9,FALSE))</f>
        <v>0</v>
      </c>
      <c r="X104" s="22" t="str">
        <f>IF(ISNA(VLOOKUP($C104,'CDN Champs MO'!$A$17:$I$41,9,FALSE))=TRUE,"0",VLOOKUP($C104,'CDN Champs MO'!$A$17:$I$41,9,FALSE))</f>
        <v>0</v>
      </c>
      <c r="Y104" s="22" t="str">
        <f>IF(ISNA(VLOOKUP($C104,'CDN Champs DM'!$A$17:$I$41,9,FALSE))=TRUE,"0",VLOOKUP($C104,'CDN Champs DM'!$A$17:$I$41,9,FALSE))</f>
        <v>0</v>
      </c>
    </row>
    <row r="105" spans="1:25" ht="15" customHeight="1">
      <c r="A105" s="81" t="s">
        <v>99</v>
      </c>
      <c r="B105" s="81" t="s">
        <v>103</v>
      </c>
      <c r="C105" s="86" t="s">
        <v>96</v>
      </c>
      <c r="D105" s="85">
        <f>IF(ISNA(VLOOKUP($C105,'RPA Caclulations'!$C$6:$K$104,3,FALSE))=TRUE,"0",VLOOKUP($C105,'RPA Caclulations'!$C$6:$K$104,3,FALSE))</f>
        <v>98</v>
      </c>
      <c r="E105" s="22" t="str">
        <f>IF(ISNA(VLOOKUP($C105,'Canadian Selections'!$A$17:$I$37,9,FALSE))=TRUE,"0",VLOOKUP($C105,'Canadian Selections'!$A$17:$I$37,9,FALSE))</f>
        <v>0</v>
      </c>
      <c r="F105" s="22" t="str">
        <f>IF(ISNA(VLOOKUP($C105,'Canadian Selections'!$A$17:$I$37,9,FALSE))=TRUE,"0",VLOOKUP($C105,'Canadian Selections'!$A$17:$I$37,9,FALSE))</f>
        <v>0</v>
      </c>
      <c r="G105" s="22" t="str">
        <f>IF(ISNA(VLOOKUP($C105,'Canadian Selections'!$A$17:$I$37,9,FALSE))=TRUE,"0",VLOOKUP($C105,'Canadian Selections'!$A$17:$I$37,9,FALSE))</f>
        <v>0</v>
      </c>
      <c r="H105" s="22">
        <f>IF(ISNA(VLOOKUP($C105,'Caledon TT Day 1'!$A$17:$I$52,9,FALSE))=TRUE,"0",VLOOKUP($C105,'Caledon TT Day 1'!$A$17:$I$52,9,FALSE))</f>
        <v>36</v>
      </c>
      <c r="I105" s="22" t="str">
        <f>IF(ISNA(VLOOKUP($C105,'Caledon TT Day 2'!$A$17:$I$50,9,FALSE))=TRUE,"0",VLOOKUP($C105,'Caledon TT Day 2'!$A$17:$I$50,9,FALSE))</f>
        <v>0</v>
      </c>
      <c r="J105" s="22" t="str">
        <f>IF(ISNA(VLOOKUP($C105,'Beaver TT'!$A$17:$I$64,9,FALSE))=TRUE,"0",VLOOKUP($C105,'Beaver TT'!$A$17:$I$64,9,FALSE))</f>
        <v>0</v>
      </c>
      <c r="K105" s="22" t="str">
        <f>IF(ISNA(VLOOKUP($C105,'Fortune Fz'!$A$17:$I$64,9,FALSE))=TRUE,"0",VLOOKUP($C105,'Fortune Fz'!$A$17:$I$64,9,FALSE))</f>
        <v>0</v>
      </c>
      <c r="L105" s="22" t="str">
        <f>IF(ISNA(VLOOKUP($C105,'VSC NorAm MO'!$A$17:$I$64,9,FALSE))=TRUE,"0",VLOOKUP($C105,'VSC NorAm MO'!$A$17:$I$64,9,FALSE))</f>
        <v>0</v>
      </c>
      <c r="M105" s="22" t="str">
        <f>IF(ISNA(VLOOKUP($C105,'VSC NorAm DM'!$A$17:$I$64,9,FALSE))=TRUE,"0",VLOOKUP($C105,'VSC NorAm DM'!$A$17:$I$64,9,FALSE))</f>
        <v>0</v>
      </c>
      <c r="N105" s="22" t="str">
        <f>IF(ISNA(VLOOKUP($C105,'TT Provincials'!$A$17:$I$65,9,FALSE))=TRUE,"0",VLOOKUP($C105,'TT Provincials'!$A$17:$I$65,9,FALSE))</f>
        <v>0</v>
      </c>
      <c r="O105" s="22" t="str">
        <f>IF(ISNA(VLOOKUP($C105,'TT Provincials DM'!$A$17:$I$65,9,FALSE))=TRUE,"0",VLOOKUP($C105,'TT Provincials DM'!$A$17:$I$65,9,FALSE))</f>
        <v>0</v>
      </c>
      <c r="P105" s="22" t="str">
        <f>IF(ISNA(VLOOKUP($C105,'CWG Moguls'!$A$17:$I$56,9,FALSE))=TRUE,"0",VLOOKUP($C105,'CWG Moguls'!$A$17:$I$56,9,FALSE))</f>
        <v>0</v>
      </c>
      <c r="Q105" s="22" t="str">
        <f>IF(ISNA(VLOOKUP($C105,'Steamboat NorAM MO'!$A$17:$I$56,9,FALSE))=TRUE,"0",VLOOKUP($C105,'Steamboat NorAM MO'!$A$17:$I$56,9,FALSE))</f>
        <v>0</v>
      </c>
      <c r="R105" s="22" t="str">
        <f>IF(ISNA(VLOOKUP($C105,'Steamboat NorAM DM'!$A$17:$I$56,9,FALSE))=TRUE,"0",VLOOKUP($C105,'Steamboat NorAM DM'!$A$17:$I$56,9,FALSE))</f>
        <v>0</v>
      </c>
      <c r="S105" s="22" t="str">
        <f>IF(ISNA(VLOOKUP($C105,'Apex NorAM MO'!$A$17:$I$56,9,FALSE))=TRUE,"0",VLOOKUP($C105,'Apex NorAM MO'!$A$17:$I$56,9,FALSE))</f>
        <v>0</v>
      </c>
      <c r="T105" s="22" t="str">
        <f>IF(ISNA(VLOOKUP($C105,'Apex NorAM DM'!$A$17:$I$56,9,FALSE))=TRUE,"0",VLOOKUP($C105,'Apex NorAM DM'!$A$17:$I$56,9,FALSE))</f>
        <v>0</v>
      </c>
      <c r="U105" s="22" t="str">
        <f>IF(ISNA(VLOOKUP($C105,'Fernie CC MO'!$A$17:$I$65,9,FALSE))=TRUE,"0",VLOOKUP($C105,'Fernie CC MO'!$A$17:$I$65,9,FALSE))</f>
        <v>0</v>
      </c>
      <c r="V105" s="22" t="str">
        <f>IF(ISNA(VLOOKUP($C105,'Fernie CC DM'!$A$17:$I$65,9,FALSE))=TRUE,"0",VLOOKUP($C105,'Fernie CC DM'!$A$17:$I$65,9,FALSE))</f>
        <v>0</v>
      </c>
      <c r="W105" s="22" t="str">
        <f>IF(ISNA(VLOOKUP($C105,'Jr Nats MO'!$A$17:$I$41,9,FALSE))=TRUE,"0",VLOOKUP($C105,'Jr Nats MO'!$A$17:$I$41,9,FALSE))</f>
        <v>0</v>
      </c>
      <c r="X105" s="22" t="str">
        <f>IF(ISNA(VLOOKUP($C105,'CDN Champs MO'!$A$17:$I$41,9,FALSE))=TRUE,"0",VLOOKUP($C105,'CDN Champs MO'!$A$17:$I$41,9,FALSE))</f>
        <v>0</v>
      </c>
      <c r="Y105" s="22" t="str">
        <f>IF(ISNA(VLOOKUP($C105,'CDN Champs DM'!$A$17:$I$41,9,FALSE))=TRUE,"0",VLOOKUP($C105,'CDN Champs DM'!$A$17:$I$41,9,FALSE))</f>
        <v>0</v>
      </c>
    </row>
    <row r="106" spans="1:25">
      <c r="A106" s="28"/>
      <c r="B106" s="28"/>
      <c r="C106" s="28"/>
      <c r="D106" s="2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</row>
    <row r="107" spans="1:25">
      <c r="A107" s="28"/>
      <c r="B107" s="28"/>
      <c r="C107" s="28"/>
      <c r="D107" s="2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</row>
    <row r="108" spans="1:25">
      <c r="A108" s="28"/>
      <c r="B108" s="28"/>
      <c r="C108" s="28"/>
      <c r="D108" s="2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</row>
    <row r="109" spans="1:25">
      <c r="A109" s="28"/>
      <c r="B109" s="28"/>
      <c r="C109" s="28"/>
      <c r="D109" s="2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</row>
    <row r="110" spans="1:25">
      <c r="A110" s="28"/>
      <c r="B110" s="28"/>
      <c r="C110" s="28"/>
      <c r="D110" s="2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</row>
    <row r="111" spans="1:25">
      <c r="A111" s="28"/>
      <c r="B111" s="28"/>
      <c r="C111" s="28"/>
      <c r="D111" s="2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</row>
    <row r="112" spans="1:25">
      <c r="A112" s="28"/>
      <c r="B112" s="28"/>
      <c r="C112" s="28"/>
      <c r="D112" s="2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</row>
    <row r="113" spans="1:21">
      <c r="A113" s="28"/>
      <c r="B113" s="28"/>
      <c r="C113" s="28"/>
      <c r="D113" s="2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</row>
  </sheetData>
  <sortState xmlns:xlrd2="http://schemas.microsoft.com/office/spreadsheetml/2017/richdata2" ref="A8:Y105">
    <sortCondition ref="D8:D105"/>
  </sortState>
  <conditionalFormatting sqref="C16">
    <cfRule type="duplicateValues" dxfId="224" priority="3"/>
  </conditionalFormatting>
  <conditionalFormatting sqref="C16">
    <cfRule type="duplicateValues" dxfId="223" priority="4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65"/>
  <sheetViews>
    <sheetView workbookViewId="0">
      <selection sqref="A1:I1048576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3"/>
      <c r="B1" s="83"/>
      <c r="C1" s="83"/>
      <c r="D1" s="83"/>
      <c r="E1" s="83"/>
      <c r="F1" s="83"/>
      <c r="G1" s="83"/>
      <c r="H1" s="83"/>
      <c r="I1" s="44"/>
    </row>
    <row r="2" spans="1:9">
      <c r="A2" s="113"/>
      <c r="B2" s="115" t="s">
        <v>39</v>
      </c>
      <c r="C2" s="115"/>
      <c r="D2" s="115"/>
      <c r="E2" s="115"/>
      <c r="F2" s="115"/>
      <c r="G2" s="83"/>
      <c r="H2" s="83"/>
      <c r="I2" s="44"/>
    </row>
    <row r="3" spans="1:9">
      <c r="A3" s="113"/>
      <c r="B3" s="83"/>
      <c r="C3" s="83"/>
      <c r="D3" s="83"/>
      <c r="E3" s="83"/>
      <c r="F3" s="83"/>
      <c r="G3" s="83"/>
      <c r="H3" s="83"/>
      <c r="I3" s="44"/>
    </row>
    <row r="4" spans="1:9">
      <c r="A4" s="113"/>
      <c r="B4" s="115" t="s">
        <v>34</v>
      </c>
      <c r="C4" s="115"/>
      <c r="D4" s="115"/>
      <c r="E4" s="115"/>
      <c r="F4" s="115"/>
      <c r="G4" s="83"/>
      <c r="H4" s="83"/>
      <c r="I4" s="44"/>
    </row>
    <row r="5" spans="1:9">
      <c r="A5" s="113"/>
      <c r="B5" s="83"/>
      <c r="C5" s="83"/>
      <c r="D5" s="83"/>
      <c r="E5" s="83"/>
      <c r="F5" s="83"/>
      <c r="G5" s="83"/>
      <c r="H5" s="83"/>
      <c r="I5" s="44"/>
    </row>
    <row r="6" spans="1:9">
      <c r="A6" s="113"/>
      <c r="B6" s="114"/>
      <c r="C6" s="114"/>
      <c r="D6" s="83"/>
      <c r="E6" s="83"/>
      <c r="F6" s="83"/>
      <c r="G6" s="83"/>
      <c r="H6" s="83"/>
      <c r="I6" s="44"/>
    </row>
    <row r="7" spans="1:9">
      <c r="A7" s="113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42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195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6">
        <v>42072</v>
      </c>
      <c r="C10" s="116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57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54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0.75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30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43</v>
      </c>
    </row>
    <row r="17" spans="1:9">
      <c r="A17" s="86" t="s">
        <v>48</v>
      </c>
      <c r="B17" s="79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23.78</v>
      </c>
      <c r="G17" s="80">
        <f>F17/F$15*1000*F$14</f>
        <v>634.13333333333344</v>
      </c>
      <c r="H17" s="67">
        <f>LARGE((C17,E17,G17),1)</f>
        <v>634.13333333333344</v>
      </c>
      <c r="I17" s="66">
        <v>14</v>
      </c>
    </row>
    <row r="18" spans="1:9">
      <c r="A18" s="86"/>
      <c r="B18" s="79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0</v>
      </c>
      <c r="G18" s="80">
        <f>F18/F$15*1000*F$14</f>
        <v>0</v>
      </c>
      <c r="H18" s="67">
        <f>LARGE((C18,E18,G18),1)</f>
        <v>0</v>
      </c>
      <c r="I18" s="66"/>
    </row>
    <row r="19" spans="1:9">
      <c r="A19" s="86"/>
      <c r="B19" s="78">
        <v>0</v>
      </c>
      <c r="C19" s="80">
        <f>B19/B$15*1000*B$14</f>
        <v>0</v>
      </c>
      <c r="D19" s="79">
        <v>0</v>
      </c>
      <c r="E19" s="80">
        <f t="shared" ref="C19:G55" si="0">D19/D$15*1000*D$14</f>
        <v>0</v>
      </c>
      <c r="F19" s="79">
        <v>0</v>
      </c>
      <c r="G19" s="80">
        <f t="shared" si="0"/>
        <v>0</v>
      </c>
      <c r="H19" s="67">
        <f>LARGE((C19,E19,G19),1)</f>
        <v>0</v>
      </c>
      <c r="I19" s="66"/>
    </row>
    <row r="20" spans="1:9">
      <c r="A20" s="86"/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0</v>
      </c>
      <c r="I20" s="66"/>
    </row>
    <row r="21" spans="1:9">
      <c r="A21" s="86"/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0</v>
      </c>
      <c r="I21" s="66"/>
    </row>
    <row r="22" spans="1:9">
      <c r="A22" s="86"/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0</v>
      </c>
      <c r="I22" s="66"/>
    </row>
    <row r="23" spans="1:9">
      <c r="A23" s="86"/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0</v>
      </c>
      <c r="I23" s="66"/>
    </row>
    <row r="24" spans="1:9">
      <c r="A24" s="86"/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0</v>
      </c>
      <c r="I24" s="66"/>
    </row>
    <row r="25" spans="1:9">
      <c r="A25" s="86"/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/>
    </row>
    <row r="26" spans="1:9">
      <c r="A26" s="86"/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0</v>
      </c>
      <c r="I26" s="66"/>
    </row>
    <row r="27" spans="1:9">
      <c r="A27" s="86"/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>
      <c r="A29" s="86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>
      <c r="A30" s="86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>
      <c r="A31" s="86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86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86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>
      <c r="A34" s="86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>
      <c r="A35" s="86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>
      <c r="A36" s="86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>
      <c r="A37" s="86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>
      <c r="A38" s="86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>
      <c r="A39" s="86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>
      <c r="A40" s="86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>
      <c r="A41" s="86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>
      <c r="A42" s="86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>
      <c r="A43" s="86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>
      <c r="A44" s="86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>
      <c r="A45" s="86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>
      <c r="A46" s="86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>
      <c r="A47" s="86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>
      <c r="A48" s="86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>
      <c r="A49" s="86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>
      <c r="A50" s="86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>
      <c r="A51" s="86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>
      <c r="A52" s="8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>
      <c r="A53" s="86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>
      <c r="A54" s="86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>
      <c r="A55" s="86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C56"/>
    </row>
    <row r="57" spans="1:9">
      <c r="C57"/>
    </row>
    <row r="58" spans="1:9">
      <c r="C5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</sheetData>
  <mergeCells count="5">
    <mergeCell ref="A1:A7"/>
    <mergeCell ref="B2:F2"/>
    <mergeCell ref="B4:F4"/>
    <mergeCell ref="B6:C6"/>
    <mergeCell ref="B10:C10"/>
  </mergeCells>
  <conditionalFormatting sqref="A49">
    <cfRule type="duplicateValues" dxfId="1" priority="1"/>
  </conditionalFormatting>
  <conditionalFormatting sqref="A49">
    <cfRule type="duplicateValues" dxfId="0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41"/>
  <sheetViews>
    <sheetView topLeftCell="A4" workbookViewId="0">
      <selection activeCell="A18" sqref="A18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3"/>
      <c r="B1" s="83"/>
      <c r="C1" s="83"/>
      <c r="D1" s="83"/>
      <c r="E1" s="83"/>
      <c r="F1" s="83"/>
      <c r="G1" s="83"/>
      <c r="H1" s="83"/>
      <c r="I1" s="44"/>
    </row>
    <row r="2" spans="1:9">
      <c r="A2" s="113"/>
      <c r="B2" s="115" t="s">
        <v>39</v>
      </c>
      <c r="C2" s="115"/>
      <c r="D2" s="115"/>
      <c r="E2" s="115"/>
      <c r="F2" s="115"/>
      <c r="G2" s="83"/>
      <c r="H2" s="83"/>
      <c r="I2" s="44"/>
    </row>
    <row r="3" spans="1:9">
      <c r="A3" s="113"/>
      <c r="B3" s="83"/>
      <c r="C3" s="83"/>
      <c r="D3" s="83"/>
      <c r="E3" s="83"/>
      <c r="F3" s="83"/>
      <c r="G3" s="83"/>
      <c r="H3" s="83"/>
      <c r="I3" s="44"/>
    </row>
    <row r="4" spans="1:9">
      <c r="A4" s="113"/>
      <c r="B4" s="115" t="s">
        <v>34</v>
      </c>
      <c r="C4" s="115"/>
      <c r="D4" s="115"/>
      <c r="E4" s="115"/>
      <c r="F4" s="115"/>
      <c r="G4" s="83"/>
      <c r="H4" s="83"/>
      <c r="I4" s="44"/>
    </row>
    <row r="5" spans="1:9">
      <c r="A5" s="113"/>
      <c r="B5" s="83"/>
      <c r="C5" s="83"/>
      <c r="D5" s="83"/>
      <c r="E5" s="83"/>
      <c r="F5" s="83"/>
      <c r="G5" s="83"/>
      <c r="H5" s="83"/>
      <c r="I5" s="44"/>
    </row>
    <row r="6" spans="1:9">
      <c r="A6" s="113"/>
      <c r="B6" s="114"/>
      <c r="C6" s="114"/>
      <c r="D6" s="83"/>
      <c r="E6" s="83"/>
      <c r="F6" s="83"/>
      <c r="G6" s="83"/>
      <c r="H6" s="83"/>
      <c r="I6" s="44"/>
    </row>
    <row r="7" spans="1:9">
      <c r="A7" s="113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198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197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6">
        <v>42077</v>
      </c>
      <c r="C10" s="116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46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54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0.75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83.37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66</v>
      </c>
    </row>
    <row r="17" spans="1:9">
      <c r="A17" s="86" t="s">
        <v>185</v>
      </c>
      <c r="B17" s="79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77.3</v>
      </c>
      <c r="G17" s="80">
        <f>F17/F$15*1000*F$14</f>
        <v>695.39402662828354</v>
      </c>
      <c r="H17" s="67">
        <f>LARGE((C17,E17,G17),1)</f>
        <v>695.39402662828354</v>
      </c>
      <c r="I17" s="66">
        <v>5</v>
      </c>
    </row>
    <row r="18" spans="1:9">
      <c r="A18" s="86" t="s">
        <v>48</v>
      </c>
      <c r="B18" s="79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74.25</v>
      </c>
      <c r="G18" s="80">
        <f>F18/F$15*1000*F$14</f>
        <v>667.95609931630088</v>
      </c>
      <c r="H18" s="67">
        <f>LARGE((C18,E18,G18),1)</f>
        <v>667.95609931630088</v>
      </c>
      <c r="I18" s="66">
        <v>12</v>
      </c>
    </row>
    <row r="19" spans="1:9">
      <c r="A19" s="86" t="s">
        <v>72</v>
      </c>
      <c r="B19" s="78">
        <v>0</v>
      </c>
      <c r="C19" s="80">
        <f>B19/B$15*1000*B$14</f>
        <v>0</v>
      </c>
      <c r="D19" s="79">
        <v>0</v>
      </c>
      <c r="E19" s="80">
        <f t="shared" ref="C19:G31" si="0">D19/D$15*1000*D$14</f>
        <v>0</v>
      </c>
      <c r="F19" s="79">
        <v>46.56</v>
      </c>
      <c r="G19" s="80">
        <f t="shared" si="0"/>
        <v>418.85570349046418</v>
      </c>
      <c r="H19" s="67">
        <f>LARGE((C19,E19,G19),1)</f>
        <v>418.85570349046418</v>
      </c>
      <c r="I19" s="66">
        <v>48</v>
      </c>
    </row>
    <row r="20" spans="1:9">
      <c r="A20" s="86" t="s">
        <v>66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46.23</v>
      </c>
      <c r="G20" s="80">
        <f t="shared" si="0"/>
        <v>415.88700971572507</v>
      </c>
      <c r="H20" s="67">
        <f>LARGE((C20,E20,G20),1)</f>
        <v>415.88700971572507</v>
      </c>
      <c r="I20" s="66">
        <v>49</v>
      </c>
    </row>
    <row r="21" spans="1:9">
      <c r="A21" s="86" t="s">
        <v>70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46.07</v>
      </c>
      <c r="G21" s="80">
        <f t="shared" si="0"/>
        <v>414.44764303706364</v>
      </c>
      <c r="H21" s="67">
        <f>LARGE((C21,E21,G21),1)</f>
        <v>414.44764303706364</v>
      </c>
      <c r="I21" s="66">
        <v>50</v>
      </c>
    </row>
    <row r="22" spans="1:9">
      <c r="A22" s="86" t="s">
        <v>73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40.81</v>
      </c>
      <c r="G22" s="80">
        <f>F22/F$15*1000*F$14</f>
        <v>367.12846347607052</v>
      </c>
      <c r="H22" s="67">
        <f>LARGE((C22,E22,G22),1)</f>
        <v>367.12846347607052</v>
      </c>
      <c r="I22" s="66">
        <v>57</v>
      </c>
    </row>
    <row r="23" spans="1:9">
      <c r="A23" s="86" t="s">
        <v>68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40.01</v>
      </c>
      <c r="G23" s="80">
        <f t="shared" si="0"/>
        <v>359.93163008276355</v>
      </c>
      <c r="H23" s="67">
        <f>LARGE((C23,E23,G23),1)</f>
        <v>359.93163008276355</v>
      </c>
      <c r="I23" s="66">
        <v>58</v>
      </c>
    </row>
    <row r="24" spans="1:9">
      <c r="A24" s="86" t="s">
        <v>71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37.18</v>
      </c>
      <c r="G24" s="80">
        <f t="shared" si="0"/>
        <v>334.47283195394027</v>
      </c>
      <c r="H24" s="67">
        <f>LARGE((C24,E24,G24),1)</f>
        <v>334.47283195394027</v>
      </c>
      <c r="I24" s="66">
        <v>59</v>
      </c>
    </row>
    <row r="25" spans="1:9">
      <c r="A25" s="86" t="s">
        <v>61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34.44</v>
      </c>
      <c r="G25" s="80">
        <f t="shared" si="0"/>
        <v>309.82367758186393</v>
      </c>
      <c r="H25" s="67">
        <f>LARGE((C25,E25,G25),1)</f>
        <v>309.82367758186393</v>
      </c>
      <c r="I25" s="66">
        <v>60</v>
      </c>
    </row>
    <row r="26" spans="1:9">
      <c r="A26" s="86" t="s">
        <v>80</v>
      </c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30.32</v>
      </c>
      <c r="G26" s="80">
        <f t="shared" si="0"/>
        <v>272.7599856063332</v>
      </c>
      <c r="H26" s="67">
        <f>LARGE((C26,E26,G26),1)</f>
        <v>272.7599856063332</v>
      </c>
      <c r="I26" s="66">
        <v>61</v>
      </c>
    </row>
    <row r="27" spans="1:9">
      <c r="A27" s="86" t="s">
        <v>69</v>
      </c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27.91</v>
      </c>
      <c r="G27" s="80">
        <f t="shared" si="0"/>
        <v>251.07952500899606</v>
      </c>
      <c r="H27" s="67">
        <f>LARGE((C27,E27,G27),1)</f>
        <v>251.07952500899606</v>
      </c>
      <c r="I27" s="66">
        <v>62</v>
      </c>
    </row>
    <row r="28" spans="1:9">
      <c r="A28" s="86" t="s">
        <v>64</v>
      </c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27.05</v>
      </c>
      <c r="G28" s="80">
        <f t="shared" si="0"/>
        <v>243.34292911119107</v>
      </c>
      <c r="H28" s="67">
        <f>LARGE((C28,E28,G28),1)</f>
        <v>243.34292911119107</v>
      </c>
      <c r="I28" s="66">
        <v>63</v>
      </c>
    </row>
    <row r="29" spans="1:9">
      <c r="A29" s="86" t="s">
        <v>82</v>
      </c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24.34</v>
      </c>
      <c r="G29" s="80">
        <f t="shared" si="0"/>
        <v>218.96365599136379</v>
      </c>
      <c r="H29" s="67">
        <f>LARGE((C29,E29,G29),1)</f>
        <v>218.96365599136379</v>
      </c>
      <c r="I29" s="66">
        <v>64</v>
      </c>
    </row>
    <row r="30" spans="1:9">
      <c r="A30" s="86" t="s">
        <v>65</v>
      </c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15.32</v>
      </c>
      <c r="G30" s="80">
        <f t="shared" si="0"/>
        <v>137.81935948182797</v>
      </c>
      <c r="H30" s="67">
        <f>LARGE((C30,E30,G30),1)</f>
        <v>137.81935948182797</v>
      </c>
      <c r="I30" s="66">
        <v>65</v>
      </c>
    </row>
    <row r="31" spans="1:9">
      <c r="A31" s="86" t="s">
        <v>78</v>
      </c>
      <c r="B31" s="95">
        <v>0</v>
      </c>
      <c r="C31" s="93">
        <f t="shared" si="0"/>
        <v>0</v>
      </c>
      <c r="D31" s="92">
        <v>0</v>
      </c>
      <c r="E31" s="93">
        <f t="shared" si="0"/>
        <v>0</v>
      </c>
      <c r="F31" s="92">
        <v>0.98</v>
      </c>
      <c r="G31" s="93">
        <f t="shared" si="0"/>
        <v>8.8161209068010074</v>
      </c>
      <c r="H31" s="94">
        <f>LARGE((C31,E31,G31),1)</f>
        <v>8.8161209068010074</v>
      </c>
      <c r="I31" s="66">
        <v>66</v>
      </c>
    </row>
    <row r="32" spans="1:9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  <row r="40" spans="3:3">
      <c r="C40"/>
    </row>
    <row r="41" spans="3:3">
      <c r="C41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26"/>
  <sheetViews>
    <sheetView topLeftCell="A4" workbookViewId="0">
      <selection activeCell="I18" sqref="I18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3"/>
      <c r="B1" s="83"/>
      <c r="C1" s="83"/>
      <c r="D1" s="83"/>
      <c r="E1" s="83"/>
      <c r="F1" s="83"/>
      <c r="G1" s="83"/>
      <c r="H1" s="83"/>
      <c r="I1" s="44"/>
    </row>
    <row r="2" spans="1:9">
      <c r="A2" s="113"/>
      <c r="B2" s="115" t="s">
        <v>39</v>
      </c>
      <c r="C2" s="115"/>
      <c r="D2" s="115"/>
      <c r="E2" s="115"/>
      <c r="F2" s="115"/>
      <c r="G2" s="83"/>
      <c r="H2" s="83"/>
      <c r="I2" s="44"/>
    </row>
    <row r="3" spans="1:9">
      <c r="A3" s="113"/>
      <c r="B3" s="83"/>
      <c r="C3" s="83"/>
      <c r="D3" s="83"/>
      <c r="E3" s="83"/>
      <c r="F3" s="83"/>
      <c r="G3" s="83"/>
      <c r="H3" s="83"/>
      <c r="I3" s="44"/>
    </row>
    <row r="4" spans="1:9">
      <c r="A4" s="113"/>
      <c r="B4" s="115" t="s">
        <v>34</v>
      </c>
      <c r="C4" s="115"/>
      <c r="D4" s="115"/>
      <c r="E4" s="115"/>
      <c r="F4" s="115"/>
      <c r="G4" s="83"/>
      <c r="H4" s="83"/>
      <c r="I4" s="44"/>
    </row>
    <row r="5" spans="1:9">
      <c r="A5" s="113"/>
      <c r="B5" s="83"/>
      <c r="C5" s="83"/>
      <c r="D5" s="83"/>
      <c r="E5" s="83"/>
      <c r="F5" s="83"/>
      <c r="G5" s="83"/>
      <c r="H5" s="83"/>
      <c r="I5" s="44"/>
    </row>
    <row r="6" spans="1:9">
      <c r="A6" s="113"/>
      <c r="B6" s="114"/>
      <c r="C6" s="114"/>
      <c r="D6" s="83"/>
      <c r="E6" s="83"/>
      <c r="F6" s="83"/>
      <c r="G6" s="83"/>
      <c r="H6" s="83"/>
      <c r="I6" s="44"/>
    </row>
    <row r="7" spans="1:9">
      <c r="A7" s="113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202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59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6">
        <v>42086</v>
      </c>
      <c r="C10" s="116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57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54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1.25</v>
      </c>
      <c r="C14" s="55"/>
      <c r="D14" s="56">
        <v>0</v>
      </c>
      <c r="E14" s="55"/>
      <c r="F14" s="56">
        <v>1.3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88.18</v>
      </c>
      <c r="C15" s="60"/>
      <c r="D15" s="61">
        <v>1</v>
      </c>
      <c r="E15" s="60"/>
      <c r="F15" s="61">
        <v>93.13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50</v>
      </c>
    </row>
    <row r="17" spans="1:9">
      <c r="A17" s="86" t="s">
        <v>185</v>
      </c>
      <c r="B17" s="107">
        <v>70.47</v>
      </c>
      <c r="C17" s="108">
        <f>B17/B$15*1000*B$14</f>
        <v>998.95100929916066</v>
      </c>
      <c r="D17" s="107">
        <v>0</v>
      </c>
      <c r="E17" s="108">
        <f>D17/D$15*1000*D$14</f>
        <v>0</v>
      </c>
      <c r="F17" s="107">
        <v>63.45</v>
      </c>
      <c r="G17" s="108">
        <f>F17/F$15*1000*F$14</f>
        <v>885.69741221947822</v>
      </c>
      <c r="H17" s="109">
        <f>LARGE((C17,E17,G17),1)</f>
        <v>998.95100929916066</v>
      </c>
      <c r="I17" s="110">
        <v>18</v>
      </c>
    </row>
    <row r="18" spans="1:9">
      <c r="A18" s="86" t="s">
        <v>48</v>
      </c>
      <c r="B18" s="92">
        <v>44.07</v>
      </c>
      <c r="C18" s="93">
        <f t="shared" ref="C18" si="0">B18/B$15*1000*B$14</f>
        <v>624.71648899977311</v>
      </c>
      <c r="D18" s="92">
        <v>1</v>
      </c>
      <c r="E18" s="93">
        <f t="shared" ref="E18" si="1">D18/D$15*1000*D$14</f>
        <v>0</v>
      </c>
      <c r="F18" s="92">
        <v>0</v>
      </c>
      <c r="G18" s="93">
        <f t="shared" ref="G18" si="2">F18/F$15*1000*F$14</f>
        <v>0</v>
      </c>
      <c r="H18" s="94">
        <f>LARGE((C18,E18,G18),1)</f>
        <v>624.71648899977311</v>
      </c>
      <c r="I18" s="66">
        <v>34</v>
      </c>
    </row>
    <row r="19" spans="1:9">
      <c r="C19"/>
    </row>
    <row r="20" spans="1:9">
      <c r="C20"/>
    </row>
    <row r="21" spans="1:9">
      <c r="C21"/>
    </row>
    <row r="22" spans="1:9">
      <c r="C22"/>
    </row>
    <row r="23" spans="1:9">
      <c r="C23"/>
    </row>
    <row r="24" spans="1:9">
      <c r="C24"/>
    </row>
    <row r="25" spans="1:9">
      <c r="C25"/>
    </row>
    <row r="26" spans="1:9">
      <c r="C26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26"/>
  <sheetViews>
    <sheetView tabSelected="1" workbookViewId="0">
      <selection activeCell="I16" sqref="I16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3"/>
      <c r="B1" s="83"/>
      <c r="C1" s="83"/>
      <c r="D1" s="83"/>
      <c r="E1" s="83"/>
      <c r="F1" s="83"/>
      <c r="G1" s="83"/>
      <c r="H1" s="83"/>
      <c r="I1" s="44"/>
    </row>
    <row r="2" spans="1:9">
      <c r="A2" s="113"/>
      <c r="B2" s="115" t="s">
        <v>39</v>
      </c>
      <c r="C2" s="115"/>
      <c r="D2" s="115"/>
      <c r="E2" s="115"/>
      <c r="F2" s="115"/>
      <c r="G2" s="83"/>
      <c r="H2" s="83"/>
      <c r="I2" s="44"/>
    </row>
    <row r="3" spans="1:9">
      <c r="A3" s="113"/>
      <c r="B3" s="83"/>
      <c r="C3" s="83"/>
      <c r="D3" s="83"/>
      <c r="E3" s="83"/>
      <c r="F3" s="83"/>
      <c r="G3" s="83"/>
      <c r="H3" s="83"/>
      <c r="I3" s="44"/>
    </row>
    <row r="4" spans="1:9">
      <c r="A4" s="113"/>
      <c r="B4" s="115" t="s">
        <v>34</v>
      </c>
      <c r="C4" s="115"/>
      <c r="D4" s="115"/>
      <c r="E4" s="115"/>
      <c r="F4" s="115"/>
      <c r="G4" s="83"/>
      <c r="H4" s="83"/>
      <c r="I4" s="44"/>
    </row>
    <row r="5" spans="1:9">
      <c r="A5" s="113"/>
      <c r="B5" s="83"/>
      <c r="C5" s="83"/>
      <c r="D5" s="83"/>
      <c r="E5" s="83"/>
      <c r="F5" s="83"/>
      <c r="G5" s="83"/>
      <c r="H5" s="83"/>
      <c r="I5" s="44"/>
    </row>
    <row r="6" spans="1:9">
      <c r="A6" s="113"/>
      <c r="B6" s="114"/>
      <c r="C6" s="114"/>
      <c r="D6" s="83"/>
      <c r="E6" s="83"/>
      <c r="F6" s="83"/>
      <c r="G6" s="83"/>
      <c r="H6" s="83"/>
      <c r="I6" s="44"/>
    </row>
    <row r="7" spans="1:9">
      <c r="A7" s="113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202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59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6">
        <v>42086</v>
      </c>
      <c r="C10" s="116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57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54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1.25</v>
      </c>
      <c r="C14" s="55"/>
      <c r="D14" s="56">
        <v>0</v>
      </c>
      <c r="E14" s="55"/>
      <c r="F14" s="56">
        <v>1.3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87.43</v>
      </c>
      <c r="C15" s="60"/>
      <c r="D15" s="61">
        <v>1</v>
      </c>
      <c r="E15" s="60"/>
      <c r="F15" s="61">
        <v>30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49</v>
      </c>
    </row>
    <row r="17" spans="1:9">
      <c r="A17" s="86" t="s">
        <v>185</v>
      </c>
      <c r="B17" s="79">
        <v>27</v>
      </c>
      <c r="C17" s="80">
        <f>B17/B$15*1000*B$14</f>
        <v>386.02310419764376</v>
      </c>
      <c r="D17" s="79">
        <v>0</v>
      </c>
      <c r="E17" s="80">
        <f>D17/D$15*1000*D$14</f>
        <v>0</v>
      </c>
      <c r="F17" s="79">
        <v>0</v>
      </c>
      <c r="G17" s="80">
        <f>F17/F$15*1000*F$14</f>
        <v>0</v>
      </c>
      <c r="H17" s="67">
        <f>LARGE((C17,E17,G17),1)</f>
        <v>386.02310419764376</v>
      </c>
      <c r="I17" s="66">
        <v>35</v>
      </c>
    </row>
    <row r="18" spans="1:9">
      <c r="A18" s="86" t="s">
        <v>48</v>
      </c>
      <c r="B18" s="79">
        <v>0</v>
      </c>
      <c r="C18" s="80">
        <f t="shared" ref="C18" si="0">B18/B$15*1000*B$14</f>
        <v>0</v>
      </c>
      <c r="D18" s="79">
        <v>0</v>
      </c>
      <c r="E18" s="80">
        <f t="shared" ref="E18" si="1">D18/D$15*1000*D$14</f>
        <v>0</v>
      </c>
      <c r="F18" s="79">
        <v>0</v>
      </c>
      <c r="G18" s="80">
        <f t="shared" ref="G18" si="2">F18/F$15*1000*F$14</f>
        <v>0</v>
      </c>
      <c r="H18" s="67">
        <f>LARGE((C18,E18,G18),1)</f>
        <v>0</v>
      </c>
      <c r="I18" s="66" t="s">
        <v>191</v>
      </c>
    </row>
    <row r="19" spans="1:9">
      <c r="C19"/>
    </row>
    <row r="20" spans="1:9">
      <c r="C20"/>
    </row>
    <row r="21" spans="1:9">
      <c r="C21"/>
    </row>
    <row r="22" spans="1:9">
      <c r="C22"/>
    </row>
    <row r="23" spans="1:9">
      <c r="C23"/>
    </row>
    <row r="24" spans="1:9">
      <c r="C24"/>
    </row>
    <row r="25" spans="1:9">
      <c r="C25"/>
    </row>
    <row r="26" spans="1:9">
      <c r="C26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7"/>
  <sheetViews>
    <sheetView showGridLines="0" topLeftCell="A4" zoomScale="125" zoomScaleNormal="125" zoomScalePageLayoutView="125" workbookViewId="0">
      <selection activeCell="F21" sqref="F21"/>
    </sheetView>
  </sheetViews>
  <sheetFormatPr defaultColWidth="10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 ht="15" customHeight="1">
      <c r="A1" s="113"/>
      <c r="B1" s="83"/>
      <c r="C1" s="83"/>
      <c r="D1" s="83"/>
      <c r="E1" s="83"/>
      <c r="F1" s="83"/>
      <c r="G1" s="83"/>
      <c r="H1" s="83"/>
      <c r="I1" s="44"/>
    </row>
    <row r="2" spans="1:9" ht="15" customHeight="1">
      <c r="A2" s="113"/>
      <c r="B2" s="115" t="s">
        <v>39</v>
      </c>
      <c r="C2" s="115"/>
      <c r="D2" s="115"/>
      <c r="E2" s="115"/>
      <c r="F2" s="115"/>
      <c r="G2" s="83"/>
      <c r="H2" s="83"/>
      <c r="I2" s="44"/>
    </row>
    <row r="3" spans="1:9" ht="15" customHeight="1">
      <c r="A3" s="113"/>
      <c r="B3" s="83"/>
      <c r="C3" s="83"/>
      <c r="D3" s="83"/>
      <c r="E3" s="83"/>
      <c r="F3" s="83"/>
      <c r="G3" s="83"/>
      <c r="H3" s="83"/>
      <c r="I3" s="44"/>
    </row>
    <row r="4" spans="1:9" ht="15" customHeight="1">
      <c r="A4" s="113"/>
      <c r="B4" s="115" t="s">
        <v>34</v>
      </c>
      <c r="C4" s="115"/>
      <c r="D4" s="115"/>
      <c r="E4" s="115"/>
      <c r="F4" s="115"/>
      <c r="G4" s="83"/>
      <c r="H4" s="83"/>
      <c r="I4" s="44"/>
    </row>
    <row r="5" spans="1:9" ht="15" customHeight="1">
      <c r="A5" s="113"/>
      <c r="B5" s="83"/>
      <c r="C5" s="83"/>
      <c r="D5" s="83"/>
      <c r="E5" s="83"/>
      <c r="F5" s="83"/>
      <c r="G5" s="83"/>
      <c r="H5" s="83"/>
      <c r="I5" s="44"/>
    </row>
    <row r="6" spans="1:9" ht="15" customHeight="1">
      <c r="A6" s="113"/>
      <c r="B6" s="114"/>
      <c r="C6" s="114"/>
      <c r="D6" s="83"/>
      <c r="E6" s="83"/>
      <c r="F6" s="83"/>
      <c r="G6" s="83"/>
      <c r="H6" s="83"/>
      <c r="I6" s="44"/>
    </row>
    <row r="7" spans="1:9" ht="15" customHeight="1">
      <c r="A7" s="113"/>
      <c r="B7" s="83"/>
      <c r="C7" s="83"/>
      <c r="D7" s="83"/>
      <c r="E7" s="83"/>
      <c r="F7" s="83"/>
      <c r="G7" s="83"/>
      <c r="H7" s="83"/>
      <c r="I7" s="44"/>
    </row>
    <row r="8" spans="1:9" ht="15" customHeight="1">
      <c r="A8" s="45" t="s">
        <v>11</v>
      </c>
      <c r="B8" s="46" t="s">
        <v>44</v>
      </c>
      <c r="C8" s="46"/>
      <c r="D8" s="46"/>
      <c r="E8" s="46"/>
      <c r="F8" s="82"/>
      <c r="G8" s="82"/>
      <c r="H8" s="82"/>
      <c r="I8" s="44"/>
    </row>
    <row r="9" spans="1:9" ht="15" customHeight="1">
      <c r="A9" s="45" t="s">
        <v>0</v>
      </c>
      <c r="B9" s="46" t="s">
        <v>45</v>
      </c>
      <c r="C9" s="46"/>
      <c r="D9" s="46"/>
      <c r="E9" s="46"/>
      <c r="F9" s="82"/>
      <c r="G9" s="82"/>
      <c r="H9" s="82"/>
      <c r="I9" s="44"/>
    </row>
    <row r="10" spans="1:9" ht="15" customHeight="1">
      <c r="A10" s="45" t="s">
        <v>13</v>
      </c>
      <c r="B10" s="116">
        <v>41987</v>
      </c>
      <c r="C10" s="116"/>
      <c r="D10" s="47"/>
      <c r="E10" s="47"/>
      <c r="F10" s="48"/>
      <c r="G10" s="48"/>
      <c r="H10" s="48"/>
      <c r="I10" s="44"/>
    </row>
    <row r="11" spans="1:9" ht="15" customHeight="1">
      <c r="A11" s="45" t="s">
        <v>33</v>
      </c>
      <c r="B11" s="46" t="s">
        <v>46</v>
      </c>
      <c r="C11" s="47"/>
      <c r="D11" s="83"/>
      <c r="E11" s="83"/>
      <c r="F11" s="83"/>
      <c r="G11" s="83"/>
      <c r="H11" s="83"/>
      <c r="I11" s="44"/>
    </row>
    <row r="12" spans="1:9" ht="15" customHeight="1">
      <c r="A12" s="45" t="s">
        <v>16</v>
      </c>
      <c r="B12" s="82" t="s">
        <v>47</v>
      </c>
      <c r="C12" s="83"/>
      <c r="D12" s="83"/>
      <c r="E12" s="83"/>
      <c r="F12" s="83"/>
      <c r="G12" s="83"/>
      <c r="H12" s="83"/>
      <c r="I12" s="44"/>
    </row>
    <row r="13" spans="1:9" ht="15" customHeight="1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ht="15" customHeight="1">
      <c r="A14" s="82" t="s">
        <v>15</v>
      </c>
      <c r="B14" s="54">
        <v>0.95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9" ht="15" customHeight="1">
      <c r="A15" s="82" t="s">
        <v>14</v>
      </c>
      <c r="B15" s="59">
        <v>77.64</v>
      </c>
      <c r="C15" s="60"/>
      <c r="D15" s="61">
        <v>1</v>
      </c>
      <c r="E15" s="60"/>
      <c r="F15" s="61">
        <v>78.14</v>
      </c>
      <c r="G15" s="60"/>
      <c r="H15" s="57" t="s">
        <v>19</v>
      </c>
      <c r="I15" s="58" t="s">
        <v>26</v>
      </c>
    </row>
    <row r="16" spans="1:9" ht="15" customHeight="1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45</v>
      </c>
    </row>
    <row r="17" spans="1:9" ht="15" customHeight="1">
      <c r="A17" s="86" t="s">
        <v>48</v>
      </c>
      <c r="B17" s="78">
        <v>61.76</v>
      </c>
      <c r="C17" s="80">
        <f>B17/B$15*1000*B$14</f>
        <v>755.69294178258622</v>
      </c>
      <c r="D17" s="79">
        <v>0</v>
      </c>
      <c r="E17" s="80">
        <f>D17/D$15*1000*D$14</f>
        <v>0</v>
      </c>
      <c r="F17" s="79">
        <v>0</v>
      </c>
      <c r="G17" s="80">
        <f>F17/F$15*1000*F$14</f>
        <v>0</v>
      </c>
      <c r="H17" s="67">
        <f>LARGE((C17,E17,G17),1)</f>
        <v>755.69294178258622</v>
      </c>
      <c r="I17" s="66">
        <v>25</v>
      </c>
    </row>
    <row r="18" spans="1:9" ht="15" customHeight="1">
      <c r="A18" s="86" t="s">
        <v>51</v>
      </c>
      <c r="B18" s="78">
        <v>53.06</v>
      </c>
      <c r="C18" s="80">
        <f>B18/B$15*1000*B$14</f>
        <v>649.24008243173614</v>
      </c>
      <c r="D18" s="79">
        <v>0</v>
      </c>
      <c r="E18" s="80">
        <f>D18/D$15*1000*D$14</f>
        <v>0</v>
      </c>
      <c r="F18" s="79">
        <v>0</v>
      </c>
      <c r="G18" s="80">
        <f>F18/F$15*1000*F$14</f>
        <v>0</v>
      </c>
      <c r="H18" s="67">
        <f>LARGE((C18,E18,G18),1)</f>
        <v>649.24008243173614</v>
      </c>
      <c r="I18" s="66">
        <v>35</v>
      </c>
    </row>
    <row r="19" spans="1:9" ht="15" customHeight="1">
      <c r="A19" s="86"/>
      <c r="B19" s="78">
        <v>0</v>
      </c>
      <c r="C19" s="80">
        <f>B19/B$15*1000*B$14</f>
        <v>0</v>
      </c>
      <c r="D19" s="79">
        <v>0</v>
      </c>
      <c r="E19" s="80">
        <f t="shared" ref="C19:G57" si="0">D19/D$15*1000*D$14</f>
        <v>0</v>
      </c>
      <c r="F19" s="79">
        <v>0</v>
      </c>
      <c r="G19" s="80">
        <f t="shared" si="0"/>
        <v>0</v>
      </c>
      <c r="H19" s="67">
        <f>LARGE((C19,E19,G19),1)</f>
        <v>0</v>
      </c>
      <c r="I19" s="66"/>
    </row>
    <row r="20" spans="1:9" ht="15" customHeight="1">
      <c r="A20" s="86"/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0</v>
      </c>
      <c r="I20" s="66"/>
    </row>
    <row r="21" spans="1:9" ht="15" customHeight="1">
      <c r="A21" s="86"/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0</v>
      </c>
      <c r="I21" s="66"/>
    </row>
    <row r="22" spans="1:9" ht="15" customHeight="1">
      <c r="A22" s="69"/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0</v>
      </c>
      <c r="I22" s="66"/>
    </row>
    <row r="23" spans="1:9" ht="15" customHeight="1">
      <c r="A23" s="77"/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0</v>
      </c>
      <c r="I23" s="66"/>
    </row>
    <row r="24" spans="1:9" ht="15" customHeight="1">
      <c r="A24" s="86"/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0</v>
      </c>
      <c r="I24" s="66"/>
    </row>
    <row r="25" spans="1:9" ht="15" customHeight="1">
      <c r="A25" s="86"/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/>
    </row>
    <row r="26" spans="1:9" ht="15" customHeight="1">
      <c r="A26" s="86"/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0</v>
      </c>
      <c r="I26" s="66"/>
    </row>
    <row r="27" spans="1:9" ht="15" customHeight="1">
      <c r="A27" s="86"/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 ht="15" customHeight="1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 ht="15" customHeight="1">
      <c r="A29" s="86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 ht="15" customHeight="1">
      <c r="A30" s="69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 ht="15" customHeight="1">
      <c r="A31" s="77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 ht="15" customHeight="1">
      <c r="A32" s="71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 ht="15" customHeight="1">
      <c r="A33" s="72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 ht="15" customHeight="1">
      <c r="A34" s="70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 ht="15" customHeight="1">
      <c r="A35" s="70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 ht="15" customHeight="1">
      <c r="A36" s="70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 ht="15" customHeight="1">
      <c r="A37" s="70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 ht="15" customHeight="1">
      <c r="A38" s="71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 ht="15" customHeight="1">
      <c r="A39" s="71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 ht="15" customHeight="1">
      <c r="A40" s="70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 ht="15" customHeight="1">
      <c r="A41" s="70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 ht="15" customHeight="1">
      <c r="A42" s="77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 ht="15" customHeight="1">
      <c r="A43" s="70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 ht="15" customHeight="1">
      <c r="A44" s="70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 ht="15" customHeight="1">
      <c r="A45" s="71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 ht="15" customHeight="1">
      <c r="A46" s="71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 ht="15" customHeight="1">
      <c r="A47" s="70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 ht="15" customHeight="1">
      <c r="A48" s="70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 ht="15" customHeight="1">
      <c r="A49" s="70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 ht="15" customHeight="1">
      <c r="A50" s="71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 ht="15" customHeight="1">
      <c r="A51" s="71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 ht="15" customHeight="1">
      <c r="A52" s="7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 ht="15" customHeight="1">
      <c r="A53" s="73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 ht="15" customHeight="1">
      <c r="A54" s="70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 ht="15" customHeight="1">
      <c r="A55" s="71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 ht="15" customHeight="1">
      <c r="A56" s="71"/>
      <c r="B56" s="79">
        <v>0</v>
      </c>
      <c r="C56" s="80">
        <f t="shared" si="0"/>
        <v>0</v>
      </c>
      <c r="D56" s="79">
        <v>0</v>
      </c>
      <c r="E56" s="80">
        <f t="shared" si="0"/>
        <v>0</v>
      </c>
      <c r="F56" s="79">
        <v>0</v>
      </c>
      <c r="G56" s="80">
        <f t="shared" si="0"/>
        <v>0</v>
      </c>
      <c r="H56" s="67">
        <f>LARGE((C56,E56,G56),1)</f>
        <v>0</v>
      </c>
      <c r="I56" s="66"/>
    </row>
    <row r="57" spans="1:9" ht="15" customHeight="1">
      <c r="A57" s="74"/>
      <c r="B57" s="79">
        <v>0</v>
      </c>
      <c r="C57" s="80">
        <f t="shared" si="0"/>
        <v>0</v>
      </c>
      <c r="D57" s="79">
        <v>0</v>
      </c>
      <c r="E57" s="80">
        <f t="shared" si="0"/>
        <v>0</v>
      </c>
      <c r="F57" s="79">
        <v>0</v>
      </c>
      <c r="G57" s="80">
        <f t="shared" si="0"/>
        <v>0</v>
      </c>
      <c r="H57" s="67">
        <f>LARGE((C57,E57,G57),1)</f>
        <v>0</v>
      </c>
      <c r="I57" s="66"/>
    </row>
    <row r="58" spans="1:9" ht="15" customHeight="1">
      <c r="A58" s="71"/>
      <c r="B58" s="79">
        <v>0</v>
      </c>
      <c r="C58" s="80">
        <f>B58/B$15*1000*B$14</f>
        <v>0</v>
      </c>
      <c r="D58" s="79">
        <v>0</v>
      </c>
      <c r="E58" s="80">
        <f>D58/D$15*1000*D$14</f>
        <v>0</v>
      </c>
      <c r="F58" s="79">
        <v>0</v>
      </c>
      <c r="G58" s="80">
        <f>F58/F$15*1000*F$14</f>
        <v>0</v>
      </c>
      <c r="H58" s="67">
        <f>LARGE((C58,E58,G58),1)</f>
        <v>0</v>
      </c>
      <c r="I58" s="66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6:C6"/>
    <mergeCell ref="B2:F2"/>
    <mergeCell ref="B4:F4"/>
    <mergeCell ref="B10:C10"/>
  </mergeCells>
  <phoneticPr fontId="1" type="noConversion"/>
  <conditionalFormatting sqref="A52">
    <cfRule type="duplicateValues" dxfId="222" priority="19"/>
  </conditionalFormatting>
  <conditionalFormatting sqref="A34:A41 A53 A32 A43:A49">
    <cfRule type="duplicateValues" dxfId="221" priority="33"/>
  </conditionalFormatting>
  <conditionalFormatting sqref="A34:A41 A53 A32 A43:A49">
    <cfRule type="duplicateValues" dxfId="220" priority="34"/>
  </conditionalFormatting>
  <conditionalFormatting sqref="A57">
    <cfRule type="duplicateValues" dxfId="219" priority="31"/>
  </conditionalFormatting>
  <conditionalFormatting sqref="A57">
    <cfRule type="duplicateValues" dxfId="218" priority="32"/>
  </conditionalFormatting>
  <conditionalFormatting sqref="A33">
    <cfRule type="duplicateValues" dxfId="217" priority="29"/>
  </conditionalFormatting>
  <conditionalFormatting sqref="A33">
    <cfRule type="duplicateValues" dxfId="216" priority="30"/>
  </conditionalFormatting>
  <conditionalFormatting sqref="A50">
    <cfRule type="duplicateValues" dxfId="215" priority="25"/>
  </conditionalFormatting>
  <conditionalFormatting sqref="A50">
    <cfRule type="duplicateValues" dxfId="214" priority="26"/>
  </conditionalFormatting>
  <conditionalFormatting sqref="A42">
    <cfRule type="duplicateValues" dxfId="213" priority="20"/>
  </conditionalFormatting>
  <conditionalFormatting sqref="A18">
    <cfRule type="duplicateValues" dxfId="212" priority="17"/>
  </conditionalFormatting>
  <conditionalFormatting sqref="A18">
    <cfRule type="duplicateValues" dxfId="211" priority="18"/>
  </conditionalFormatting>
  <conditionalFormatting sqref="A51">
    <cfRule type="duplicateValues" dxfId="210" priority="15"/>
  </conditionalFormatting>
  <conditionalFormatting sqref="A51">
    <cfRule type="duplicateValues" dxfId="209" priority="16"/>
  </conditionalFormatting>
  <conditionalFormatting sqref="A28:A30">
    <cfRule type="duplicateValues" dxfId="208" priority="13"/>
  </conditionalFormatting>
  <conditionalFormatting sqref="A28:A30">
    <cfRule type="duplicateValues" dxfId="207" priority="14"/>
  </conditionalFormatting>
  <conditionalFormatting sqref="A26:A27">
    <cfRule type="duplicateValues" dxfId="206" priority="11"/>
  </conditionalFormatting>
  <conditionalFormatting sqref="A26:A27">
    <cfRule type="duplicateValues" dxfId="205" priority="12"/>
  </conditionalFormatting>
  <conditionalFormatting sqref="A19">
    <cfRule type="duplicateValues" dxfId="204" priority="9"/>
  </conditionalFormatting>
  <conditionalFormatting sqref="A19">
    <cfRule type="duplicateValues" dxfId="203" priority="10"/>
  </conditionalFormatting>
  <conditionalFormatting sqref="A20">
    <cfRule type="duplicateValues" dxfId="202" priority="7"/>
  </conditionalFormatting>
  <conditionalFormatting sqref="A20">
    <cfRule type="duplicateValues" dxfId="201" priority="8"/>
  </conditionalFormatting>
  <conditionalFormatting sqref="A21">
    <cfRule type="duplicateValues" dxfId="200" priority="5"/>
  </conditionalFormatting>
  <conditionalFormatting sqref="A21">
    <cfRule type="duplicateValues" dxfId="199" priority="6"/>
  </conditionalFormatting>
  <conditionalFormatting sqref="A22">
    <cfRule type="duplicateValues" dxfId="198" priority="3"/>
  </conditionalFormatting>
  <conditionalFormatting sqref="A22">
    <cfRule type="duplicateValues" dxfId="197" priority="4"/>
  </conditionalFormatting>
  <conditionalFormatting sqref="A24">
    <cfRule type="duplicateValues" dxfId="196" priority="1"/>
  </conditionalFormatting>
  <conditionalFormatting sqref="A24">
    <cfRule type="duplicateValues" dxfId="195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7"/>
  <sheetViews>
    <sheetView topLeftCell="A7" workbookViewId="0">
      <selection activeCell="N24" sqref="N24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3"/>
      <c r="B1" s="83"/>
      <c r="C1" s="83"/>
      <c r="D1" s="83"/>
      <c r="E1" s="83"/>
      <c r="F1" s="83"/>
      <c r="G1" s="83"/>
      <c r="H1" s="83"/>
      <c r="I1" s="44"/>
    </row>
    <row r="2" spans="1:9">
      <c r="A2" s="113"/>
      <c r="B2" s="115" t="s">
        <v>39</v>
      </c>
      <c r="C2" s="115"/>
      <c r="D2" s="115"/>
      <c r="E2" s="115"/>
      <c r="F2" s="115"/>
      <c r="G2" s="83"/>
      <c r="H2" s="83"/>
      <c r="I2" s="44"/>
    </row>
    <row r="3" spans="1:9">
      <c r="A3" s="113"/>
      <c r="B3" s="83"/>
      <c r="C3" s="83"/>
      <c r="D3" s="83"/>
      <c r="E3" s="83"/>
      <c r="F3" s="83"/>
      <c r="G3" s="83"/>
      <c r="H3" s="83"/>
      <c r="I3" s="44"/>
    </row>
    <row r="4" spans="1:9">
      <c r="A4" s="113"/>
      <c r="B4" s="115" t="s">
        <v>34</v>
      </c>
      <c r="C4" s="115"/>
      <c r="D4" s="115"/>
      <c r="E4" s="115"/>
      <c r="F4" s="115"/>
      <c r="G4" s="83"/>
      <c r="H4" s="83"/>
      <c r="I4" s="44"/>
    </row>
    <row r="5" spans="1:9">
      <c r="A5" s="113"/>
      <c r="B5" s="83"/>
      <c r="C5" s="83"/>
      <c r="D5" s="83"/>
      <c r="E5" s="83"/>
      <c r="F5" s="83"/>
      <c r="G5" s="83"/>
      <c r="H5" s="83"/>
      <c r="I5" s="44"/>
    </row>
    <row r="6" spans="1:9">
      <c r="A6" s="113"/>
      <c r="B6" s="114"/>
      <c r="C6" s="114"/>
      <c r="D6" s="83"/>
      <c r="E6" s="83"/>
      <c r="F6" s="83"/>
      <c r="G6" s="83"/>
      <c r="H6" s="83"/>
      <c r="I6" s="44"/>
    </row>
    <row r="7" spans="1:9">
      <c r="A7" s="113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42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52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6" t="s">
        <v>53</v>
      </c>
      <c r="C10" s="116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46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54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0.75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80.209999999999994</v>
      </c>
      <c r="C15" s="60"/>
      <c r="D15" s="61">
        <v>1</v>
      </c>
      <c r="E15" s="60"/>
      <c r="F15" s="61">
        <v>81.05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56</v>
      </c>
    </row>
    <row r="17" spans="1:9">
      <c r="A17" s="86" t="s">
        <v>48</v>
      </c>
      <c r="B17" s="78">
        <v>66.930000000000007</v>
      </c>
      <c r="C17" s="80">
        <f>B17/B$15*1000*B$14</f>
        <v>625.82595686323407</v>
      </c>
      <c r="D17" s="79">
        <v>0</v>
      </c>
      <c r="E17" s="80">
        <f>D17/D$15*1000*D$14</f>
        <v>0</v>
      </c>
      <c r="F17" s="78">
        <v>68.23</v>
      </c>
      <c r="G17" s="80">
        <f>F17/F$15*1000*F$14</f>
        <v>673.46082665021595</v>
      </c>
      <c r="H17" s="67">
        <f>LARGE((C17,E17,G17),1)</f>
        <v>673.46082665021595</v>
      </c>
      <c r="I17" s="66">
        <v>16</v>
      </c>
    </row>
    <row r="18" spans="1:9">
      <c r="A18" s="86" t="s">
        <v>51</v>
      </c>
      <c r="B18" s="78">
        <v>59.38</v>
      </c>
      <c r="C18" s="80">
        <f>B18/B$15*1000*B$14</f>
        <v>555.23002119436478</v>
      </c>
      <c r="D18" s="79">
        <v>0</v>
      </c>
      <c r="E18" s="80">
        <f>D18/D$15*1000*D$14</f>
        <v>0</v>
      </c>
      <c r="F18" s="79">
        <v>0</v>
      </c>
      <c r="G18" s="80">
        <f>F18/F$15*1000*F$14</f>
        <v>0</v>
      </c>
      <c r="H18" s="67">
        <f>LARGE((C18,E18,G18),1)</f>
        <v>555.23002119436478</v>
      </c>
      <c r="I18" s="66">
        <v>39</v>
      </c>
    </row>
    <row r="19" spans="1:9">
      <c r="A19" s="86" t="s">
        <v>61</v>
      </c>
      <c r="B19" s="78">
        <v>42.33</v>
      </c>
      <c r="C19" s="80">
        <f>B19/B$15*1000*B$14</f>
        <v>395.80476249844151</v>
      </c>
      <c r="D19" s="79">
        <v>0</v>
      </c>
      <c r="E19" s="80">
        <f t="shared" ref="C19:G57" si="0">D19/D$15*1000*D$14</f>
        <v>0</v>
      </c>
      <c r="F19" s="79">
        <v>0</v>
      </c>
      <c r="G19" s="80">
        <f t="shared" si="0"/>
        <v>0</v>
      </c>
      <c r="H19" s="67">
        <f>LARGE((C19,E19,G19),1)</f>
        <v>395.80476249844151</v>
      </c>
      <c r="I19" s="66">
        <v>51</v>
      </c>
    </row>
    <row r="20" spans="1:9">
      <c r="A20" s="86" t="s">
        <v>66</v>
      </c>
      <c r="B20" s="78">
        <v>41.66</v>
      </c>
      <c r="C20" s="80">
        <f>B20/B$15*1000*B$14</f>
        <v>389.53995761127044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389.53995761127044</v>
      </c>
      <c r="I20" s="66">
        <v>53</v>
      </c>
    </row>
    <row r="21" spans="1:9">
      <c r="A21" s="86" t="s">
        <v>63</v>
      </c>
      <c r="B21" s="78">
        <v>35.83</v>
      </c>
      <c r="C21" s="80">
        <f t="shared" si="0"/>
        <v>335.02680463782571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335.02680463782571</v>
      </c>
      <c r="I21" s="66">
        <v>54</v>
      </c>
    </row>
    <row r="22" spans="1:9">
      <c r="A22" s="86"/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0</v>
      </c>
      <c r="I22" s="66"/>
    </row>
    <row r="23" spans="1:9">
      <c r="A23" s="86"/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0</v>
      </c>
      <c r="I23" s="66"/>
    </row>
    <row r="24" spans="1:9">
      <c r="A24" s="77"/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0</v>
      </c>
      <c r="I24" s="66"/>
    </row>
    <row r="25" spans="1:9">
      <c r="A25" s="86"/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/>
    </row>
    <row r="26" spans="1:9">
      <c r="A26" s="86"/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0</v>
      </c>
      <c r="I26" s="66"/>
    </row>
    <row r="27" spans="1:9">
      <c r="A27" s="86"/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>
      <c r="A29" s="86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>
      <c r="A30" s="69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>
      <c r="A31" s="77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71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72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>
      <c r="A34" s="70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>
      <c r="A35" s="70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>
      <c r="A36" s="70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>
      <c r="A37" s="70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>
      <c r="A38" s="71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>
      <c r="A39" s="71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>
      <c r="A40" s="70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>
      <c r="A41" s="70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>
      <c r="A42" s="77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>
      <c r="A43" s="70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>
      <c r="A44" s="70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>
      <c r="A45" s="71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>
      <c r="A46" s="71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>
      <c r="A47" s="70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>
      <c r="A48" s="70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>
      <c r="A49" s="70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>
      <c r="A50" s="71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>
      <c r="A51" s="71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>
      <c r="A52" s="7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>
      <c r="A53" s="73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>
      <c r="A54" s="70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>
      <c r="A55" s="71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A56" s="71"/>
      <c r="B56" s="79">
        <v>0</v>
      </c>
      <c r="C56" s="80">
        <f t="shared" si="0"/>
        <v>0</v>
      </c>
      <c r="D56" s="79">
        <v>0</v>
      </c>
      <c r="E56" s="80">
        <f t="shared" si="0"/>
        <v>0</v>
      </c>
      <c r="F56" s="79">
        <v>0</v>
      </c>
      <c r="G56" s="80">
        <f t="shared" si="0"/>
        <v>0</v>
      </c>
      <c r="H56" s="67">
        <f>LARGE((C56,E56,G56),1)</f>
        <v>0</v>
      </c>
      <c r="I56" s="66"/>
    </row>
    <row r="57" spans="1:9">
      <c r="A57" s="74"/>
      <c r="B57" s="79">
        <v>0</v>
      </c>
      <c r="C57" s="80">
        <f t="shared" si="0"/>
        <v>0</v>
      </c>
      <c r="D57" s="79">
        <v>0</v>
      </c>
      <c r="E57" s="80">
        <f t="shared" si="0"/>
        <v>0</v>
      </c>
      <c r="F57" s="79">
        <v>0</v>
      </c>
      <c r="G57" s="80">
        <f t="shared" si="0"/>
        <v>0</v>
      </c>
      <c r="H57" s="67">
        <f>LARGE((C57,E57,G57),1)</f>
        <v>0</v>
      </c>
      <c r="I57" s="66"/>
    </row>
    <row r="58" spans="1:9">
      <c r="A58" s="71"/>
      <c r="B58" s="79">
        <v>0</v>
      </c>
      <c r="C58" s="80">
        <f>B58/B$15*1000*B$14</f>
        <v>0</v>
      </c>
      <c r="D58" s="79">
        <v>0</v>
      </c>
      <c r="E58" s="80">
        <f>D58/D$15*1000*D$14</f>
        <v>0</v>
      </c>
      <c r="F58" s="79">
        <v>0</v>
      </c>
      <c r="G58" s="80">
        <f>F58/F$15*1000*F$14</f>
        <v>0</v>
      </c>
      <c r="H58" s="67">
        <f>LARGE((C58,E58,G58),1)</f>
        <v>0</v>
      </c>
      <c r="I58" s="66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194" priority="35"/>
  </conditionalFormatting>
  <conditionalFormatting sqref="A34:A41 A53 A32 A43:A49">
    <cfRule type="duplicateValues" dxfId="193" priority="43"/>
  </conditionalFormatting>
  <conditionalFormatting sqref="A34:A41 A53 A32 A43:A49">
    <cfRule type="duplicateValues" dxfId="192" priority="44"/>
  </conditionalFormatting>
  <conditionalFormatting sqref="A57">
    <cfRule type="duplicateValues" dxfId="191" priority="41"/>
  </conditionalFormatting>
  <conditionalFormatting sqref="A57">
    <cfRule type="duplicateValues" dxfId="190" priority="42"/>
  </conditionalFormatting>
  <conditionalFormatting sqref="A33">
    <cfRule type="duplicateValues" dxfId="189" priority="39"/>
  </conditionalFormatting>
  <conditionalFormatting sqref="A33">
    <cfRule type="duplicateValues" dxfId="188" priority="40"/>
  </conditionalFormatting>
  <conditionalFormatting sqref="A50">
    <cfRule type="duplicateValues" dxfId="187" priority="37"/>
  </conditionalFormatting>
  <conditionalFormatting sqref="A50">
    <cfRule type="duplicateValues" dxfId="186" priority="38"/>
  </conditionalFormatting>
  <conditionalFormatting sqref="A42">
    <cfRule type="duplicateValues" dxfId="185" priority="36"/>
  </conditionalFormatting>
  <conditionalFormatting sqref="A51">
    <cfRule type="duplicateValues" dxfId="184" priority="31"/>
  </conditionalFormatting>
  <conditionalFormatting sqref="A51">
    <cfRule type="duplicateValues" dxfId="183" priority="32"/>
  </conditionalFormatting>
  <conditionalFormatting sqref="A28:A30">
    <cfRule type="duplicateValues" dxfId="182" priority="29"/>
  </conditionalFormatting>
  <conditionalFormatting sqref="A28:A30">
    <cfRule type="duplicateValues" dxfId="181" priority="30"/>
  </conditionalFormatting>
  <conditionalFormatting sqref="A27">
    <cfRule type="duplicateValues" dxfId="180" priority="27"/>
  </conditionalFormatting>
  <conditionalFormatting sqref="A27">
    <cfRule type="duplicateValues" dxfId="179" priority="28"/>
  </conditionalFormatting>
  <conditionalFormatting sqref="A19">
    <cfRule type="duplicateValues" dxfId="178" priority="11"/>
  </conditionalFormatting>
  <conditionalFormatting sqref="A19">
    <cfRule type="duplicateValues" dxfId="177" priority="12"/>
  </conditionalFormatting>
  <conditionalFormatting sqref="A21">
    <cfRule type="duplicateValues" dxfId="176" priority="9"/>
  </conditionalFormatting>
  <conditionalFormatting sqref="A21">
    <cfRule type="duplicateValues" dxfId="175" priority="10"/>
  </conditionalFormatting>
  <conditionalFormatting sqref="A22">
    <cfRule type="duplicateValues" dxfId="174" priority="7"/>
  </conditionalFormatting>
  <conditionalFormatting sqref="A22">
    <cfRule type="duplicateValues" dxfId="173" priority="8"/>
  </conditionalFormatting>
  <conditionalFormatting sqref="A23">
    <cfRule type="duplicateValues" dxfId="172" priority="5"/>
  </conditionalFormatting>
  <conditionalFormatting sqref="A23">
    <cfRule type="duplicateValues" dxfId="171" priority="6"/>
  </conditionalFormatting>
  <conditionalFormatting sqref="A25">
    <cfRule type="duplicateValues" dxfId="170" priority="3"/>
  </conditionalFormatting>
  <conditionalFormatting sqref="A25">
    <cfRule type="duplicateValues" dxfId="169" priority="4"/>
  </conditionalFormatting>
  <conditionalFormatting sqref="A18">
    <cfRule type="duplicateValues" dxfId="168" priority="1"/>
  </conditionalFormatting>
  <conditionalFormatting sqref="A18">
    <cfRule type="duplicateValues" dxfId="167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7"/>
  <sheetViews>
    <sheetView workbookViewId="0">
      <selection activeCell="B15" sqref="B15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3"/>
      <c r="B1" s="83"/>
      <c r="C1" s="83"/>
      <c r="D1" s="83"/>
      <c r="E1" s="83"/>
      <c r="F1" s="83"/>
      <c r="G1" s="83"/>
      <c r="H1" s="83"/>
      <c r="I1" s="44"/>
    </row>
    <row r="2" spans="1:9">
      <c r="A2" s="113"/>
      <c r="B2" s="115" t="s">
        <v>39</v>
      </c>
      <c r="C2" s="115"/>
      <c r="D2" s="115"/>
      <c r="E2" s="115"/>
      <c r="F2" s="115"/>
      <c r="G2" s="83"/>
      <c r="H2" s="83"/>
      <c r="I2" s="44"/>
    </row>
    <row r="3" spans="1:9">
      <c r="A3" s="113"/>
      <c r="B3" s="83"/>
      <c r="C3" s="83"/>
      <c r="D3" s="83"/>
      <c r="E3" s="83"/>
      <c r="F3" s="83"/>
      <c r="G3" s="83"/>
      <c r="H3" s="83"/>
      <c r="I3" s="44"/>
    </row>
    <row r="4" spans="1:9">
      <c r="A4" s="113"/>
      <c r="B4" s="115" t="s">
        <v>34</v>
      </c>
      <c r="C4" s="115"/>
      <c r="D4" s="115"/>
      <c r="E4" s="115"/>
      <c r="F4" s="115"/>
      <c r="G4" s="83"/>
      <c r="H4" s="83"/>
      <c r="I4" s="44"/>
    </row>
    <row r="5" spans="1:9">
      <c r="A5" s="113"/>
      <c r="B5" s="83"/>
      <c r="C5" s="83"/>
      <c r="D5" s="83"/>
      <c r="E5" s="83"/>
      <c r="F5" s="83"/>
      <c r="G5" s="83"/>
      <c r="H5" s="83"/>
      <c r="I5" s="44"/>
    </row>
    <row r="6" spans="1:9">
      <c r="A6" s="113"/>
      <c r="B6" s="114"/>
      <c r="C6" s="114"/>
      <c r="D6" s="83"/>
      <c r="E6" s="83"/>
      <c r="F6" s="83"/>
      <c r="G6" s="83"/>
      <c r="H6" s="83"/>
      <c r="I6" s="44"/>
    </row>
    <row r="7" spans="1:9">
      <c r="A7" s="113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42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60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6">
        <v>42023</v>
      </c>
      <c r="C10" s="116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57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54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0.75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76.989999999999995</v>
      </c>
      <c r="C15" s="60"/>
      <c r="D15" s="61">
        <v>1</v>
      </c>
      <c r="E15" s="60"/>
      <c r="F15" s="61">
        <v>30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53</v>
      </c>
    </row>
    <row r="17" spans="1:9">
      <c r="A17" s="86" t="s">
        <v>48</v>
      </c>
      <c r="B17" s="78">
        <v>64.97</v>
      </c>
      <c r="C17" s="80">
        <f>B17/B$15*1000*B$14</f>
        <v>632.90687102221068</v>
      </c>
      <c r="D17" s="79">
        <v>0</v>
      </c>
      <c r="E17" s="80">
        <f>D17/D$15*1000*D$14</f>
        <v>0</v>
      </c>
      <c r="F17" s="79">
        <v>12.48</v>
      </c>
      <c r="G17" s="80">
        <f>F17/F$15*1000*F$14</f>
        <v>332.80000000000007</v>
      </c>
      <c r="H17" s="67">
        <f>LARGE((C17,E17,G17),1)</f>
        <v>632.90687102221068</v>
      </c>
      <c r="I17" s="66">
        <v>26</v>
      </c>
    </row>
    <row r="18" spans="1:9">
      <c r="A18" s="86" t="s">
        <v>51</v>
      </c>
      <c r="B18" s="78">
        <v>65.56</v>
      </c>
      <c r="C18" s="80">
        <f>B18/B$15*1000*B$14</f>
        <v>638.65437069749328</v>
      </c>
      <c r="D18" s="79">
        <v>0</v>
      </c>
      <c r="E18" s="80">
        <f>D18/D$15*1000*D$14</f>
        <v>0</v>
      </c>
      <c r="F18" s="79">
        <v>12.48</v>
      </c>
      <c r="G18" s="80">
        <f>F18/F$15*1000*F$14</f>
        <v>332.80000000000007</v>
      </c>
      <c r="H18" s="67">
        <f>LARGE((C18,E18,G18),1)</f>
        <v>638.65437069749328</v>
      </c>
      <c r="I18" s="66">
        <v>24</v>
      </c>
    </row>
    <row r="19" spans="1:9">
      <c r="A19" s="86" t="s">
        <v>61</v>
      </c>
      <c r="B19" s="78">
        <v>43.41</v>
      </c>
      <c r="C19" s="80">
        <f>B19/B$15*1000*B$14</f>
        <v>422.87959475256525</v>
      </c>
      <c r="D19" s="79">
        <v>0</v>
      </c>
      <c r="E19" s="80">
        <f t="shared" ref="C19:G57" si="0">D19/D$15*1000*D$14</f>
        <v>0</v>
      </c>
      <c r="F19" s="79">
        <v>0</v>
      </c>
      <c r="G19" s="80">
        <f t="shared" si="0"/>
        <v>0</v>
      </c>
      <c r="H19" s="67">
        <f>LARGE((C19,E19,G19),1)</f>
        <v>422.87959475256525</v>
      </c>
      <c r="I19" s="66">
        <v>46</v>
      </c>
    </row>
    <row r="20" spans="1:9">
      <c r="A20" s="86" t="s">
        <v>66</v>
      </c>
      <c r="B20" s="78">
        <v>35.18</v>
      </c>
      <c r="C20" s="80">
        <f>B20/B$15*1000*B$14</f>
        <v>342.70684504481102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342.70684504481102</v>
      </c>
      <c r="I20" s="66">
        <v>47</v>
      </c>
    </row>
    <row r="21" spans="1:9">
      <c r="A21" s="86" t="s">
        <v>63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0</v>
      </c>
      <c r="I21" s="66" t="s">
        <v>178</v>
      </c>
    </row>
    <row r="22" spans="1:9">
      <c r="A22" s="86"/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0</v>
      </c>
      <c r="I22" s="66"/>
    </row>
    <row r="23" spans="1:9">
      <c r="A23" s="86"/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0</v>
      </c>
      <c r="I23" s="66"/>
    </row>
    <row r="24" spans="1:9">
      <c r="A24" s="77"/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0</v>
      </c>
      <c r="I24" s="66"/>
    </row>
    <row r="25" spans="1:9">
      <c r="A25" s="86"/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/>
    </row>
    <row r="26" spans="1:9">
      <c r="A26" s="86"/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0</v>
      </c>
      <c r="I26" s="66"/>
    </row>
    <row r="27" spans="1:9">
      <c r="A27" s="86"/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>
      <c r="A29" s="86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>
      <c r="A30" s="69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>
      <c r="A31" s="77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71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72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>
      <c r="A34" s="70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>
      <c r="A35" s="70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>
      <c r="A36" s="70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>
      <c r="A37" s="70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>
      <c r="A38" s="71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>
      <c r="A39" s="71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>
      <c r="A40" s="70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>
      <c r="A41" s="70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>
      <c r="A42" s="77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>
      <c r="A43" s="70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>
      <c r="A44" s="70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>
      <c r="A45" s="71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>
      <c r="A46" s="71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>
      <c r="A47" s="70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>
      <c r="A48" s="70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>
      <c r="A49" s="70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>
      <c r="A50" s="71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>
      <c r="A51" s="71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>
      <c r="A52" s="7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>
      <c r="A53" s="73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>
      <c r="A54" s="70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>
      <c r="A55" s="71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A56" s="71"/>
      <c r="B56" s="79">
        <v>0</v>
      </c>
      <c r="C56" s="80">
        <f t="shared" si="0"/>
        <v>0</v>
      </c>
      <c r="D56" s="79">
        <v>0</v>
      </c>
      <c r="E56" s="80">
        <f t="shared" si="0"/>
        <v>0</v>
      </c>
      <c r="F56" s="79">
        <v>0</v>
      </c>
      <c r="G56" s="80">
        <f t="shared" si="0"/>
        <v>0</v>
      </c>
      <c r="H56" s="67">
        <f>LARGE((C56,E56,G56),1)</f>
        <v>0</v>
      </c>
      <c r="I56" s="66"/>
    </row>
    <row r="57" spans="1:9">
      <c r="A57" s="74"/>
      <c r="B57" s="79">
        <v>0</v>
      </c>
      <c r="C57" s="80">
        <f t="shared" si="0"/>
        <v>0</v>
      </c>
      <c r="D57" s="79">
        <v>0</v>
      </c>
      <c r="E57" s="80">
        <f t="shared" si="0"/>
        <v>0</v>
      </c>
      <c r="F57" s="79">
        <v>0</v>
      </c>
      <c r="G57" s="80">
        <f t="shared" si="0"/>
        <v>0</v>
      </c>
      <c r="H57" s="67">
        <f>LARGE((C57,E57,G57),1)</f>
        <v>0</v>
      </c>
      <c r="I57" s="66"/>
    </row>
    <row r="58" spans="1:9">
      <c r="A58" s="71"/>
      <c r="B58" s="79">
        <v>0</v>
      </c>
      <c r="C58" s="80">
        <f>B58/B$15*1000*B$14</f>
        <v>0</v>
      </c>
      <c r="D58" s="79">
        <v>0</v>
      </c>
      <c r="E58" s="80">
        <f>D58/D$15*1000*D$14</f>
        <v>0</v>
      </c>
      <c r="F58" s="79">
        <v>0</v>
      </c>
      <c r="G58" s="80">
        <f>F58/F$15*1000*F$14</f>
        <v>0</v>
      </c>
      <c r="H58" s="67">
        <f>LARGE((C58,E58,G58),1)</f>
        <v>0</v>
      </c>
      <c r="I58" s="66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166" priority="25"/>
  </conditionalFormatting>
  <conditionalFormatting sqref="A34:A41 A53 A32 A43:A49">
    <cfRule type="duplicateValues" dxfId="165" priority="33"/>
  </conditionalFormatting>
  <conditionalFormatting sqref="A34:A41 A53 A32 A43:A49">
    <cfRule type="duplicateValues" dxfId="164" priority="34"/>
  </conditionalFormatting>
  <conditionalFormatting sqref="A57">
    <cfRule type="duplicateValues" dxfId="163" priority="31"/>
  </conditionalFormatting>
  <conditionalFormatting sqref="A57">
    <cfRule type="duplicateValues" dxfId="162" priority="32"/>
  </conditionalFormatting>
  <conditionalFormatting sqref="A33">
    <cfRule type="duplicateValues" dxfId="161" priority="29"/>
  </conditionalFormatting>
  <conditionalFormatting sqref="A33">
    <cfRule type="duplicateValues" dxfId="160" priority="30"/>
  </conditionalFormatting>
  <conditionalFormatting sqref="A50">
    <cfRule type="duplicateValues" dxfId="159" priority="27"/>
  </conditionalFormatting>
  <conditionalFormatting sqref="A50">
    <cfRule type="duplicateValues" dxfId="158" priority="28"/>
  </conditionalFormatting>
  <conditionalFormatting sqref="A42">
    <cfRule type="duplicateValues" dxfId="157" priority="26"/>
  </conditionalFormatting>
  <conditionalFormatting sqref="A51">
    <cfRule type="duplicateValues" dxfId="156" priority="23"/>
  </conditionalFormatting>
  <conditionalFormatting sqref="A51">
    <cfRule type="duplicateValues" dxfId="155" priority="24"/>
  </conditionalFormatting>
  <conditionalFormatting sqref="A28:A30">
    <cfRule type="duplicateValues" dxfId="154" priority="21"/>
  </conditionalFormatting>
  <conditionalFormatting sqref="A28:A30">
    <cfRule type="duplicateValues" dxfId="153" priority="22"/>
  </conditionalFormatting>
  <conditionalFormatting sqref="A27">
    <cfRule type="duplicateValues" dxfId="152" priority="19"/>
  </conditionalFormatting>
  <conditionalFormatting sqref="A27">
    <cfRule type="duplicateValues" dxfId="151" priority="20"/>
  </conditionalFormatting>
  <conditionalFormatting sqref="A22">
    <cfRule type="duplicateValues" dxfId="150" priority="13"/>
  </conditionalFormatting>
  <conditionalFormatting sqref="A22">
    <cfRule type="duplicateValues" dxfId="149" priority="14"/>
  </conditionalFormatting>
  <conditionalFormatting sqref="A23">
    <cfRule type="duplicateValues" dxfId="148" priority="11"/>
  </conditionalFormatting>
  <conditionalFormatting sqref="A23">
    <cfRule type="duplicateValues" dxfId="147" priority="12"/>
  </conditionalFormatting>
  <conditionalFormatting sqref="A25">
    <cfRule type="duplicateValues" dxfId="146" priority="9"/>
  </conditionalFormatting>
  <conditionalFormatting sqref="A25">
    <cfRule type="duplicateValues" dxfId="145" priority="10"/>
  </conditionalFormatting>
  <conditionalFormatting sqref="A18">
    <cfRule type="duplicateValues" dxfId="144" priority="5"/>
  </conditionalFormatting>
  <conditionalFormatting sqref="A18">
    <cfRule type="duplicateValues" dxfId="143" priority="6"/>
  </conditionalFormatting>
  <conditionalFormatting sqref="A19">
    <cfRule type="duplicateValues" dxfId="142" priority="3"/>
  </conditionalFormatting>
  <conditionalFormatting sqref="A19">
    <cfRule type="duplicateValues" dxfId="141" priority="4"/>
  </conditionalFormatting>
  <conditionalFormatting sqref="A21">
    <cfRule type="duplicateValues" dxfId="140" priority="1"/>
  </conditionalFormatting>
  <conditionalFormatting sqref="A21">
    <cfRule type="duplicateValues" dxfId="139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7"/>
  <sheetViews>
    <sheetView workbookViewId="0">
      <selection activeCell="F25" sqref="F25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3"/>
      <c r="B1" s="83"/>
      <c r="C1" s="83"/>
      <c r="D1" s="83"/>
      <c r="E1" s="83"/>
      <c r="F1" s="83"/>
      <c r="G1" s="83"/>
      <c r="H1" s="83"/>
      <c r="I1" s="44"/>
    </row>
    <row r="2" spans="1:9">
      <c r="A2" s="113"/>
      <c r="B2" s="115" t="s">
        <v>39</v>
      </c>
      <c r="C2" s="115"/>
      <c r="D2" s="115"/>
      <c r="E2" s="115"/>
      <c r="F2" s="115"/>
      <c r="G2" s="83"/>
      <c r="H2" s="83"/>
      <c r="I2" s="44"/>
    </row>
    <row r="3" spans="1:9">
      <c r="A3" s="113"/>
      <c r="B3" s="83"/>
      <c r="C3" s="83"/>
      <c r="D3" s="83"/>
      <c r="E3" s="83"/>
      <c r="F3" s="83"/>
      <c r="G3" s="83"/>
      <c r="H3" s="83"/>
      <c r="I3" s="44"/>
    </row>
    <row r="4" spans="1:9">
      <c r="A4" s="113"/>
      <c r="B4" s="115" t="s">
        <v>34</v>
      </c>
      <c r="C4" s="115"/>
      <c r="D4" s="115"/>
      <c r="E4" s="115"/>
      <c r="F4" s="115"/>
      <c r="G4" s="83"/>
      <c r="H4" s="83"/>
      <c r="I4" s="44"/>
    </row>
    <row r="5" spans="1:9">
      <c r="A5" s="113"/>
      <c r="B5" s="83"/>
      <c r="C5" s="83"/>
      <c r="D5" s="83"/>
      <c r="E5" s="83"/>
      <c r="F5" s="83"/>
      <c r="G5" s="83"/>
      <c r="H5" s="83"/>
      <c r="I5" s="44"/>
    </row>
    <row r="6" spans="1:9">
      <c r="A6" s="113"/>
      <c r="B6" s="114"/>
      <c r="C6" s="114"/>
      <c r="D6" s="83"/>
      <c r="E6" s="83"/>
      <c r="F6" s="83"/>
      <c r="G6" s="83"/>
      <c r="H6" s="83"/>
      <c r="I6" s="44"/>
    </row>
    <row r="7" spans="1:9">
      <c r="A7" s="113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104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105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6" t="s">
        <v>106</v>
      </c>
      <c r="C10" s="116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46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54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70.53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37</v>
      </c>
    </row>
    <row r="17" spans="1:9">
      <c r="A17" s="86" t="s">
        <v>61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70.53</v>
      </c>
      <c r="G17" s="80">
        <f>F17/F$15*1000*F$14</f>
        <v>500</v>
      </c>
      <c r="H17" s="67">
        <f>LARGE((C17,E17,G17),1)</f>
        <v>500</v>
      </c>
      <c r="I17" s="66">
        <v>1</v>
      </c>
    </row>
    <row r="18" spans="1:9">
      <c r="A18" s="86" t="s">
        <v>62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67.73</v>
      </c>
      <c r="G18" s="80">
        <f>F18/F$15*1000*F$14</f>
        <v>480.15029065645825</v>
      </c>
      <c r="H18" s="67">
        <f>LARGE((C18,E18,G18),1)</f>
        <v>480.15029065645825</v>
      </c>
      <c r="I18" s="66">
        <v>2</v>
      </c>
    </row>
    <row r="19" spans="1:9">
      <c r="A19" s="86" t="s">
        <v>63</v>
      </c>
      <c r="B19" s="78">
        <v>0</v>
      </c>
      <c r="C19" s="80">
        <f>B19/B$15*1000*B$14</f>
        <v>0</v>
      </c>
      <c r="D19" s="79">
        <v>0</v>
      </c>
      <c r="E19" s="80">
        <f t="shared" ref="C19:G57" si="0">D19/D$15*1000*D$14</f>
        <v>0</v>
      </c>
      <c r="F19" s="79">
        <v>66.790000000000006</v>
      </c>
      <c r="G19" s="80">
        <f t="shared" si="0"/>
        <v>473.48645966255498</v>
      </c>
      <c r="H19" s="67">
        <f>LARGE((C19,E19,G19),1)</f>
        <v>473.48645966255498</v>
      </c>
      <c r="I19" s="66">
        <v>3</v>
      </c>
    </row>
    <row r="20" spans="1:9">
      <c r="A20" s="86" t="s">
        <v>64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66.290000000000006</v>
      </c>
      <c r="G20" s="80">
        <f t="shared" si="0"/>
        <v>469.94186870835108</v>
      </c>
      <c r="H20" s="67">
        <f>LARGE((C20,E20,G20),1)</f>
        <v>469.94186870835108</v>
      </c>
      <c r="I20" s="66">
        <v>4</v>
      </c>
    </row>
    <row r="21" spans="1:9">
      <c r="A21" s="86" t="s">
        <v>65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65.88</v>
      </c>
      <c r="G21" s="80">
        <f t="shared" si="0"/>
        <v>467.03530412590385</v>
      </c>
      <c r="H21" s="67">
        <f>LARGE((C21,E21,G21),1)</f>
        <v>467.03530412590385</v>
      </c>
      <c r="I21" s="66">
        <v>5</v>
      </c>
    </row>
    <row r="22" spans="1:9">
      <c r="A22" s="86" t="s">
        <v>66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65.2</v>
      </c>
      <c r="G22" s="80">
        <f>F22/F$15*1000*F$14</f>
        <v>462.21466042818662</v>
      </c>
      <c r="H22" s="67">
        <f>LARGE((C22,E22,G22),1)</f>
        <v>462.21466042818662</v>
      </c>
      <c r="I22" s="66">
        <v>6</v>
      </c>
    </row>
    <row r="23" spans="1:9">
      <c r="A23" s="86" t="s">
        <v>67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63.47</v>
      </c>
      <c r="G23" s="80">
        <f t="shared" si="0"/>
        <v>449.95037572664114</v>
      </c>
      <c r="H23" s="67">
        <f>LARGE((C23,E23,G23),1)</f>
        <v>449.95037572664114</v>
      </c>
      <c r="I23" s="66">
        <v>7</v>
      </c>
    </row>
    <row r="24" spans="1:9">
      <c r="A24" s="86" t="s">
        <v>68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61.2</v>
      </c>
      <c r="G24" s="80">
        <f t="shared" si="0"/>
        <v>433.85793279455555</v>
      </c>
      <c r="H24" s="67">
        <f>LARGE((C24,E24,G24),1)</f>
        <v>433.85793279455555</v>
      </c>
      <c r="I24" s="66">
        <v>8</v>
      </c>
    </row>
    <row r="25" spans="1:9">
      <c r="A25" s="86" t="s">
        <v>69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59.64</v>
      </c>
      <c r="G25" s="80">
        <f t="shared" si="0"/>
        <v>422.7988090174394</v>
      </c>
      <c r="H25" s="67">
        <f>LARGE((C25,E25,G25),1)</f>
        <v>422.7988090174394</v>
      </c>
      <c r="I25" s="66">
        <v>9</v>
      </c>
    </row>
    <row r="26" spans="1:9">
      <c r="A26" s="86" t="s">
        <v>70</v>
      </c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58.24</v>
      </c>
      <c r="G26" s="80">
        <f t="shared" si="0"/>
        <v>412.87395434566855</v>
      </c>
      <c r="H26" s="67">
        <f>LARGE((C26,E26,G26),1)</f>
        <v>412.87395434566855</v>
      </c>
      <c r="I26" s="66">
        <v>10</v>
      </c>
    </row>
    <row r="27" spans="1:9">
      <c r="A27" s="86" t="s">
        <v>71</v>
      </c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56.7</v>
      </c>
      <c r="G27" s="80">
        <f t="shared" si="0"/>
        <v>401.95661420672059</v>
      </c>
      <c r="H27" s="67">
        <f>LARGE((C27,E27,G27),1)</f>
        <v>401.95661420672059</v>
      </c>
      <c r="I27" s="66">
        <v>11</v>
      </c>
    </row>
    <row r="28" spans="1:9">
      <c r="A28" s="86" t="s">
        <v>72</v>
      </c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56.65</v>
      </c>
      <c r="G28" s="80">
        <f t="shared" si="0"/>
        <v>401.60215511130014</v>
      </c>
      <c r="H28" s="67">
        <f>LARGE((C28,E28,G28),1)</f>
        <v>401.60215511130014</v>
      </c>
      <c r="I28" s="66">
        <v>12</v>
      </c>
    </row>
    <row r="29" spans="1:9">
      <c r="A29" s="86" t="s">
        <v>73</v>
      </c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54.53</v>
      </c>
      <c r="G29" s="80">
        <f t="shared" si="0"/>
        <v>386.57308946547568</v>
      </c>
      <c r="H29" s="67">
        <f>LARGE((C29,E29,G29),1)</f>
        <v>386.57308946547568</v>
      </c>
      <c r="I29" s="66">
        <v>13</v>
      </c>
    </row>
    <row r="30" spans="1:9">
      <c r="A30" s="86" t="s">
        <v>74</v>
      </c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52.13</v>
      </c>
      <c r="G30" s="80">
        <f t="shared" si="0"/>
        <v>369.55905288529704</v>
      </c>
      <c r="H30" s="67">
        <f>LARGE((C30,E30,G30),1)</f>
        <v>369.55905288529704</v>
      </c>
      <c r="I30" s="66">
        <v>14</v>
      </c>
    </row>
    <row r="31" spans="1:9">
      <c r="A31" s="86" t="s">
        <v>75</v>
      </c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49.2</v>
      </c>
      <c r="G31" s="80">
        <f t="shared" si="0"/>
        <v>348.78774989366229</v>
      </c>
      <c r="H31" s="67">
        <f>LARGE((C31,E31,G31),1)</f>
        <v>348.78774989366229</v>
      </c>
      <c r="I31" s="66">
        <v>15</v>
      </c>
    </row>
    <row r="32" spans="1:9">
      <c r="A32" s="86" t="s">
        <v>76</v>
      </c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48.04</v>
      </c>
      <c r="G32" s="80">
        <f t="shared" si="0"/>
        <v>340.56429887990924</v>
      </c>
      <c r="H32" s="67">
        <f>LARGE((C32,E32,G32),1)</f>
        <v>340.56429887990924</v>
      </c>
      <c r="I32" s="66">
        <v>16</v>
      </c>
    </row>
    <row r="33" spans="1:9">
      <c r="A33" s="86" t="s">
        <v>77</v>
      </c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45.44</v>
      </c>
      <c r="G33" s="80">
        <f t="shared" si="0"/>
        <v>322.13242591804902</v>
      </c>
      <c r="H33" s="67">
        <f>LARGE((C33,E33,G33),1)</f>
        <v>322.13242591804902</v>
      </c>
      <c r="I33" s="66">
        <v>17</v>
      </c>
    </row>
    <row r="34" spans="1:9">
      <c r="A34" s="86" t="s">
        <v>78</v>
      </c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43.87</v>
      </c>
      <c r="G34" s="80">
        <f t="shared" si="0"/>
        <v>311.00241032184886</v>
      </c>
      <c r="H34" s="67">
        <f>LARGE((C34,E34,G34),1)</f>
        <v>311.00241032184886</v>
      </c>
      <c r="I34" s="66">
        <v>18</v>
      </c>
    </row>
    <row r="35" spans="1:9">
      <c r="A35" s="86" t="s">
        <v>79</v>
      </c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43.79</v>
      </c>
      <c r="G35" s="80">
        <f t="shared" si="0"/>
        <v>310.43527576917626</v>
      </c>
      <c r="H35" s="67">
        <f>LARGE((C35,E35,G35),1)</f>
        <v>310.43527576917626</v>
      </c>
      <c r="I35" s="66">
        <v>19</v>
      </c>
    </row>
    <row r="36" spans="1:9">
      <c r="A36" s="86" t="s">
        <v>80</v>
      </c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43.28</v>
      </c>
      <c r="G36" s="80">
        <f t="shared" si="0"/>
        <v>306.81979299588829</v>
      </c>
      <c r="H36" s="67">
        <f>LARGE((C36,E36,G36),1)</f>
        <v>306.81979299588829</v>
      </c>
      <c r="I36" s="66">
        <v>20</v>
      </c>
    </row>
    <row r="37" spans="1:9">
      <c r="A37" s="86" t="s">
        <v>81</v>
      </c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42.01</v>
      </c>
      <c r="G37" s="80">
        <f t="shared" si="0"/>
        <v>297.81653197221038</v>
      </c>
      <c r="H37" s="67">
        <f>LARGE((C37,E37,G37),1)</f>
        <v>297.81653197221038</v>
      </c>
      <c r="I37" s="66">
        <v>21</v>
      </c>
    </row>
    <row r="38" spans="1:9">
      <c r="A38" s="86" t="s">
        <v>82</v>
      </c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41.98</v>
      </c>
      <c r="G38" s="80">
        <f t="shared" si="0"/>
        <v>297.60385651495812</v>
      </c>
      <c r="H38" s="67">
        <f>LARGE((C38,E38,G38),1)</f>
        <v>297.60385651495812</v>
      </c>
      <c r="I38" s="66">
        <v>22</v>
      </c>
    </row>
    <row r="39" spans="1:9">
      <c r="A39" s="86" t="s">
        <v>83</v>
      </c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37.630000000000003</v>
      </c>
      <c r="G39" s="80">
        <f t="shared" si="0"/>
        <v>266.7659152133844</v>
      </c>
      <c r="H39" s="67">
        <f>LARGE((C39,E39,G39),1)</f>
        <v>266.7659152133844</v>
      </c>
      <c r="I39" s="66">
        <v>23</v>
      </c>
    </row>
    <row r="40" spans="1:9">
      <c r="A40" s="86" t="s">
        <v>84</v>
      </c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36.369999999999997</v>
      </c>
      <c r="G40" s="80">
        <f t="shared" si="0"/>
        <v>257.83354600879056</v>
      </c>
      <c r="H40" s="67">
        <f>LARGE((C40,E40,G40),1)</f>
        <v>257.83354600879056</v>
      </c>
      <c r="I40" s="66">
        <v>24</v>
      </c>
    </row>
    <row r="41" spans="1:9">
      <c r="A41" s="86" t="s">
        <v>85</v>
      </c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36</v>
      </c>
      <c r="G41" s="80">
        <f t="shared" si="0"/>
        <v>255.21054870267972</v>
      </c>
      <c r="H41" s="67">
        <f>LARGE((C41,E41,G41),1)</f>
        <v>255.21054870267972</v>
      </c>
      <c r="I41" s="66">
        <v>25</v>
      </c>
    </row>
    <row r="42" spans="1:9">
      <c r="A42" s="86" t="s">
        <v>86</v>
      </c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35.159999999999997</v>
      </c>
      <c r="G42" s="80">
        <f t="shared" si="0"/>
        <v>249.25563589961718</v>
      </c>
      <c r="H42" s="67">
        <f>LARGE((C42,E42,G42),1)</f>
        <v>249.25563589961718</v>
      </c>
      <c r="I42" s="66">
        <v>26</v>
      </c>
    </row>
    <row r="43" spans="1:9">
      <c r="A43" s="86" t="s">
        <v>87</v>
      </c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32.619999999999997</v>
      </c>
      <c r="G43" s="80">
        <f t="shared" si="0"/>
        <v>231.24911385226144</v>
      </c>
      <c r="H43" s="67">
        <f>LARGE((C43,E43,G43),1)</f>
        <v>231.24911385226144</v>
      </c>
      <c r="I43" s="66">
        <v>27</v>
      </c>
    </row>
    <row r="44" spans="1:9">
      <c r="A44" s="86" t="s">
        <v>88</v>
      </c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31.76</v>
      </c>
      <c r="G44" s="80">
        <f t="shared" si="0"/>
        <v>225.1524174110308</v>
      </c>
      <c r="H44" s="67">
        <f>LARGE((C44,E44,G44),1)</f>
        <v>225.1524174110308</v>
      </c>
      <c r="I44" s="66">
        <v>28</v>
      </c>
    </row>
    <row r="45" spans="1:9">
      <c r="A45" s="86" t="s">
        <v>89</v>
      </c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31.27</v>
      </c>
      <c r="G45" s="80">
        <f t="shared" si="0"/>
        <v>221.67871827591097</v>
      </c>
      <c r="H45" s="67">
        <f>LARGE((C45,E45,G45),1)</f>
        <v>221.67871827591097</v>
      </c>
      <c r="I45" s="66">
        <v>29</v>
      </c>
    </row>
    <row r="46" spans="1:9">
      <c r="A46" s="86" t="s">
        <v>90</v>
      </c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29.75</v>
      </c>
      <c r="G46" s="80">
        <f t="shared" si="0"/>
        <v>210.90316177513117</v>
      </c>
      <c r="H46" s="67">
        <f>LARGE((C46,E46,G46),1)</f>
        <v>210.90316177513117</v>
      </c>
      <c r="I46" s="66">
        <v>30</v>
      </c>
    </row>
    <row r="47" spans="1:9">
      <c r="A47" s="86" t="s">
        <v>91</v>
      </c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29.2</v>
      </c>
      <c r="G47" s="80">
        <f t="shared" si="0"/>
        <v>207.00411172550687</v>
      </c>
      <c r="H47" s="67">
        <f>LARGE((C47,E47,G47),1)</f>
        <v>207.00411172550687</v>
      </c>
      <c r="I47" s="66">
        <v>31</v>
      </c>
    </row>
    <row r="48" spans="1:9">
      <c r="A48" s="86" t="s">
        <v>92</v>
      </c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28.71</v>
      </c>
      <c r="G48" s="80">
        <f t="shared" si="0"/>
        <v>203.53041259038707</v>
      </c>
      <c r="H48" s="67">
        <f>LARGE((C48,E48,G48),1)</f>
        <v>203.53041259038707</v>
      </c>
      <c r="I48" s="66">
        <v>32</v>
      </c>
    </row>
    <row r="49" spans="1:9">
      <c r="A49" s="86" t="s">
        <v>93</v>
      </c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26.36</v>
      </c>
      <c r="G49" s="80">
        <f t="shared" si="0"/>
        <v>186.8708351056288</v>
      </c>
      <c r="H49" s="67">
        <f>LARGE((C49,E49,G49),1)</f>
        <v>186.8708351056288</v>
      </c>
      <c r="I49" s="66">
        <v>33</v>
      </c>
    </row>
    <row r="50" spans="1:9">
      <c r="A50" s="86" t="s">
        <v>94</v>
      </c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8.92</v>
      </c>
      <c r="G50" s="80">
        <f t="shared" si="0"/>
        <v>63.235502622997302</v>
      </c>
      <c r="H50" s="67">
        <f>LARGE((C50,E50,G50),1)</f>
        <v>63.235502622997302</v>
      </c>
      <c r="I50" s="66">
        <v>34</v>
      </c>
    </row>
    <row r="51" spans="1:9">
      <c r="A51" s="86" t="s">
        <v>95</v>
      </c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4.0999999999999996</v>
      </c>
      <c r="G51" s="80">
        <f t="shared" si="0"/>
        <v>29.065645824471854</v>
      </c>
      <c r="H51" s="67">
        <f>LARGE((C51,E51,G51),1)</f>
        <v>29.065645824471854</v>
      </c>
      <c r="I51" s="66">
        <v>35</v>
      </c>
    </row>
    <row r="52" spans="1:9">
      <c r="A52" s="86" t="s">
        <v>96</v>
      </c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3.87</v>
      </c>
      <c r="G52" s="80">
        <f t="shared" si="0"/>
        <v>27.435133985538069</v>
      </c>
      <c r="H52" s="67">
        <f>LARGE((C52,E52,G52),1)</f>
        <v>27.435133985538069</v>
      </c>
      <c r="I52" s="66">
        <v>36</v>
      </c>
    </row>
    <row r="53" spans="1:9">
      <c r="A53" s="73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>
      <c r="A54" s="70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>
      <c r="A55" s="71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A56" s="71"/>
      <c r="B56" s="79">
        <v>0</v>
      </c>
      <c r="C56" s="80">
        <f t="shared" si="0"/>
        <v>0</v>
      </c>
      <c r="D56" s="79">
        <v>0</v>
      </c>
      <c r="E56" s="80">
        <f t="shared" si="0"/>
        <v>0</v>
      </c>
      <c r="F56" s="79">
        <v>0</v>
      </c>
      <c r="G56" s="80">
        <f t="shared" si="0"/>
        <v>0</v>
      </c>
      <c r="H56" s="67">
        <f>LARGE((C56,E56,G56),1)</f>
        <v>0</v>
      </c>
      <c r="I56" s="66"/>
    </row>
    <row r="57" spans="1:9">
      <c r="A57" s="74"/>
      <c r="B57" s="79">
        <v>0</v>
      </c>
      <c r="C57" s="80">
        <f t="shared" si="0"/>
        <v>0</v>
      </c>
      <c r="D57" s="79">
        <v>0</v>
      </c>
      <c r="E57" s="80">
        <f t="shared" si="0"/>
        <v>0</v>
      </c>
      <c r="F57" s="79">
        <v>0</v>
      </c>
      <c r="G57" s="80">
        <f t="shared" si="0"/>
        <v>0</v>
      </c>
      <c r="H57" s="67">
        <f>LARGE((C57,E57,G57),1)</f>
        <v>0</v>
      </c>
      <c r="I57" s="66"/>
    </row>
    <row r="58" spans="1:9">
      <c r="A58" s="71"/>
      <c r="B58" s="79">
        <v>0</v>
      </c>
      <c r="C58" s="80">
        <f>B58/B$15*1000*B$14</f>
        <v>0</v>
      </c>
      <c r="D58" s="79">
        <v>0</v>
      </c>
      <c r="E58" s="80">
        <f>D58/D$15*1000*D$14</f>
        <v>0</v>
      </c>
      <c r="F58" s="79">
        <v>0</v>
      </c>
      <c r="G58" s="80">
        <f>F58/F$15*1000*F$14</f>
        <v>0</v>
      </c>
      <c r="H58" s="67">
        <f>LARGE((C58,E58,G58),1)</f>
        <v>0</v>
      </c>
      <c r="I58" s="66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138" priority="19"/>
  </conditionalFormatting>
  <conditionalFormatting sqref="A34:A41 A53 A32 A43:A49">
    <cfRule type="duplicateValues" dxfId="137" priority="27"/>
  </conditionalFormatting>
  <conditionalFormatting sqref="A34:A41 A53 A32 A43:A49">
    <cfRule type="duplicateValues" dxfId="136" priority="28"/>
  </conditionalFormatting>
  <conditionalFormatting sqref="A57">
    <cfRule type="duplicateValues" dxfId="135" priority="25"/>
  </conditionalFormatting>
  <conditionalFormatting sqref="A57">
    <cfRule type="duplicateValues" dxfId="134" priority="26"/>
  </conditionalFormatting>
  <conditionalFormatting sqref="A33">
    <cfRule type="duplicateValues" dxfId="133" priority="23"/>
  </conditionalFormatting>
  <conditionalFormatting sqref="A33">
    <cfRule type="duplicateValues" dxfId="132" priority="24"/>
  </conditionalFormatting>
  <conditionalFormatting sqref="A50">
    <cfRule type="duplicateValues" dxfId="131" priority="21"/>
  </conditionalFormatting>
  <conditionalFormatting sqref="A50">
    <cfRule type="duplicateValues" dxfId="130" priority="22"/>
  </conditionalFormatting>
  <conditionalFormatting sqref="A42">
    <cfRule type="duplicateValues" dxfId="129" priority="20"/>
  </conditionalFormatting>
  <conditionalFormatting sqref="A51">
    <cfRule type="duplicateValues" dxfId="128" priority="17"/>
  </conditionalFormatting>
  <conditionalFormatting sqref="A51">
    <cfRule type="duplicateValues" dxfId="127" priority="18"/>
  </conditionalFormatting>
  <conditionalFormatting sqref="A28:A30">
    <cfRule type="duplicateValues" dxfId="126" priority="15"/>
  </conditionalFormatting>
  <conditionalFormatting sqref="A28:A30">
    <cfRule type="duplicateValues" dxfId="125" priority="16"/>
  </conditionalFormatting>
  <conditionalFormatting sqref="A27">
    <cfRule type="duplicateValues" dxfId="124" priority="13"/>
  </conditionalFormatting>
  <conditionalFormatting sqref="A27">
    <cfRule type="duplicateValues" dxfId="123" priority="14"/>
  </conditionalFormatting>
  <conditionalFormatting sqref="A19">
    <cfRule type="duplicateValues" dxfId="122" priority="11"/>
  </conditionalFormatting>
  <conditionalFormatting sqref="A19">
    <cfRule type="duplicateValues" dxfId="121" priority="12"/>
  </conditionalFormatting>
  <conditionalFormatting sqref="A21">
    <cfRule type="duplicateValues" dxfId="120" priority="9"/>
  </conditionalFormatting>
  <conditionalFormatting sqref="A21">
    <cfRule type="duplicateValues" dxfId="119" priority="10"/>
  </conditionalFormatting>
  <conditionalFormatting sqref="A22">
    <cfRule type="duplicateValues" dxfId="118" priority="7"/>
  </conditionalFormatting>
  <conditionalFormatting sqref="A22">
    <cfRule type="duplicateValues" dxfId="117" priority="8"/>
  </conditionalFormatting>
  <conditionalFormatting sqref="A23">
    <cfRule type="duplicateValues" dxfId="116" priority="5"/>
  </conditionalFormatting>
  <conditionalFormatting sqref="A23">
    <cfRule type="duplicateValues" dxfId="115" priority="6"/>
  </conditionalFormatting>
  <conditionalFormatting sqref="A25">
    <cfRule type="duplicateValues" dxfId="114" priority="3"/>
  </conditionalFormatting>
  <conditionalFormatting sqref="A25">
    <cfRule type="duplicateValues" dxfId="113" priority="4"/>
  </conditionalFormatting>
  <conditionalFormatting sqref="A18">
    <cfRule type="duplicateValues" dxfId="112" priority="1"/>
  </conditionalFormatting>
  <conditionalFormatting sqref="A18">
    <cfRule type="duplicateValues" dxfId="111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7"/>
  <sheetViews>
    <sheetView workbookViewId="0">
      <selection activeCell="N58" sqref="N58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3"/>
      <c r="B1" s="83"/>
      <c r="C1" s="83"/>
      <c r="D1" s="83"/>
      <c r="E1" s="83"/>
      <c r="F1" s="83"/>
      <c r="G1" s="83"/>
      <c r="H1" s="83"/>
      <c r="I1" s="44"/>
    </row>
    <row r="2" spans="1:9">
      <c r="A2" s="113"/>
      <c r="B2" s="115" t="s">
        <v>39</v>
      </c>
      <c r="C2" s="115"/>
      <c r="D2" s="115"/>
      <c r="E2" s="115"/>
      <c r="F2" s="115"/>
      <c r="G2" s="83"/>
      <c r="H2" s="83"/>
      <c r="I2" s="44"/>
    </row>
    <row r="3" spans="1:9">
      <c r="A3" s="113"/>
      <c r="B3" s="83"/>
      <c r="C3" s="83"/>
      <c r="D3" s="83"/>
      <c r="E3" s="83"/>
      <c r="F3" s="83"/>
      <c r="G3" s="83"/>
      <c r="H3" s="83"/>
      <c r="I3" s="44"/>
    </row>
    <row r="4" spans="1:9">
      <c r="A4" s="113"/>
      <c r="B4" s="115" t="s">
        <v>34</v>
      </c>
      <c r="C4" s="115"/>
      <c r="D4" s="115"/>
      <c r="E4" s="115"/>
      <c r="F4" s="115"/>
      <c r="G4" s="83"/>
      <c r="H4" s="83"/>
      <c r="I4" s="44"/>
    </row>
    <row r="5" spans="1:9">
      <c r="A5" s="113"/>
      <c r="B5" s="83"/>
      <c r="C5" s="83"/>
      <c r="D5" s="83"/>
      <c r="E5" s="83"/>
      <c r="F5" s="83"/>
      <c r="G5" s="83"/>
      <c r="H5" s="83"/>
      <c r="I5" s="44"/>
    </row>
    <row r="6" spans="1:9">
      <c r="A6" s="113"/>
      <c r="B6" s="114"/>
      <c r="C6" s="114"/>
      <c r="D6" s="83"/>
      <c r="E6" s="83"/>
      <c r="F6" s="83"/>
      <c r="G6" s="83"/>
      <c r="H6" s="83"/>
      <c r="I6" s="44"/>
    </row>
    <row r="7" spans="1:9">
      <c r="A7" s="113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104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105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6" t="s">
        <v>107</v>
      </c>
      <c r="C10" s="116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46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54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74.66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34</v>
      </c>
    </row>
    <row r="17" spans="1:9">
      <c r="A17" s="86" t="s">
        <v>48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74.66</v>
      </c>
      <c r="G17" s="80">
        <f>F17/F$15*1000*F$14</f>
        <v>500</v>
      </c>
      <c r="H17" s="67">
        <f>LARGE((C17,E17,G17),1)</f>
        <v>500</v>
      </c>
      <c r="I17" s="66">
        <v>1</v>
      </c>
    </row>
    <row r="18" spans="1:9">
      <c r="A18" s="86" t="s">
        <v>61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65.319999999999993</v>
      </c>
      <c r="G18" s="80">
        <f>F18/F$15*1000*F$14</f>
        <v>437.44977230109828</v>
      </c>
      <c r="H18" s="67">
        <f>LARGE((C18,E18,G18),1)</f>
        <v>437.44977230109828</v>
      </c>
      <c r="I18" s="66">
        <v>2</v>
      </c>
    </row>
    <row r="19" spans="1:9">
      <c r="A19" s="86" t="s">
        <v>69</v>
      </c>
      <c r="B19" s="78">
        <v>0</v>
      </c>
      <c r="C19" s="80">
        <f>B19/B$15*1000*B$14</f>
        <v>0</v>
      </c>
      <c r="D19" s="79">
        <v>0</v>
      </c>
      <c r="E19" s="80">
        <f t="shared" ref="C19:G57" si="0">D19/D$15*1000*D$14</f>
        <v>0</v>
      </c>
      <c r="F19" s="79">
        <v>63.87</v>
      </c>
      <c r="G19" s="80">
        <f t="shared" si="0"/>
        <v>427.73908384677208</v>
      </c>
      <c r="H19" s="67">
        <f>LARGE((C19,E19,G19),1)</f>
        <v>427.73908384677208</v>
      </c>
      <c r="I19" s="66">
        <v>3</v>
      </c>
    </row>
    <row r="20" spans="1:9">
      <c r="A20" s="87" t="s">
        <v>62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63.27</v>
      </c>
      <c r="G20" s="80">
        <f t="shared" si="0"/>
        <v>423.72086793463706</v>
      </c>
      <c r="H20" s="67">
        <f>LARGE((C20,E20,G20),1)</f>
        <v>423.72086793463706</v>
      </c>
      <c r="I20" s="66">
        <v>4</v>
      </c>
    </row>
    <row r="21" spans="1:9">
      <c r="A21" s="86" t="s">
        <v>64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63.07</v>
      </c>
      <c r="G21" s="80">
        <f t="shared" si="0"/>
        <v>422.38146263059207</v>
      </c>
      <c r="H21" s="67">
        <f>LARGE((C21,E21,G21),1)</f>
        <v>422.38146263059207</v>
      </c>
      <c r="I21" s="66">
        <v>5</v>
      </c>
    </row>
    <row r="22" spans="1:9">
      <c r="A22" s="86" t="s">
        <v>67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59.84</v>
      </c>
      <c r="G22" s="80">
        <f>F22/F$15*1000*F$14</f>
        <v>400.75006697026521</v>
      </c>
      <c r="H22" s="67">
        <f>LARGE((C22,E22,G22),1)</f>
        <v>400.75006697026521</v>
      </c>
      <c r="I22" s="66">
        <v>6</v>
      </c>
    </row>
    <row r="23" spans="1:9">
      <c r="A23" s="86" t="s">
        <v>63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59.63</v>
      </c>
      <c r="G23" s="80">
        <f t="shared" si="0"/>
        <v>399.34369140101802</v>
      </c>
      <c r="H23" s="67">
        <f>LARGE((C23,E23,G23),1)</f>
        <v>399.34369140101802</v>
      </c>
      <c r="I23" s="66">
        <v>7</v>
      </c>
    </row>
    <row r="24" spans="1:9">
      <c r="A24" s="77" t="s">
        <v>65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57.78</v>
      </c>
      <c r="G24" s="80">
        <f t="shared" si="0"/>
        <v>386.95419233860167</v>
      </c>
      <c r="H24" s="67">
        <f>LARGE((C24,E24,G24),1)</f>
        <v>386.95419233860167</v>
      </c>
      <c r="I24" s="66">
        <v>8</v>
      </c>
    </row>
    <row r="25" spans="1:9">
      <c r="A25" s="86" t="s">
        <v>71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57.26</v>
      </c>
      <c r="G25" s="80">
        <f t="shared" si="0"/>
        <v>383.47173854808466</v>
      </c>
      <c r="H25" s="67">
        <f>LARGE((C25,E25,G25),1)</f>
        <v>383.47173854808466</v>
      </c>
      <c r="I25" s="66">
        <v>9</v>
      </c>
    </row>
    <row r="26" spans="1:9">
      <c r="A26" s="86" t="s">
        <v>72</v>
      </c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54.74</v>
      </c>
      <c r="G26" s="80">
        <f t="shared" si="0"/>
        <v>366.5952317171176</v>
      </c>
      <c r="H26" s="67">
        <f>LARGE((C26,E26,G26),1)</f>
        <v>366.5952317171176</v>
      </c>
      <c r="I26" s="66">
        <v>10</v>
      </c>
    </row>
    <row r="27" spans="1:9">
      <c r="A27" s="86" t="s">
        <v>70</v>
      </c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51.45</v>
      </c>
      <c r="G27" s="80">
        <f t="shared" si="0"/>
        <v>344.56201446557731</v>
      </c>
      <c r="H27" s="67">
        <f>LARGE((C27,E27,G27),1)</f>
        <v>344.56201446557731</v>
      </c>
      <c r="I27" s="66">
        <v>11</v>
      </c>
    </row>
    <row r="28" spans="1:9">
      <c r="A28" s="86" t="s">
        <v>66</v>
      </c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51.38</v>
      </c>
      <c r="G28" s="80">
        <f t="shared" si="0"/>
        <v>344.09322260916161</v>
      </c>
      <c r="H28" s="67">
        <f>LARGE((C28,E28,G28),1)</f>
        <v>344.09322260916161</v>
      </c>
      <c r="I28" s="66">
        <v>12</v>
      </c>
    </row>
    <row r="29" spans="1:9">
      <c r="A29" s="86" t="s">
        <v>68</v>
      </c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49.49</v>
      </c>
      <c r="G29" s="80">
        <f t="shared" si="0"/>
        <v>331.43584248593629</v>
      </c>
      <c r="H29" s="67">
        <f>LARGE((C29,E29,G29),1)</f>
        <v>331.43584248593629</v>
      </c>
      <c r="I29" s="66">
        <v>13</v>
      </c>
    </row>
    <row r="30" spans="1:9">
      <c r="A30" s="69" t="s">
        <v>73</v>
      </c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48.23</v>
      </c>
      <c r="G30" s="80">
        <f t="shared" si="0"/>
        <v>322.9975890704527</v>
      </c>
      <c r="H30" s="67">
        <f>LARGE((C30,E30,G30),1)</f>
        <v>322.9975890704527</v>
      </c>
      <c r="I30" s="66">
        <v>14</v>
      </c>
    </row>
    <row r="31" spans="1:9">
      <c r="A31" s="77" t="s">
        <v>74</v>
      </c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45.43</v>
      </c>
      <c r="G31" s="80">
        <f t="shared" si="0"/>
        <v>304.24591481382271</v>
      </c>
      <c r="H31" s="67">
        <f>LARGE((C31,E31,G31),1)</f>
        <v>304.24591481382271</v>
      </c>
      <c r="I31" s="66">
        <v>15</v>
      </c>
    </row>
    <row r="32" spans="1:9">
      <c r="A32" s="71" t="s">
        <v>75</v>
      </c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45.28</v>
      </c>
      <c r="G32" s="80">
        <f t="shared" si="0"/>
        <v>303.24136083578895</v>
      </c>
      <c r="H32" s="67">
        <f>LARGE((C32,E32,G32),1)</f>
        <v>303.24136083578895</v>
      </c>
      <c r="I32" s="66">
        <v>16</v>
      </c>
    </row>
    <row r="33" spans="1:9">
      <c r="A33" s="72" t="s">
        <v>76</v>
      </c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42.6</v>
      </c>
      <c r="G33" s="80">
        <f t="shared" si="0"/>
        <v>285.29332976158588</v>
      </c>
      <c r="H33" s="67">
        <f>LARGE((C33,E33,G33),1)</f>
        <v>285.29332976158588</v>
      </c>
      <c r="I33" s="66">
        <v>17</v>
      </c>
    </row>
    <row r="34" spans="1:9">
      <c r="A34" s="70" t="s">
        <v>78</v>
      </c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41.44</v>
      </c>
      <c r="G34" s="80">
        <f t="shared" si="0"/>
        <v>277.52477899812482</v>
      </c>
      <c r="H34" s="67">
        <f>LARGE((C34,E34,G34),1)</f>
        <v>277.52477899812482</v>
      </c>
      <c r="I34" s="66">
        <v>18</v>
      </c>
    </row>
    <row r="35" spans="1:9">
      <c r="A35" s="70" t="s">
        <v>86</v>
      </c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40.07</v>
      </c>
      <c r="G35" s="80">
        <f t="shared" si="0"/>
        <v>268.34985266541656</v>
      </c>
      <c r="H35" s="67">
        <f>LARGE((C35,E35,G35),1)</f>
        <v>268.34985266541656</v>
      </c>
      <c r="I35" s="66">
        <v>19</v>
      </c>
    </row>
    <row r="36" spans="1:9">
      <c r="A36" s="70" t="s">
        <v>77</v>
      </c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39.299999999999997</v>
      </c>
      <c r="G36" s="80">
        <f t="shared" si="0"/>
        <v>263.19314224484333</v>
      </c>
      <c r="H36" s="67">
        <f>LARGE((C36,E36,G36),1)</f>
        <v>263.19314224484333</v>
      </c>
      <c r="I36" s="66">
        <v>20</v>
      </c>
    </row>
    <row r="37" spans="1:9">
      <c r="A37" s="70" t="s">
        <v>81</v>
      </c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39.270000000000003</v>
      </c>
      <c r="G37" s="80">
        <f t="shared" si="0"/>
        <v>262.99223144923656</v>
      </c>
      <c r="H37" s="67">
        <f>LARGE((C37,E37,G37),1)</f>
        <v>262.99223144923656</v>
      </c>
      <c r="I37" s="66">
        <v>21</v>
      </c>
    </row>
    <row r="38" spans="1:9">
      <c r="A38" s="71" t="s">
        <v>84</v>
      </c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36.83</v>
      </c>
      <c r="G38" s="80">
        <f t="shared" si="0"/>
        <v>246.65148673988747</v>
      </c>
      <c r="H38" s="67">
        <f>LARGE((C38,E38,G38),1)</f>
        <v>246.65148673988747</v>
      </c>
      <c r="I38" s="66">
        <v>22</v>
      </c>
    </row>
    <row r="39" spans="1:9">
      <c r="A39" s="71" t="s">
        <v>85</v>
      </c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35.89</v>
      </c>
      <c r="G39" s="80">
        <f t="shared" si="0"/>
        <v>240.35628181087597</v>
      </c>
      <c r="H39" s="67">
        <f>LARGE((C39,E39,G39),1)</f>
        <v>240.35628181087597</v>
      </c>
      <c r="I39" s="66">
        <v>23</v>
      </c>
    </row>
    <row r="40" spans="1:9">
      <c r="A40" s="70" t="s">
        <v>82</v>
      </c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34.94</v>
      </c>
      <c r="G40" s="80">
        <f t="shared" si="0"/>
        <v>233.99410661666221</v>
      </c>
      <c r="H40" s="67">
        <f>LARGE((C40,E40,G40),1)</f>
        <v>233.99410661666221</v>
      </c>
      <c r="I40" s="66">
        <v>24</v>
      </c>
    </row>
    <row r="41" spans="1:9">
      <c r="A41" s="70" t="s">
        <v>90</v>
      </c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34.54</v>
      </c>
      <c r="G41" s="80">
        <f t="shared" si="0"/>
        <v>231.3152960085722</v>
      </c>
      <c r="H41" s="67">
        <f>LARGE((C41,E41,G41),1)</f>
        <v>231.3152960085722</v>
      </c>
      <c r="I41" s="66">
        <v>25</v>
      </c>
    </row>
    <row r="42" spans="1:9">
      <c r="A42" s="86" t="s">
        <v>91</v>
      </c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33.26</v>
      </c>
      <c r="G42" s="80">
        <f t="shared" si="0"/>
        <v>222.74310206268416</v>
      </c>
      <c r="H42" s="67">
        <f>LARGE((C42,E42,G42),1)</f>
        <v>222.74310206268416</v>
      </c>
      <c r="I42" s="66">
        <v>26</v>
      </c>
    </row>
    <row r="43" spans="1:9">
      <c r="A43" s="70" t="s">
        <v>89</v>
      </c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33.090000000000003</v>
      </c>
      <c r="G43" s="80">
        <f t="shared" si="0"/>
        <v>221.60460755424594</v>
      </c>
      <c r="H43" s="67">
        <f>LARGE((C43,E43,G43),1)</f>
        <v>221.60460755424594</v>
      </c>
      <c r="I43" s="66">
        <v>27</v>
      </c>
    </row>
    <row r="44" spans="1:9">
      <c r="A44" s="70" t="s">
        <v>93</v>
      </c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31.83</v>
      </c>
      <c r="G44" s="80">
        <f t="shared" si="0"/>
        <v>213.16635413876239</v>
      </c>
      <c r="H44" s="67">
        <f>LARGE((C44,E44,G44),1)</f>
        <v>213.16635413876239</v>
      </c>
      <c r="I44" s="66">
        <v>28</v>
      </c>
    </row>
    <row r="45" spans="1:9">
      <c r="A45" s="71" t="s">
        <v>88</v>
      </c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31.65</v>
      </c>
      <c r="G45" s="80">
        <f t="shared" si="0"/>
        <v>211.96088936512189</v>
      </c>
      <c r="H45" s="67">
        <f>LARGE((C45,E45,G45),1)</f>
        <v>211.96088936512189</v>
      </c>
      <c r="I45" s="66">
        <v>29</v>
      </c>
    </row>
    <row r="46" spans="1:9">
      <c r="A46" s="86" t="s">
        <v>83</v>
      </c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29.34</v>
      </c>
      <c r="G46" s="80">
        <f t="shared" si="0"/>
        <v>196.4907581034021</v>
      </c>
      <c r="H46" s="67">
        <f>LARGE((C46,E46,G46),1)</f>
        <v>196.4907581034021</v>
      </c>
      <c r="I46" s="66">
        <v>30</v>
      </c>
    </row>
    <row r="47" spans="1:9">
      <c r="A47" s="70" t="s">
        <v>92</v>
      </c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27.65</v>
      </c>
      <c r="G47" s="80">
        <f t="shared" si="0"/>
        <v>185.17278328422179</v>
      </c>
      <c r="H47" s="67">
        <f>LARGE((C47,E47,G47),1)</f>
        <v>185.17278328422179</v>
      </c>
      <c r="I47" s="66">
        <v>31</v>
      </c>
    </row>
    <row r="48" spans="1:9">
      <c r="A48" s="70" t="s">
        <v>80</v>
      </c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26.04</v>
      </c>
      <c r="G48" s="80">
        <f t="shared" si="0"/>
        <v>174.39057058665952</v>
      </c>
      <c r="H48" s="67">
        <f>LARGE((C48,E48,G48),1)</f>
        <v>174.39057058665952</v>
      </c>
      <c r="I48" s="66">
        <v>32</v>
      </c>
    </row>
    <row r="49" spans="1:9">
      <c r="A49" s="70" t="s">
        <v>94</v>
      </c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18.12</v>
      </c>
      <c r="G49" s="80">
        <f t="shared" si="0"/>
        <v>121.35012054647738</v>
      </c>
      <c r="H49" s="67">
        <f>LARGE((C49,E49,G49),1)</f>
        <v>121.35012054647738</v>
      </c>
      <c r="I49" s="66">
        <v>33</v>
      </c>
    </row>
    <row r="50" spans="1:9">
      <c r="A50" s="71" t="s">
        <v>95</v>
      </c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1.56</v>
      </c>
      <c r="G50" s="80">
        <f t="shared" si="0"/>
        <v>10.447361371551033</v>
      </c>
      <c r="H50" s="67">
        <f>LARGE((C50,E50,G50),1)</f>
        <v>10.447361371551033</v>
      </c>
      <c r="I50" s="66">
        <v>34</v>
      </c>
    </row>
    <row r="51" spans="1:9">
      <c r="A51" s="71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>
      <c r="A52" s="7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>
      <c r="A53" s="73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>
      <c r="A54" s="70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>
      <c r="A55" s="71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A56" s="71"/>
      <c r="B56" s="79">
        <v>0</v>
      </c>
      <c r="C56" s="80">
        <f t="shared" si="0"/>
        <v>0</v>
      </c>
      <c r="D56" s="79">
        <v>0</v>
      </c>
      <c r="E56" s="80">
        <f t="shared" si="0"/>
        <v>0</v>
      </c>
      <c r="F56" s="79">
        <v>0</v>
      </c>
      <c r="G56" s="80">
        <f t="shared" si="0"/>
        <v>0</v>
      </c>
      <c r="H56" s="67">
        <f>LARGE((C56,E56,G56),1)</f>
        <v>0</v>
      </c>
      <c r="I56" s="66"/>
    </row>
    <row r="57" spans="1:9">
      <c r="A57" s="74"/>
      <c r="B57" s="79">
        <v>0</v>
      </c>
      <c r="C57" s="80">
        <f t="shared" si="0"/>
        <v>0</v>
      </c>
      <c r="D57" s="79">
        <v>0</v>
      </c>
      <c r="E57" s="80">
        <f t="shared" si="0"/>
        <v>0</v>
      </c>
      <c r="F57" s="79">
        <v>0</v>
      </c>
      <c r="G57" s="80">
        <f t="shared" si="0"/>
        <v>0</v>
      </c>
      <c r="H57" s="67">
        <f>LARGE((C57,E57,G57),1)</f>
        <v>0</v>
      </c>
      <c r="I57" s="66"/>
    </row>
    <row r="58" spans="1:9">
      <c r="A58" s="71"/>
      <c r="B58" s="79">
        <v>0</v>
      </c>
      <c r="C58" s="80">
        <f>B58/B$15*1000*B$14</f>
        <v>0</v>
      </c>
      <c r="D58" s="79">
        <v>0</v>
      </c>
      <c r="E58" s="80">
        <f>D58/D$15*1000*D$14</f>
        <v>0</v>
      </c>
      <c r="F58" s="79">
        <v>0</v>
      </c>
      <c r="G58" s="80">
        <f>F58/F$15*1000*F$14</f>
        <v>0</v>
      </c>
      <c r="H58" s="67">
        <f>LARGE((C58,E58,G58),1)</f>
        <v>0</v>
      </c>
      <c r="I58" s="66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110" priority="23"/>
  </conditionalFormatting>
  <conditionalFormatting sqref="A34:A41 A53 A32 A43:A45 A47:A49">
    <cfRule type="duplicateValues" dxfId="109" priority="31"/>
  </conditionalFormatting>
  <conditionalFormatting sqref="A34:A41 A53 A32 A43:A45 A47:A49">
    <cfRule type="duplicateValues" dxfId="108" priority="32"/>
  </conditionalFormatting>
  <conditionalFormatting sqref="A57">
    <cfRule type="duplicateValues" dxfId="107" priority="29"/>
  </conditionalFormatting>
  <conditionalFormatting sqref="A57">
    <cfRule type="duplicateValues" dxfId="106" priority="30"/>
  </conditionalFormatting>
  <conditionalFormatting sqref="A33">
    <cfRule type="duplicateValues" dxfId="105" priority="27"/>
  </conditionalFormatting>
  <conditionalFormatting sqref="A33">
    <cfRule type="duplicateValues" dxfId="104" priority="28"/>
  </conditionalFormatting>
  <conditionalFormatting sqref="A50">
    <cfRule type="duplicateValues" dxfId="103" priority="25"/>
  </conditionalFormatting>
  <conditionalFormatting sqref="A50">
    <cfRule type="duplicateValues" dxfId="102" priority="26"/>
  </conditionalFormatting>
  <conditionalFormatting sqref="A51">
    <cfRule type="duplicateValues" dxfId="101" priority="21"/>
  </conditionalFormatting>
  <conditionalFormatting sqref="A51">
    <cfRule type="duplicateValues" dxfId="100" priority="22"/>
  </conditionalFormatting>
  <conditionalFormatting sqref="A28:A30">
    <cfRule type="duplicateValues" dxfId="99" priority="19"/>
  </conditionalFormatting>
  <conditionalFormatting sqref="A28:A30">
    <cfRule type="duplicateValues" dxfId="98" priority="20"/>
  </conditionalFormatting>
  <conditionalFormatting sqref="A27">
    <cfRule type="duplicateValues" dxfId="97" priority="17"/>
  </conditionalFormatting>
  <conditionalFormatting sqref="A27">
    <cfRule type="duplicateValues" dxfId="96" priority="18"/>
  </conditionalFormatting>
  <conditionalFormatting sqref="A19">
    <cfRule type="duplicateValues" dxfId="95" priority="15"/>
  </conditionalFormatting>
  <conditionalFormatting sqref="A19">
    <cfRule type="duplicateValues" dxfId="94" priority="16"/>
  </conditionalFormatting>
  <conditionalFormatting sqref="A21">
    <cfRule type="duplicateValues" dxfId="93" priority="13"/>
  </conditionalFormatting>
  <conditionalFormatting sqref="A21">
    <cfRule type="duplicateValues" dxfId="92" priority="14"/>
  </conditionalFormatting>
  <conditionalFormatting sqref="A22">
    <cfRule type="duplicateValues" dxfId="91" priority="11"/>
  </conditionalFormatting>
  <conditionalFormatting sqref="A22">
    <cfRule type="duplicateValues" dxfId="90" priority="12"/>
  </conditionalFormatting>
  <conditionalFormatting sqref="A23">
    <cfRule type="duplicateValues" dxfId="89" priority="9"/>
  </conditionalFormatting>
  <conditionalFormatting sqref="A23">
    <cfRule type="duplicateValues" dxfId="88" priority="10"/>
  </conditionalFormatting>
  <conditionalFormatting sqref="A25">
    <cfRule type="duplicateValues" dxfId="87" priority="7"/>
  </conditionalFormatting>
  <conditionalFormatting sqref="A25">
    <cfRule type="duplicateValues" dxfId="86" priority="8"/>
  </conditionalFormatting>
  <conditionalFormatting sqref="A18">
    <cfRule type="duplicateValues" dxfId="85" priority="5"/>
  </conditionalFormatting>
  <conditionalFormatting sqref="A18">
    <cfRule type="duplicateValues" dxfId="84" priority="6"/>
  </conditionalFormatting>
  <conditionalFormatting sqref="A42">
    <cfRule type="duplicateValues" dxfId="83" priority="3"/>
  </conditionalFormatting>
  <conditionalFormatting sqref="A42">
    <cfRule type="duplicateValues" dxfId="82" priority="4"/>
  </conditionalFormatting>
  <conditionalFormatting sqref="A46">
    <cfRule type="duplicateValues" dxfId="81" priority="1"/>
  </conditionalFormatting>
  <conditionalFormatting sqref="A46">
    <cfRule type="duplicateValues" dxfId="80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5"/>
  <sheetViews>
    <sheetView workbookViewId="0">
      <selection activeCell="I17" sqref="I17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3"/>
      <c r="B1" s="83"/>
      <c r="C1" s="83"/>
      <c r="D1" s="83"/>
      <c r="E1" s="83"/>
      <c r="F1" s="83"/>
      <c r="G1" s="83"/>
      <c r="H1" s="83"/>
      <c r="I1" s="44"/>
    </row>
    <row r="2" spans="1:9">
      <c r="A2" s="113"/>
      <c r="B2" s="115" t="s">
        <v>39</v>
      </c>
      <c r="C2" s="115"/>
      <c r="D2" s="115"/>
      <c r="E2" s="115"/>
      <c r="F2" s="115"/>
      <c r="G2" s="83"/>
      <c r="H2" s="83"/>
      <c r="I2" s="44"/>
    </row>
    <row r="3" spans="1:9">
      <c r="A3" s="113"/>
      <c r="B3" s="83"/>
      <c r="C3" s="83"/>
      <c r="D3" s="83"/>
      <c r="E3" s="83"/>
      <c r="F3" s="83"/>
      <c r="G3" s="83"/>
      <c r="H3" s="83"/>
      <c r="I3" s="44"/>
    </row>
    <row r="4" spans="1:9">
      <c r="A4" s="113"/>
      <c r="B4" s="115" t="s">
        <v>34</v>
      </c>
      <c r="C4" s="115"/>
      <c r="D4" s="115"/>
      <c r="E4" s="115"/>
      <c r="F4" s="115"/>
      <c r="G4" s="83"/>
      <c r="H4" s="83"/>
      <c r="I4" s="44"/>
    </row>
    <row r="5" spans="1:9">
      <c r="A5" s="113"/>
      <c r="B5" s="83"/>
      <c r="C5" s="83"/>
      <c r="D5" s="83"/>
      <c r="E5" s="83"/>
      <c r="F5" s="83"/>
      <c r="G5" s="83"/>
      <c r="H5" s="83"/>
      <c r="I5" s="44"/>
    </row>
    <row r="6" spans="1:9">
      <c r="A6" s="113"/>
      <c r="B6" s="114"/>
      <c r="C6" s="114"/>
      <c r="D6" s="83"/>
      <c r="E6" s="83"/>
      <c r="F6" s="83"/>
      <c r="G6" s="83"/>
      <c r="H6" s="83"/>
      <c r="I6" s="44"/>
    </row>
    <row r="7" spans="1:9">
      <c r="A7" s="113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108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109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6" t="s">
        <v>107</v>
      </c>
      <c r="C10" s="116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46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54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77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40</v>
      </c>
    </row>
    <row r="17" spans="1:9">
      <c r="A17" s="86" t="s">
        <v>51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77</v>
      </c>
      <c r="G17" s="80">
        <f>F17/F$15*1000*F$14</f>
        <v>500</v>
      </c>
      <c r="H17" s="67">
        <f>LARGE((C17,E17,G17),1)</f>
        <v>500</v>
      </c>
      <c r="I17" s="66">
        <v>1</v>
      </c>
    </row>
    <row r="18" spans="1:9">
      <c r="A18" s="86" t="s">
        <v>67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70.81</v>
      </c>
      <c r="G18" s="80">
        <f>F18/F$15*1000*F$14</f>
        <v>459.80519480519484</v>
      </c>
      <c r="H18" s="67">
        <f>LARGE((C18,E18,G18),1)</f>
        <v>459.80519480519484</v>
      </c>
      <c r="I18" s="66">
        <v>2</v>
      </c>
    </row>
    <row r="19" spans="1:9">
      <c r="A19" s="86" t="s">
        <v>61</v>
      </c>
      <c r="B19" s="78">
        <v>0</v>
      </c>
      <c r="C19" s="80">
        <f>B19/B$15*1000*B$14</f>
        <v>0</v>
      </c>
      <c r="D19" s="79">
        <v>0</v>
      </c>
      <c r="E19" s="80">
        <f t="shared" ref="C19:G56" si="0">D19/D$15*1000*D$14</f>
        <v>0</v>
      </c>
      <c r="F19" s="79">
        <v>70.650000000000006</v>
      </c>
      <c r="G19" s="80">
        <f t="shared" si="0"/>
        <v>458.76623376623382</v>
      </c>
      <c r="H19" s="67">
        <f>LARGE((C19,E19,G19),1)</f>
        <v>458.76623376623382</v>
      </c>
      <c r="I19" s="66">
        <v>3</v>
      </c>
    </row>
    <row r="20" spans="1:9">
      <c r="A20" s="86" t="s">
        <v>64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67.2</v>
      </c>
      <c r="G20" s="80">
        <f t="shared" si="0"/>
        <v>436.36363636363637</v>
      </c>
      <c r="H20" s="67">
        <f>LARGE((C20,E20,G20),1)</f>
        <v>436.36363636363637</v>
      </c>
      <c r="I20" s="66">
        <v>4</v>
      </c>
    </row>
    <row r="21" spans="1:9">
      <c r="A21" s="86" t="s">
        <v>63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65.599999999999994</v>
      </c>
      <c r="G21" s="80">
        <f t="shared" si="0"/>
        <v>425.97402597402595</v>
      </c>
      <c r="H21" s="67">
        <f>LARGE((C21,E21,G21),1)</f>
        <v>425.97402597402595</v>
      </c>
      <c r="I21" s="66">
        <v>5</v>
      </c>
    </row>
    <row r="22" spans="1:9">
      <c r="A22" s="86" t="s">
        <v>65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64.180000000000007</v>
      </c>
      <c r="G22" s="80">
        <f>F22/F$15*1000*F$14</f>
        <v>416.7532467532468</v>
      </c>
      <c r="H22" s="67">
        <f>LARGE((C22,E22,G22),1)</f>
        <v>416.7532467532468</v>
      </c>
      <c r="I22" s="66">
        <v>6</v>
      </c>
    </row>
    <row r="23" spans="1:9">
      <c r="A23" s="86" t="s">
        <v>62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64.010000000000005</v>
      </c>
      <c r="G23" s="80">
        <f t="shared" si="0"/>
        <v>415.64935064935065</v>
      </c>
      <c r="H23" s="67">
        <f>LARGE((C23,E23,G23),1)</f>
        <v>415.64935064935065</v>
      </c>
      <c r="I23" s="66">
        <v>7</v>
      </c>
    </row>
    <row r="24" spans="1:9">
      <c r="A24" s="86" t="s">
        <v>72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62.52</v>
      </c>
      <c r="G24" s="80">
        <f t="shared" si="0"/>
        <v>405.97402597402601</v>
      </c>
      <c r="H24" s="67">
        <f>LARGE((C24,E24,G24),1)</f>
        <v>405.97402597402601</v>
      </c>
      <c r="I24" s="66">
        <v>8</v>
      </c>
    </row>
    <row r="25" spans="1:9">
      <c r="A25" s="86" t="s">
        <v>69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60.04</v>
      </c>
      <c r="G25" s="80">
        <f t="shared" si="0"/>
        <v>389.87012987012986</v>
      </c>
      <c r="H25" s="67">
        <f>LARGE((C25,E25,G25),1)</f>
        <v>389.87012987012986</v>
      </c>
      <c r="I25" s="66">
        <v>9</v>
      </c>
    </row>
    <row r="26" spans="1:9">
      <c r="A26" s="86" t="s">
        <v>68</v>
      </c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53.28</v>
      </c>
      <c r="G26" s="80">
        <f t="shared" si="0"/>
        <v>345.97402597402601</v>
      </c>
      <c r="H26" s="67">
        <f>LARGE((C26,E26,G26),1)</f>
        <v>345.97402597402601</v>
      </c>
      <c r="I26" s="66">
        <v>10</v>
      </c>
    </row>
    <row r="27" spans="1:9">
      <c r="A27" s="86" t="s">
        <v>70</v>
      </c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53.11</v>
      </c>
      <c r="G27" s="80">
        <f t="shared" si="0"/>
        <v>344.87012987012986</v>
      </c>
      <c r="H27" s="67">
        <f>LARGE((C27,E27,G27),1)</f>
        <v>344.87012987012986</v>
      </c>
      <c r="I27" s="66">
        <v>11</v>
      </c>
    </row>
    <row r="28" spans="1:9">
      <c r="A28" s="86" t="s">
        <v>74</v>
      </c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51.86</v>
      </c>
      <c r="G28" s="80">
        <f t="shared" si="0"/>
        <v>336.75324675324674</v>
      </c>
      <c r="H28" s="67">
        <f>LARGE((C28,E28,G28),1)</f>
        <v>336.75324675324674</v>
      </c>
      <c r="I28" s="66">
        <v>12</v>
      </c>
    </row>
    <row r="29" spans="1:9">
      <c r="A29" s="86" t="s">
        <v>73</v>
      </c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50.55</v>
      </c>
      <c r="G29" s="80">
        <f t="shared" si="0"/>
        <v>328.24675324675326</v>
      </c>
      <c r="H29" s="67">
        <f>LARGE((C29,E29,G29),1)</f>
        <v>328.24675324675326</v>
      </c>
      <c r="I29" s="66">
        <v>13</v>
      </c>
    </row>
    <row r="30" spans="1:9">
      <c r="A30" s="86" t="s">
        <v>66</v>
      </c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49.86</v>
      </c>
      <c r="G30" s="80">
        <f t="shared" si="0"/>
        <v>323.76623376623377</v>
      </c>
      <c r="H30" s="67">
        <f>LARGE((C30,E30,G30),1)</f>
        <v>323.76623376623377</v>
      </c>
      <c r="I30" s="66">
        <v>14</v>
      </c>
    </row>
    <row r="31" spans="1:9">
      <c r="A31" s="86" t="s">
        <v>78</v>
      </c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49.83</v>
      </c>
      <c r="G31" s="80">
        <f t="shared" si="0"/>
        <v>323.57142857142856</v>
      </c>
      <c r="H31" s="67">
        <f>LARGE((C31,E31,G31),1)</f>
        <v>323.57142857142856</v>
      </c>
      <c r="I31" s="66">
        <v>15</v>
      </c>
    </row>
    <row r="32" spans="1:9">
      <c r="A32" s="86" t="s">
        <v>71</v>
      </c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48.07</v>
      </c>
      <c r="G32" s="80">
        <f t="shared" si="0"/>
        <v>312.14285714285717</v>
      </c>
      <c r="H32" s="67">
        <f>LARGE((C32,E32,G32),1)</f>
        <v>312.14285714285717</v>
      </c>
      <c r="I32" s="66">
        <v>16</v>
      </c>
    </row>
    <row r="33" spans="1:9">
      <c r="A33" s="86" t="s">
        <v>77</v>
      </c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44.26</v>
      </c>
      <c r="G33" s="80">
        <f t="shared" si="0"/>
        <v>287.40259740259739</v>
      </c>
      <c r="H33" s="67">
        <f>LARGE((C33,E33,G33),1)</f>
        <v>287.40259740259739</v>
      </c>
      <c r="I33" s="66">
        <v>17</v>
      </c>
    </row>
    <row r="34" spans="1:9">
      <c r="A34" s="86" t="s">
        <v>84</v>
      </c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43.82</v>
      </c>
      <c r="G34" s="80">
        <f t="shared" si="0"/>
        <v>284.54545454545456</v>
      </c>
      <c r="H34" s="67">
        <f>LARGE((C34,E34,G34),1)</f>
        <v>284.54545454545456</v>
      </c>
      <c r="I34" s="66">
        <v>18</v>
      </c>
    </row>
    <row r="35" spans="1:9">
      <c r="A35" s="86" t="s">
        <v>80</v>
      </c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43.57</v>
      </c>
      <c r="G35" s="80">
        <f t="shared" si="0"/>
        <v>282.9220779220779</v>
      </c>
      <c r="H35" s="67">
        <f>LARGE((C35,E35,G35),1)</f>
        <v>282.9220779220779</v>
      </c>
      <c r="I35" s="66">
        <v>19</v>
      </c>
    </row>
    <row r="36" spans="1:9">
      <c r="A36" s="86" t="s">
        <v>79</v>
      </c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43.06</v>
      </c>
      <c r="G36" s="80">
        <f t="shared" si="0"/>
        <v>279.61038961038963</v>
      </c>
      <c r="H36" s="67">
        <f>LARGE((C36,E36,G36),1)</f>
        <v>279.61038961038963</v>
      </c>
      <c r="I36" s="66">
        <v>20</v>
      </c>
    </row>
    <row r="37" spans="1:9">
      <c r="A37" s="86" t="s">
        <v>82</v>
      </c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42.9</v>
      </c>
      <c r="G37" s="80">
        <f t="shared" si="0"/>
        <v>278.57142857142856</v>
      </c>
      <c r="H37" s="67">
        <f>LARGE((C37,E37,G37),1)</f>
        <v>278.57142857142856</v>
      </c>
      <c r="I37" s="66">
        <v>21</v>
      </c>
    </row>
    <row r="38" spans="1:9">
      <c r="A38" s="86" t="s">
        <v>86</v>
      </c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41.17</v>
      </c>
      <c r="G38" s="80">
        <f t="shared" si="0"/>
        <v>267.33766233766238</v>
      </c>
      <c r="H38" s="67">
        <f>LARGE((C38,E38,G38),1)</f>
        <v>267.33766233766238</v>
      </c>
      <c r="I38" s="66">
        <v>22</v>
      </c>
    </row>
    <row r="39" spans="1:9">
      <c r="A39" s="86" t="s">
        <v>81</v>
      </c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41.03</v>
      </c>
      <c r="G39" s="80">
        <f t="shared" si="0"/>
        <v>266.42857142857144</v>
      </c>
      <c r="H39" s="67">
        <f>LARGE((C39,E39,G39),1)</f>
        <v>266.42857142857144</v>
      </c>
      <c r="I39" s="66">
        <v>23</v>
      </c>
    </row>
    <row r="40" spans="1:9">
      <c r="A40" s="86" t="s">
        <v>89</v>
      </c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39.340000000000003</v>
      </c>
      <c r="G40" s="80">
        <f t="shared" si="0"/>
        <v>255.4545454545455</v>
      </c>
      <c r="H40" s="67">
        <f>LARGE((C40,E40,G40),1)</f>
        <v>255.4545454545455</v>
      </c>
      <c r="I40" s="66">
        <v>24</v>
      </c>
    </row>
    <row r="41" spans="1:9">
      <c r="A41" s="86" t="s">
        <v>92</v>
      </c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35.32</v>
      </c>
      <c r="G41" s="80">
        <f t="shared" si="0"/>
        <v>229.35064935064935</v>
      </c>
      <c r="H41" s="67">
        <f>LARGE((C41,E41,G41),1)</f>
        <v>229.35064935064935</v>
      </c>
      <c r="I41" s="66">
        <v>25</v>
      </c>
    </row>
    <row r="42" spans="1:9">
      <c r="A42" s="86" t="s">
        <v>93</v>
      </c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35.15</v>
      </c>
      <c r="G42" s="80">
        <f t="shared" si="0"/>
        <v>228.24675324675323</v>
      </c>
      <c r="H42" s="67">
        <f>LARGE((C42,E42,G42),1)</f>
        <v>228.24675324675323</v>
      </c>
      <c r="I42" s="66">
        <v>26</v>
      </c>
    </row>
    <row r="43" spans="1:9">
      <c r="A43" s="86" t="s">
        <v>83</v>
      </c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34.89</v>
      </c>
      <c r="G43" s="80">
        <f t="shared" si="0"/>
        <v>226.55844155844156</v>
      </c>
      <c r="H43" s="67">
        <f>LARGE((C43,E43,G43),1)</f>
        <v>226.55844155844156</v>
      </c>
      <c r="I43" s="66">
        <v>27</v>
      </c>
    </row>
    <row r="44" spans="1:9">
      <c r="A44" s="86" t="s">
        <v>112</v>
      </c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33.479999999999997</v>
      </c>
      <c r="G44" s="80">
        <f t="shared" si="0"/>
        <v>217.40259740259737</v>
      </c>
      <c r="H44" s="67">
        <f>LARGE((C44,E44,G44),1)</f>
        <v>217.40259740259737</v>
      </c>
      <c r="I44" s="66">
        <v>28</v>
      </c>
    </row>
    <row r="45" spans="1:9">
      <c r="A45" s="86" t="s">
        <v>94</v>
      </c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30.87</v>
      </c>
      <c r="G45" s="80">
        <f t="shared" si="0"/>
        <v>200.45454545454547</v>
      </c>
      <c r="H45" s="67">
        <f>LARGE((C45,E45,G45),1)</f>
        <v>200.45454545454547</v>
      </c>
      <c r="I45" s="66">
        <v>29</v>
      </c>
    </row>
    <row r="46" spans="1:9">
      <c r="A46" s="86" t="s">
        <v>114</v>
      </c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30.05</v>
      </c>
      <c r="G46" s="80">
        <f t="shared" si="0"/>
        <v>195.12987012987011</v>
      </c>
      <c r="H46" s="67">
        <f>LARGE((C46,E46,G46),1)</f>
        <v>195.12987012987011</v>
      </c>
      <c r="I46" s="66">
        <v>30</v>
      </c>
    </row>
    <row r="47" spans="1:9">
      <c r="A47" s="86" t="s">
        <v>116</v>
      </c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29.81</v>
      </c>
      <c r="G47" s="80">
        <f t="shared" si="0"/>
        <v>193.57142857142856</v>
      </c>
      <c r="H47" s="67">
        <f>LARGE((C47,E47,G47),1)</f>
        <v>193.57142857142856</v>
      </c>
      <c r="I47" s="66">
        <v>31</v>
      </c>
    </row>
    <row r="48" spans="1:9">
      <c r="A48" s="86" t="s">
        <v>117</v>
      </c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28.07</v>
      </c>
      <c r="G48" s="80">
        <f t="shared" si="0"/>
        <v>182.27272727272728</v>
      </c>
      <c r="H48" s="67">
        <f>LARGE((C48,E48,G48),1)</f>
        <v>182.27272727272728</v>
      </c>
      <c r="I48" s="66">
        <v>32</v>
      </c>
    </row>
    <row r="49" spans="1:9">
      <c r="A49" s="86" t="s">
        <v>119</v>
      </c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25.35</v>
      </c>
      <c r="G49" s="80">
        <f t="shared" si="0"/>
        <v>164.61038961038963</v>
      </c>
      <c r="H49" s="67">
        <f>LARGE((C49,E49,G49),1)</f>
        <v>164.61038961038963</v>
      </c>
      <c r="I49" s="66">
        <v>33</v>
      </c>
    </row>
    <row r="50" spans="1:9">
      <c r="A50" s="86" t="s">
        <v>88</v>
      </c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23.65</v>
      </c>
      <c r="G50" s="80">
        <f t="shared" si="0"/>
        <v>153.57142857142856</v>
      </c>
      <c r="H50" s="67">
        <f>LARGE((C50,E50,G50),1)</f>
        <v>153.57142857142856</v>
      </c>
      <c r="I50" s="66">
        <v>34</v>
      </c>
    </row>
    <row r="51" spans="1:9">
      <c r="A51" s="86" t="s">
        <v>120</v>
      </c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22.84</v>
      </c>
      <c r="G51" s="80">
        <f t="shared" si="0"/>
        <v>148.3116883116883</v>
      </c>
      <c r="H51" s="67">
        <f>LARGE((C51,E51,G51),1)</f>
        <v>148.3116883116883</v>
      </c>
      <c r="I51" s="66">
        <v>35</v>
      </c>
    </row>
    <row r="52" spans="1:9">
      <c r="A52" s="86" t="s">
        <v>121</v>
      </c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22.02</v>
      </c>
      <c r="G52" s="80">
        <f t="shared" si="0"/>
        <v>142.987012987013</v>
      </c>
      <c r="H52" s="67">
        <f>LARGE((C52,E52,G52),1)</f>
        <v>142.987012987013</v>
      </c>
      <c r="I52" s="66">
        <v>36</v>
      </c>
    </row>
    <row r="53" spans="1:9">
      <c r="A53" s="86" t="s">
        <v>122</v>
      </c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19.64</v>
      </c>
      <c r="G53" s="80">
        <f t="shared" si="0"/>
        <v>127.53246753246752</v>
      </c>
      <c r="H53" s="67">
        <f>LARGE((C53,E53,G53),1)</f>
        <v>127.53246753246752</v>
      </c>
      <c r="I53" s="66">
        <v>37</v>
      </c>
    </row>
    <row r="54" spans="1:9">
      <c r="A54" s="86" t="s">
        <v>76</v>
      </c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18.37</v>
      </c>
      <c r="G54" s="80">
        <f t="shared" si="0"/>
        <v>119.28571428571429</v>
      </c>
      <c r="H54" s="67">
        <f>LARGE((C54,E54,G54),1)</f>
        <v>119.28571428571429</v>
      </c>
      <c r="I54" s="66">
        <v>38</v>
      </c>
    </row>
    <row r="55" spans="1:9">
      <c r="A55" s="86" t="s">
        <v>123</v>
      </c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16.36</v>
      </c>
      <c r="G55" s="80">
        <f t="shared" si="0"/>
        <v>106.23376623376623</v>
      </c>
      <c r="H55" s="67">
        <f>LARGE((C55,E55,G55),1)</f>
        <v>106.23376623376623</v>
      </c>
      <c r="I55" s="66">
        <v>39</v>
      </c>
    </row>
    <row r="56" spans="1:9">
      <c r="A56" s="86" t="s">
        <v>125</v>
      </c>
      <c r="B56" s="92">
        <v>0</v>
      </c>
      <c r="C56" s="93">
        <f t="shared" si="0"/>
        <v>0</v>
      </c>
      <c r="D56" s="92">
        <v>0</v>
      </c>
      <c r="E56" s="93">
        <f t="shared" si="0"/>
        <v>0</v>
      </c>
      <c r="F56" s="92">
        <v>14.81</v>
      </c>
      <c r="G56" s="93">
        <f t="shared" si="0"/>
        <v>96.168831168831161</v>
      </c>
      <c r="H56" s="94">
        <f>LARGE((C56,E56,G56),1)</f>
        <v>96.168831168831161</v>
      </c>
      <c r="I56" s="66">
        <v>40</v>
      </c>
    </row>
    <row r="57" spans="1:9">
      <c r="C57"/>
    </row>
    <row r="58" spans="1:9">
      <c r="C5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79" priority="23"/>
  </conditionalFormatting>
  <conditionalFormatting sqref="A34:A41 A53 A32 A47:A49 A43:A45">
    <cfRule type="duplicateValues" dxfId="78" priority="30"/>
  </conditionalFormatting>
  <conditionalFormatting sqref="A34:A41 A53 A32 A47:A49 A43:A45">
    <cfRule type="duplicateValues" dxfId="77" priority="31"/>
  </conditionalFormatting>
  <conditionalFormatting sqref="A33">
    <cfRule type="duplicateValues" dxfId="76" priority="26"/>
  </conditionalFormatting>
  <conditionalFormatting sqref="A33">
    <cfRule type="duplicateValues" dxfId="75" priority="27"/>
  </conditionalFormatting>
  <conditionalFormatting sqref="A50">
    <cfRule type="duplicateValues" dxfId="74" priority="24"/>
  </conditionalFormatting>
  <conditionalFormatting sqref="A50">
    <cfRule type="duplicateValues" dxfId="73" priority="25"/>
  </conditionalFormatting>
  <conditionalFormatting sqref="A51">
    <cfRule type="duplicateValues" dxfId="72" priority="21"/>
  </conditionalFormatting>
  <conditionalFormatting sqref="A51">
    <cfRule type="duplicateValues" dxfId="71" priority="22"/>
  </conditionalFormatting>
  <conditionalFormatting sqref="A28:A30">
    <cfRule type="duplicateValues" dxfId="70" priority="19"/>
  </conditionalFormatting>
  <conditionalFormatting sqref="A28:A30">
    <cfRule type="duplicateValues" dxfId="69" priority="20"/>
  </conditionalFormatting>
  <conditionalFormatting sqref="A27">
    <cfRule type="duplicateValues" dxfId="68" priority="17"/>
  </conditionalFormatting>
  <conditionalFormatting sqref="A27">
    <cfRule type="duplicateValues" dxfId="67" priority="18"/>
  </conditionalFormatting>
  <conditionalFormatting sqref="A19">
    <cfRule type="duplicateValues" dxfId="66" priority="15"/>
  </conditionalFormatting>
  <conditionalFormatting sqref="A19">
    <cfRule type="duplicateValues" dxfId="65" priority="16"/>
  </conditionalFormatting>
  <conditionalFormatting sqref="A21">
    <cfRule type="duplicateValues" dxfId="64" priority="13"/>
  </conditionalFormatting>
  <conditionalFormatting sqref="A21">
    <cfRule type="duplicateValues" dxfId="63" priority="14"/>
  </conditionalFormatting>
  <conditionalFormatting sqref="A22">
    <cfRule type="duplicateValues" dxfId="62" priority="11"/>
  </conditionalFormatting>
  <conditionalFormatting sqref="A22">
    <cfRule type="duplicateValues" dxfId="61" priority="12"/>
  </conditionalFormatting>
  <conditionalFormatting sqref="A23">
    <cfRule type="duplicateValues" dxfId="60" priority="9"/>
  </conditionalFormatting>
  <conditionalFormatting sqref="A23">
    <cfRule type="duplicateValues" dxfId="59" priority="10"/>
  </conditionalFormatting>
  <conditionalFormatting sqref="A25">
    <cfRule type="duplicateValues" dxfId="58" priority="7"/>
  </conditionalFormatting>
  <conditionalFormatting sqref="A25">
    <cfRule type="duplicateValues" dxfId="57" priority="8"/>
  </conditionalFormatting>
  <conditionalFormatting sqref="A18">
    <cfRule type="duplicateValues" dxfId="56" priority="5"/>
  </conditionalFormatting>
  <conditionalFormatting sqref="A18">
    <cfRule type="duplicateValues" dxfId="55" priority="6"/>
  </conditionalFormatting>
  <conditionalFormatting sqref="A42">
    <cfRule type="duplicateValues" dxfId="54" priority="3"/>
  </conditionalFormatting>
  <conditionalFormatting sqref="A42">
    <cfRule type="duplicateValues" dxfId="53" priority="4"/>
  </conditionalFormatting>
  <conditionalFormatting sqref="A46">
    <cfRule type="duplicateValues" dxfId="52" priority="1"/>
  </conditionalFormatting>
  <conditionalFormatting sqref="A46">
    <cfRule type="duplicateValues" dxfId="51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4"/>
  <sheetViews>
    <sheetView workbookViewId="0">
      <selection activeCell="G52" sqref="G52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3"/>
      <c r="B1" s="83"/>
      <c r="C1" s="83"/>
      <c r="D1" s="83"/>
      <c r="E1" s="83"/>
      <c r="F1" s="83"/>
      <c r="G1" s="83"/>
      <c r="H1" s="83"/>
      <c r="I1" s="44"/>
    </row>
    <row r="2" spans="1:9">
      <c r="A2" s="113"/>
      <c r="B2" s="115" t="s">
        <v>39</v>
      </c>
      <c r="C2" s="115"/>
      <c r="D2" s="115"/>
      <c r="E2" s="115"/>
      <c r="F2" s="115"/>
      <c r="G2" s="83"/>
      <c r="H2" s="83"/>
      <c r="I2" s="44"/>
    </row>
    <row r="3" spans="1:9">
      <c r="A3" s="113"/>
      <c r="B3" s="83"/>
      <c r="C3" s="83"/>
      <c r="D3" s="83"/>
      <c r="E3" s="83"/>
      <c r="F3" s="83"/>
      <c r="G3" s="83"/>
      <c r="H3" s="83"/>
      <c r="I3" s="44"/>
    </row>
    <row r="4" spans="1:9">
      <c r="A4" s="113"/>
      <c r="B4" s="115" t="s">
        <v>34</v>
      </c>
      <c r="C4" s="115"/>
      <c r="D4" s="115"/>
      <c r="E4" s="115"/>
      <c r="F4" s="115"/>
      <c r="G4" s="83"/>
      <c r="H4" s="83"/>
      <c r="I4" s="44"/>
    </row>
    <row r="5" spans="1:9">
      <c r="A5" s="113"/>
      <c r="B5" s="83"/>
      <c r="C5" s="83"/>
      <c r="D5" s="83"/>
      <c r="E5" s="83"/>
      <c r="F5" s="83"/>
      <c r="G5" s="83"/>
      <c r="H5" s="83"/>
      <c r="I5" s="44"/>
    </row>
    <row r="6" spans="1:9">
      <c r="A6" s="113"/>
      <c r="B6" s="114"/>
      <c r="C6" s="114"/>
      <c r="D6" s="83"/>
      <c r="E6" s="83"/>
      <c r="F6" s="83"/>
      <c r="G6" s="83"/>
      <c r="H6" s="83"/>
      <c r="I6" s="44"/>
    </row>
    <row r="7" spans="1:9">
      <c r="A7" s="113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126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127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6" t="s">
        <v>128</v>
      </c>
      <c r="C10" s="116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46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54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0.1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100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48</v>
      </c>
    </row>
    <row r="17" spans="1:9">
      <c r="A17" s="86" t="s">
        <v>129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100</v>
      </c>
      <c r="G17" s="80">
        <f>F17/F$15*1000*F$14</f>
        <v>100</v>
      </c>
      <c r="H17" s="67">
        <f>LARGE((C17,E17,G17),1)</f>
        <v>100</v>
      </c>
      <c r="I17" s="66">
        <v>1</v>
      </c>
    </row>
    <row r="18" spans="1:9">
      <c r="A18" s="86" t="s">
        <v>130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100</v>
      </c>
      <c r="G18" s="80">
        <f>F18/F$15*1000*F$14</f>
        <v>100</v>
      </c>
      <c r="H18" s="67">
        <f>LARGE((C18,E18,G18),1)</f>
        <v>100</v>
      </c>
      <c r="I18" s="66">
        <v>1</v>
      </c>
    </row>
    <row r="19" spans="1:9">
      <c r="A19" s="86" t="s">
        <v>131</v>
      </c>
      <c r="B19" s="78">
        <v>0</v>
      </c>
      <c r="C19" s="80">
        <f>B19/B$15*1000*B$14</f>
        <v>0</v>
      </c>
      <c r="D19" s="79">
        <v>0</v>
      </c>
      <c r="E19" s="80">
        <f t="shared" ref="C19:G55" si="0">D19/D$15*1000*D$14</f>
        <v>0</v>
      </c>
      <c r="F19" s="79">
        <v>100</v>
      </c>
      <c r="G19" s="80">
        <f t="shared" si="0"/>
        <v>100</v>
      </c>
      <c r="H19" s="67">
        <f>LARGE((C19,E19,G19),1)</f>
        <v>100</v>
      </c>
      <c r="I19" s="66">
        <v>1</v>
      </c>
    </row>
    <row r="20" spans="1:9">
      <c r="A20" s="86" t="s">
        <v>132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100</v>
      </c>
      <c r="G20" s="80">
        <f t="shared" si="0"/>
        <v>100</v>
      </c>
      <c r="H20" s="67">
        <f>LARGE((C20,E20,G20),1)</f>
        <v>100</v>
      </c>
      <c r="I20" s="66">
        <v>1</v>
      </c>
    </row>
    <row r="21" spans="1:9">
      <c r="A21" s="86" t="s">
        <v>133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100</v>
      </c>
      <c r="G21" s="80">
        <f t="shared" si="0"/>
        <v>100</v>
      </c>
      <c r="H21" s="67">
        <f>LARGE((C21,E21,G21),1)</f>
        <v>100</v>
      </c>
      <c r="I21" s="66">
        <v>1</v>
      </c>
    </row>
    <row r="22" spans="1:9">
      <c r="A22" s="86" t="s">
        <v>134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100</v>
      </c>
      <c r="G22" s="80">
        <f>F22/F$15*1000*F$14</f>
        <v>100</v>
      </c>
      <c r="H22" s="67">
        <f>LARGE((C22,E22,G22),1)</f>
        <v>100</v>
      </c>
      <c r="I22" s="66">
        <v>1</v>
      </c>
    </row>
    <row r="23" spans="1:9">
      <c r="A23" s="86" t="s">
        <v>135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100</v>
      </c>
      <c r="G23" s="80">
        <f t="shared" si="0"/>
        <v>100</v>
      </c>
      <c r="H23" s="67">
        <f>LARGE((C23,E23,G23),1)</f>
        <v>100</v>
      </c>
      <c r="I23" s="66">
        <v>1</v>
      </c>
    </row>
    <row r="24" spans="1:9">
      <c r="A24" s="86" t="s">
        <v>136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100</v>
      </c>
      <c r="G24" s="80">
        <f t="shared" si="0"/>
        <v>100</v>
      </c>
      <c r="H24" s="67">
        <f>LARGE((C24,E24,G24),1)</f>
        <v>100</v>
      </c>
      <c r="I24" s="66">
        <v>1</v>
      </c>
    </row>
    <row r="25" spans="1:9">
      <c r="A25" s="86" t="s">
        <v>137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100</v>
      </c>
      <c r="G25" s="80">
        <f t="shared" si="0"/>
        <v>100</v>
      </c>
      <c r="H25" s="67">
        <f>LARGE((C25,E25,G25),1)</f>
        <v>100</v>
      </c>
      <c r="I25" s="66">
        <v>1</v>
      </c>
    </row>
    <row r="26" spans="1:9">
      <c r="A26" s="86" t="s">
        <v>138</v>
      </c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100</v>
      </c>
      <c r="G26" s="80">
        <f t="shared" si="0"/>
        <v>100</v>
      </c>
      <c r="H26" s="67">
        <f>LARGE((C26,E26,G26),1)</f>
        <v>100</v>
      </c>
      <c r="I26" s="66">
        <v>1</v>
      </c>
    </row>
    <row r="27" spans="1:9">
      <c r="A27" s="86" t="s">
        <v>139</v>
      </c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100</v>
      </c>
      <c r="G27" s="80">
        <f t="shared" si="0"/>
        <v>100</v>
      </c>
      <c r="H27" s="67">
        <f>LARGE((C27,E27,G27),1)</f>
        <v>100</v>
      </c>
      <c r="I27" s="66">
        <v>1</v>
      </c>
    </row>
    <row r="28" spans="1:9">
      <c r="A28" s="86" t="s">
        <v>140</v>
      </c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100</v>
      </c>
      <c r="G28" s="80">
        <f t="shared" si="0"/>
        <v>100</v>
      </c>
      <c r="H28" s="67">
        <f>LARGE((C28,E28,G28),1)</f>
        <v>100</v>
      </c>
      <c r="I28" s="66">
        <v>1</v>
      </c>
    </row>
    <row r="29" spans="1:9">
      <c r="A29" s="86" t="s">
        <v>141</v>
      </c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100</v>
      </c>
      <c r="G29" s="80">
        <f t="shared" si="0"/>
        <v>100</v>
      </c>
      <c r="H29" s="67">
        <f>LARGE((C29,E29,G29),1)</f>
        <v>100</v>
      </c>
      <c r="I29" s="66">
        <v>1</v>
      </c>
    </row>
    <row r="30" spans="1:9">
      <c r="A30" s="86" t="s">
        <v>142</v>
      </c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100</v>
      </c>
      <c r="G30" s="80">
        <f t="shared" si="0"/>
        <v>100</v>
      </c>
      <c r="H30" s="67">
        <f>LARGE((C30,E30,G30),1)</f>
        <v>100</v>
      </c>
      <c r="I30" s="66">
        <v>1</v>
      </c>
    </row>
    <row r="31" spans="1:9">
      <c r="A31" s="86" t="s">
        <v>143</v>
      </c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100</v>
      </c>
      <c r="G31" s="80">
        <f t="shared" si="0"/>
        <v>100</v>
      </c>
      <c r="H31" s="67">
        <f>LARGE((C31,E31,G31),1)</f>
        <v>100</v>
      </c>
      <c r="I31" s="66">
        <v>1</v>
      </c>
    </row>
    <row r="32" spans="1:9">
      <c r="A32" s="86" t="s">
        <v>144</v>
      </c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100</v>
      </c>
      <c r="G32" s="80">
        <f t="shared" si="0"/>
        <v>100</v>
      </c>
      <c r="H32" s="67">
        <f>LARGE((C32,E32,G32),1)</f>
        <v>100</v>
      </c>
      <c r="I32" s="66">
        <v>1</v>
      </c>
    </row>
    <row r="33" spans="1:9">
      <c r="A33" s="86" t="s">
        <v>145</v>
      </c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100</v>
      </c>
      <c r="G33" s="80">
        <f t="shared" si="0"/>
        <v>100</v>
      </c>
      <c r="H33" s="67">
        <f>LARGE((C33,E33,G33),1)</f>
        <v>100</v>
      </c>
      <c r="I33" s="66">
        <v>1</v>
      </c>
    </row>
    <row r="34" spans="1:9">
      <c r="A34" s="86" t="s">
        <v>146</v>
      </c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100</v>
      </c>
      <c r="G34" s="80">
        <f t="shared" si="0"/>
        <v>100</v>
      </c>
      <c r="H34" s="67">
        <f>LARGE((C34,E34,G34),1)</f>
        <v>100</v>
      </c>
      <c r="I34" s="66">
        <v>1</v>
      </c>
    </row>
    <row r="35" spans="1:9">
      <c r="A35" s="86" t="s">
        <v>147</v>
      </c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100</v>
      </c>
      <c r="G35" s="80">
        <f t="shared" si="0"/>
        <v>100</v>
      </c>
      <c r="H35" s="67">
        <f>LARGE((C35,E35,G35),1)</f>
        <v>100</v>
      </c>
      <c r="I35" s="66">
        <v>1</v>
      </c>
    </row>
    <row r="36" spans="1:9">
      <c r="A36" s="86" t="s">
        <v>148</v>
      </c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100</v>
      </c>
      <c r="G36" s="80">
        <f t="shared" si="0"/>
        <v>100</v>
      </c>
      <c r="H36" s="67">
        <f>LARGE((C36,E36,G36),1)</f>
        <v>100</v>
      </c>
      <c r="I36" s="66">
        <v>1</v>
      </c>
    </row>
    <row r="37" spans="1:9">
      <c r="A37" s="86" t="s">
        <v>149</v>
      </c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100</v>
      </c>
      <c r="G37" s="80">
        <f t="shared" si="0"/>
        <v>100</v>
      </c>
      <c r="H37" s="67">
        <f>LARGE((C37,E37,G37),1)</f>
        <v>100</v>
      </c>
      <c r="I37" s="66">
        <v>1</v>
      </c>
    </row>
    <row r="38" spans="1:9">
      <c r="A38" s="86" t="s">
        <v>150</v>
      </c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100</v>
      </c>
      <c r="G38" s="80">
        <f t="shared" si="0"/>
        <v>100</v>
      </c>
      <c r="H38" s="67">
        <f>LARGE((C38,E38,G38),1)</f>
        <v>100</v>
      </c>
      <c r="I38" s="66">
        <v>1</v>
      </c>
    </row>
    <row r="39" spans="1:9">
      <c r="A39" s="86" t="s">
        <v>151</v>
      </c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100</v>
      </c>
      <c r="G39" s="80">
        <f t="shared" si="0"/>
        <v>100</v>
      </c>
      <c r="H39" s="67">
        <f>LARGE((C39,E39,G39),1)</f>
        <v>100</v>
      </c>
      <c r="I39" s="66">
        <v>1</v>
      </c>
    </row>
    <row r="40" spans="1:9">
      <c r="A40" s="86" t="s">
        <v>152</v>
      </c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100</v>
      </c>
      <c r="G40" s="80">
        <f t="shared" si="0"/>
        <v>100</v>
      </c>
      <c r="H40" s="67">
        <f>LARGE((C40,E40,G40),1)</f>
        <v>100</v>
      </c>
      <c r="I40" s="66">
        <v>1</v>
      </c>
    </row>
    <row r="41" spans="1:9">
      <c r="A41" s="86" t="s">
        <v>153</v>
      </c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100</v>
      </c>
      <c r="G41" s="80">
        <f t="shared" si="0"/>
        <v>100</v>
      </c>
      <c r="H41" s="67">
        <f>LARGE((C41,E41,G41),1)</f>
        <v>100</v>
      </c>
      <c r="I41" s="66">
        <v>1</v>
      </c>
    </row>
    <row r="42" spans="1:9">
      <c r="A42" s="86" t="s">
        <v>154</v>
      </c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100</v>
      </c>
      <c r="G42" s="80">
        <f t="shared" si="0"/>
        <v>100</v>
      </c>
      <c r="H42" s="67">
        <f>LARGE((C42,E42,G42),1)</f>
        <v>100</v>
      </c>
      <c r="I42" s="66">
        <v>1</v>
      </c>
    </row>
    <row r="43" spans="1:9">
      <c r="A43" s="86" t="s">
        <v>155</v>
      </c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100</v>
      </c>
      <c r="G43" s="80">
        <f t="shared" si="0"/>
        <v>100</v>
      </c>
      <c r="H43" s="67">
        <f>LARGE((C43,E43,G43),1)</f>
        <v>100</v>
      </c>
      <c r="I43" s="66">
        <v>1</v>
      </c>
    </row>
    <row r="44" spans="1:9">
      <c r="A44" s="86" t="s">
        <v>156</v>
      </c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100</v>
      </c>
      <c r="G44" s="80">
        <f t="shared" si="0"/>
        <v>100</v>
      </c>
      <c r="H44" s="67">
        <f>LARGE((C44,E44,G44),1)</f>
        <v>100</v>
      </c>
      <c r="I44" s="66">
        <v>1</v>
      </c>
    </row>
    <row r="45" spans="1:9">
      <c r="A45" s="86" t="s">
        <v>157</v>
      </c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100</v>
      </c>
      <c r="G45" s="80">
        <f t="shared" si="0"/>
        <v>100</v>
      </c>
      <c r="H45" s="67">
        <f>LARGE((C45,E45,G45),1)</f>
        <v>100</v>
      </c>
      <c r="I45" s="66">
        <v>1</v>
      </c>
    </row>
    <row r="46" spans="1:9">
      <c r="A46" s="86" t="s">
        <v>158</v>
      </c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100</v>
      </c>
      <c r="G46" s="80">
        <f t="shared" si="0"/>
        <v>100</v>
      </c>
      <c r="H46" s="67">
        <f>LARGE((C46,E46,G46),1)</f>
        <v>100</v>
      </c>
      <c r="I46" s="66">
        <v>1</v>
      </c>
    </row>
    <row r="47" spans="1:9">
      <c r="A47" s="86" t="s">
        <v>159</v>
      </c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100</v>
      </c>
      <c r="G47" s="80">
        <f t="shared" si="0"/>
        <v>100</v>
      </c>
      <c r="H47" s="67">
        <f>LARGE((C47,E47,G47),1)</f>
        <v>100</v>
      </c>
      <c r="I47" s="66">
        <v>1</v>
      </c>
    </row>
    <row r="48" spans="1:9">
      <c r="A48" s="86" t="s">
        <v>176</v>
      </c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100</v>
      </c>
      <c r="G48" s="80">
        <f t="shared" si="0"/>
        <v>100</v>
      </c>
      <c r="H48" s="67">
        <f>LARGE((C48,E48,G48),1)</f>
        <v>100</v>
      </c>
      <c r="I48" s="66">
        <v>1</v>
      </c>
    </row>
    <row r="49" spans="1:9">
      <c r="A49" s="86" t="s">
        <v>160</v>
      </c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100</v>
      </c>
      <c r="G49" s="80">
        <f t="shared" si="0"/>
        <v>100</v>
      </c>
      <c r="H49" s="67">
        <f>LARGE((C49,E49,G49),1)</f>
        <v>100</v>
      </c>
      <c r="I49" s="66">
        <v>1</v>
      </c>
    </row>
    <row r="50" spans="1:9">
      <c r="A50" s="86" t="s">
        <v>161</v>
      </c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100</v>
      </c>
      <c r="G50" s="80">
        <f t="shared" si="0"/>
        <v>100</v>
      </c>
      <c r="H50" s="67">
        <f>LARGE((C50,E50,G50),1)</f>
        <v>100</v>
      </c>
      <c r="I50" s="66">
        <v>1</v>
      </c>
    </row>
    <row r="51" spans="1:9">
      <c r="A51" s="86" t="s">
        <v>162</v>
      </c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100</v>
      </c>
      <c r="G51" s="80">
        <f t="shared" si="0"/>
        <v>100</v>
      </c>
      <c r="H51" s="67">
        <f>LARGE((C51,E51,G51),1)</f>
        <v>100</v>
      </c>
      <c r="I51" s="66">
        <v>1</v>
      </c>
    </row>
    <row r="52" spans="1:9">
      <c r="A52" s="86" t="s">
        <v>163</v>
      </c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100</v>
      </c>
      <c r="G52" s="80">
        <f t="shared" si="0"/>
        <v>100</v>
      </c>
      <c r="H52" s="67">
        <f>LARGE((C52,E52,G52),1)</f>
        <v>100</v>
      </c>
      <c r="I52" s="66">
        <v>1</v>
      </c>
    </row>
    <row r="53" spans="1:9">
      <c r="A53" s="86" t="s">
        <v>164</v>
      </c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100</v>
      </c>
      <c r="G53" s="80">
        <f t="shared" si="0"/>
        <v>100</v>
      </c>
      <c r="H53" s="67">
        <f>LARGE((C53,E53,G53),1)</f>
        <v>100</v>
      </c>
      <c r="I53" s="66">
        <v>1</v>
      </c>
    </row>
    <row r="54" spans="1:9">
      <c r="A54" s="86" t="s">
        <v>165</v>
      </c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100</v>
      </c>
      <c r="G54" s="80">
        <f t="shared" si="0"/>
        <v>100</v>
      </c>
      <c r="H54" s="67">
        <f>LARGE((C54,E54,G54),1)</f>
        <v>100</v>
      </c>
      <c r="I54" s="66">
        <v>1</v>
      </c>
    </row>
    <row r="55" spans="1:9">
      <c r="A55" s="86" t="s">
        <v>166</v>
      </c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100</v>
      </c>
      <c r="G55" s="80">
        <f t="shared" si="0"/>
        <v>100</v>
      </c>
      <c r="H55" s="67">
        <f>LARGE((C55,E55,G55),1)</f>
        <v>100</v>
      </c>
      <c r="I55" s="66">
        <v>1</v>
      </c>
    </row>
    <row r="56" spans="1:9">
      <c r="A56" s="86" t="s">
        <v>167</v>
      </c>
      <c r="B56" s="79">
        <v>1</v>
      </c>
      <c r="C56" s="80">
        <f t="shared" ref="C56:C64" si="1">B56/B$15*1000*B$14</f>
        <v>0</v>
      </c>
      <c r="D56" s="79">
        <v>1</v>
      </c>
      <c r="E56" s="80">
        <f t="shared" ref="E56:E64" si="2">D56/D$15*1000*D$14</f>
        <v>0</v>
      </c>
      <c r="F56" s="79">
        <v>100</v>
      </c>
      <c r="G56" s="80">
        <f t="shared" ref="G56:G64" si="3">F56/F$15*1000*F$14</f>
        <v>100</v>
      </c>
      <c r="H56" s="67">
        <f>LARGE((C56,E56,G56),1)</f>
        <v>100</v>
      </c>
      <c r="I56" s="66">
        <v>1</v>
      </c>
    </row>
    <row r="57" spans="1:9">
      <c r="A57" s="86" t="s">
        <v>168</v>
      </c>
      <c r="B57" s="79">
        <v>2</v>
      </c>
      <c r="C57" s="80">
        <f t="shared" si="1"/>
        <v>0</v>
      </c>
      <c r="D57" s="79">
        <v>2</v>
      </c>
      <c r="E57" s="80">
        <f t="shared" si="2"/>
        <v>0</v>
      </c>
      <c r="F57" s="79">
        <v>100</v>
      </c>
      <c r="G57" s="80">
        <f t="shared" si="3"/>
        <v>100</v>
      </c>
      <c r="H57" s="67">
        <f>LARGE((C57,E57,G57),1)</f>
        <v>100</v>
      </c>
      <c r="I57" s="66">
        <v>1</v>
      </c>
    </row>
    <row r="58" spans="1:9">
      <c r="A58" s="86" t="s">
        <v>169</v>
      </c>
      <c r="B58" s="79">
        <v>3</v>
      </c>
      <c r="C58" s="80">
        <f t="shared" si="1"/>
        <v>0</v>
      </c>
      <c r="D58" s="79">
        <v>3</v>
      </c>
      <c r="E58" s="80">
        <f t="shared" si="2"/>
        <v>0</v>
      </c>
      <c r="F58" s="79">
        <v>100</v>
      </c>
      <c r="G58" s="80">
        <f t="shared" si="3"/>
        <v>100</v>
      </c>
      <c r="H58" s="67">
        <f>LARGE((C58,E58,G58),1)</f>
        <v>100</v>
      </c>
      <c r="I58" s="66">
        <v>1</v>
      </c>
    </row>
    <row r="59" spans="1:9">
      <c r="A59" s="86" t="s">
        <v>170</v>
      </c>
      <c r="B59" s="79">
        <v>4</v>
      </c>
      <c r="C59" s="80">
        <f t="shared" si="1"/>
        <v>0</v>
      </c>
      <c r="D59" s="79">
        <v>4</v>
      </c>
      <c r="E59" s="80">
        <f t="shared" si="2"/>
        <v>0</v>
      </c>
      <c r="F59" s="79">
        <v>100</v>
      </c>
      <c r="G59" s="80">
        <f t="shared" si="3"/>
        <v>100</v>
      </c>
      <c r="H59" s="67">
        <f>LARGE((C59,E59,G59),1)</f>
        <v>100</v>
      </c>
      <c r="I59" s="66">
        <v>1</v>
      </c>
    </row>
    <row r="60" spans="1:9">
      <c r="A60" s="86" t="s">
        <v>171</v>
      </c>
      <c r="B60" s="79">
        <v>5</v>
      </c>
      <c r="C60" s="80">
        <f t="shared" si="1"/>
        <v>0</v>
      </c>
      <c r="D60" s="79">
        <v>5</v>
      </c>
      <c r="E60" s="80">
        <f t="shared" si="2"/>
        <v>0</v>
      </c>
      <c r="F60" s="79">
        <v>100</v>
      </c>
      <c r="G60" s="80">
        <f t="shared" si="3"/>
        <v>100</v>
      </c>
      <c r="H60" s="67">
        <f>LARGE((C60,E60,G60),1)</f>
        <v>100</v>
      </c>
      <c r="I60" s="66">
        <v>1</v>
      </c>
    </row>
    <row r="61" spans="1:9">
      <c r="A61" s="86" t="s">
        <v>172</v>
      </c>
      <c r="B61" s="79">
        <v>6</v>
      </c>
      <c r="C61" s="80">
        <f t="shared" si="1"/>
        <v>0</v>
      </c>
      <c r="D61" s="79">
        <v>6</v>
      </c>
      <c r="E61" s="80">
        <f t="shared" si="2"/>
        <v>0</v>
      </c>
      <c r="F61" s="79">
        <v>100</v>
      </c>
      <c r="G61" s="80">
        <f t="shared" si="3"/>
        <v>100</v>
      </c>
      <c r="H61" s="67">
        <f>LARGE((C61,E61,G61),1)</f>
        <v>100</v>
      </c>
      <c r="I61" s="66">
        <v>1</v>
      </c>
    </row>
    <row r="62" spans="1:9">
      <c r="A62" s="86" t="s">
        <v>173</v>
      </c>
      <c r="B62" s="79">
        <v>7</v>
      </c>
      <c r="C62" s="80">
        <f t="shared" si="1"/>
        <v>0</v>
      </c>
      <c r="D62" s="79">
        <v>7</v>
      </c>
      <c r="E62" s="80">
        <f t="shared" si="2"/>
        <v>0</v>
      </c>
      <c r="F62" s="79">
        <v>100</v>
      </c>
      <c r="G62" s="80">
        <f t="shared" si="3"/>
        <v>100</v>
      </c>
      <c r="H62" s="67">
        <f>LARGE((C62,E62,G62),1)</f>
        <v>100</v>
      </c>
      <c r="I62" s="66">
        <v>1</v>
      </c>
    </row>
    <row r="63" spans="1:9">
      <c r="A63" s="86" t="s">
        <v>175</v>
      </c>
      <c r="B63" s="79">
        <v>8</v>
      </c>
      <c r="C63" s="80">
        <f t="shared" si="1"/>
        <v>0</v>
      </c>
      <c r="D63" s="79">
        <v>8</v>
      </c>
      <c r="E63" s="80">
        <f t="shared" si="2"/>
        <v>0</v>
      </c>
      <c r="F63" s="79">
        <v>100</v>
      </c>
      <c r="G63" s="80">
        <f t="shared" si="3"/>
        <v>100</v>
      </c>
      <c r="H63" s="67">
        <f>LARGE((C63,E63,G63),1)</f>
        <v>100</v>
      </c>
      <c r="I63" s="66">
        <v>1</v>
      </c>
    </row>
    <row r="64" spans="1:9">
      <c r="A64" s="86" t="s">
        <v>174</v>
      </c>
      <c r="B64" s="95">
        <v>9</v>
      </c>
      <c r="C64" s="93">
        <f t="shared" si="1"/>
        <v>0</v>
      </c>
      <c r="D64" s="92">
        <v>9</v>
      </c>
      <c r="E64" s="93">
        <f t="shared" si="2"/>
        <v>0</v>
      </c>
      <c r="F64" s="92">
        <v>100</v>
      </c>
      <c r="G64" s="93">
        <f t="shared" si="3"/>
        <v>100</v>
      </c>
      <c r="H64" s="94">
        <f>LARGE((C64,E64,G64),1)</f>
        <v>100</v>
      </c>
      <c r="I64" s="66">
        <v>1</v>
      </c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50" priority="23"/>
  </conditionalFormatting>
  <conditionalFormatting sqref="A34:A41 A53 A32 A47:A49 A43:A45">
    <cfRule type="duplicateValues" dxfId="49" priority="28"/>
  </conditionalFormatting>
  <conditionalFormatting sqref="A34:A41 A53 A32 A47:A49 A43:A45">
    <cfRule type="duplicateValues" dxfId="48" priority="29"/>
  </conditionalFormatting>
  <conditionalFormatting sqref="A33">
    <cfRule type="duplicateValues" dxfId="47" priority="26"/>
  </conditionalFormatting>
  <conditionalFormatting sqref="A33">
    <cfRule type="duplicateValues" dxfId="46" priority="27"/>
  </conditionalFormatting>
  <conditionalFormatting sqref="A50">
    <cfRule type="duplicateValues" dxfId="45" priority="24"/>
  </conditionalFormatting>
  <conditionalFormatting sqref="A50">
    <cfRule type="duplicateValues" dxfId="44" priority="25"/>
  </conditionalFormatting>
  <conditionalFormatting sqref="A51">
    <cfRule type="duplicateValues" dxfId="43" priority="21"/>
  </conditionalFormatting>
  <conditionalFormatting sqref="A51">
    <cfRule type="duplicateValues" dxfId="42" priority="22"/>
  </conditionalFormatting>
  <conditionalFormatting sqref="A28:A30">
    <cfRule type="duplicateValues" dxfId="41" priority="19"/>
  </conditionalFormatting>
  <conditionalFormatting sqref="A28:A30">
    <cfRule type="duplicateValues" dxfId="40" priority="20"/>
  </conditionalFormatting>
  <conditionalFormatting sqref="A27">
    <cfRule type="duplicateValues" dxfId="39" priority="17"/>
  </conditionalFormatting>
  <conditionalFormatting sqref="A27">
    <cfRule type="duplicateValues" dxfId="38" priority="18"/>
  </conditionalFormatting>
  <conditionalFormatting sqref="A19">
    <cfRule type="duplicateValues" dxfId="37" priority="15"/>
  </conditionalFormatting>
  <conditionalFormatting sqref="A19">
    <cfRule type="duplicateValues" dxfId="36" priority="16"/>
  </conditionalFormatting>
  <conditionalFormatting sqref="A21">
    <cfRule type="duplicateValues" dxfId="35" priority="13"/>
  </conditionalFormatting>
  <conditionalFormatting sqref="A21">
    <cfRule type="duplicateValues" dxfId="34" priority="14"/>
  </conditionalFormatting>
  <conditionalFormatting sqref="A22">
    <cfRule type="duplicateValues" dxfId="33" priority="11"/>
  </conditionalFormatting>
  <conditionalFormatting sqref="A22">
    <cfRule type="duplicateValues" dxfId="32" priority="12"/>
  </conditionalFormatting>
  <conditionalFormatting sqref="A23">
    <cfRule type="duplicateValues" dxfId="31" priority="9"/>
  </conditionalFormatting>
  <conditionalFormatting sqref="A23">
    <cfRule type="duplicateValues" dxfId="30" priority="10"/>
  </conditionalFormatting>
  <conditionalFormatting sqref="A25">
    <cfRule type="duplicateValues" dxfId="29" priority="7"/>
  </conditionalFormatting>
  <conditionalFormatting sqref="A25">
    <cfRule type="duplicateValues" dxfId="28" priority="8"/>
  </conditionalFormatting>
  <conditionalFormatting sqref="A18">
    <cfRule type="duplicateValues" dxfId="27" priority="5"/>
  </conditionalFormatting>
  <conditionalFormatting sqref="A18">
    <cfRule type="duplicateValues" dxfId="26" priority="6"/>
  </conditionalFormatting>
  <conditionalFormatting sqref="A42">
    <cfRule type="duplicateValues" dxfId="25" priority="3"/>
  </conditionalFormatting>
  <conditionalFormatting sqref="A42">
    <cfRule type="duplicateValues" dxfId="24" priority="4"/>
  </conditionalFormatting>
  <conditionalFormatting sqref="A46">
    <cfRule type="duplicateValues" dxfId="23" priority="1"/>
  </conditionalFormatting>
  <conditionalFormatting sqref="A46">
    <cfRule type="duplicateValues" dxfId="22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RPA Caclulations</vt:lpstr>
      <vt:lpstr>Finish Order</vt:lpstr>
      <vt:lpstr>Canadian Selections</vt:lpstr>
      <vt:lpstr>Val St Come Canada Cup MO</vt:lpstr>
      <vt:lpstr>Val St Come Canada Cup DM</vt:lpstr>
      <vt:lpstr>Caledon TT Day 1</vt:lpstr>
      <vt:lpstr>Caledon TT Day 2</vt:lpstr>
      <vt:lpstr>Beaver TT</vt:lpstr>
      <vt:lpstr>Fortune Fz</vt:lpstr>
      <vt:lpstr>VSC NorAm MO</vt:lpstr>
      <vt:lpstr>VSC NorAm DM</vt:lpstr>
      <vt:lpstr>TT Provincials</vt:lpstr>
      <vt:lpstr>TT Provincials DM</vt:lpstr>
      <vt:lpstr>CWG Moguls</vt:lpstr>
      <vt:lpstr>Steamboat NorAM MO</vt:lpstr>
      <vt:lpstr>Steamboat NorAM DM</vt:lpstr>
      <vt:lpstr>Apex NorAM MO</vt:lpstr>
      <vt:lpstr>Apex NorAM DM</vt:lpstr>
      <vt:lpstr>Fernie CC MO</vt:lpstr>
      <vt:lpstr>Fernie CC DM</vt:lpstr>
      <vt:lpstr>Jr Nats MO</vt:lpstr>
      <vt:lpstr>CDN Champs MO</vt:lpstr>
      <vt:lpstr>CDN Champs DM</vt:lpstr>
      <vt:lpstr>'RPA Caclulations'!Print_Titles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2016-01-26T20:24:38Z</cp:lastPrinted>
  <dcterms:created xsi:type="dcterms:W3CDTF">2012-03-02T21:02:09Z</dcterms:created>
  <dcterms:modified xsi:type="dcterms:W3CDTF">2019-03-27T21:38:36Z</dcterms:modified>
</cp:coreProperties>
</file>