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540" yWindow="0" windowWidth="32760" windowHeight="17740" tabRatio="624"/>
  </bookViews>
  <sheets>
    <sheet name="MO-DM-AIR Spots" sheetId="2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2" l="1"/>
  <c r="B6" i="2"/>
  <c r="B8" i="2"/>
  <c r="B7" i="2"/>
  <c r="B9" i="2"/>
</calcChain>
</file>

<file path=xl/sharedStrings.xml><?xml version="1.0" encoding="utf-8"?>
<sst xmlns="http://schemas.openxmlformats.org/spreadsheetml/2006/main" count="256" uniqueCount="139">
  <si>
    <t>FEMALE</t>
  </si>
  <si>
    <t>ATHLETE</t>
  </si>
  <si>
    <t>RPA 1</t>
  </si>
  <si>
    <t>RPA 2</t>
  </si>
  <si>
    <t>RPA 3</t>
  </si>
  <si>
    <t>U16</t>
  </si>
  <si>
    <t>HPP Right of First Refusal</t>
  </si>
  <si>
    <t>Total Ontario Spots</t>
  </si>
  <si>
    <t>F:M Ratio</t>
  </si>
  <si>
    <t>% of male spots</t>
  </si>
  <si>
    <t>% of female spots</t>
  </si>
  <si>
    <t>Total female spots (after HPP Right of First Refusal)</t>
  </si>
  <si>
    <t>Total male spots (after HPP Right of First Refusal)</t>
  </si>
  <si>
    <t>Total HPP Right of First Refusal Spots</t>
  </si>
  <si>
    <t>Total RPA Ranking Spots</t>
  </si>
  <si>
    <t>1st Alternate</t>
  </si>
  <si>
    <t>RPA Group 1:
Highest Ranked in Age Category</t>
  </si>
  <si>
    <t>RPA Group 2:
2nd Highest Ranked in Age Category</t>
  </si>
  <si>
    <t>RPA Group 3:
3rd Highest Ranked in Age Category</t>
  </si>
  <si>
    <t>RPA Group 4:
4th Highest Ranked in Age Category</t>
  </si>
  <si>
    <t>1st Group 1</t>
  </si>
  <si>
    <t>2nd Group 1</t>
  </si>
  <si>
    <t>3rd Group 1</t>
  </si>
  <si>
    <t>1st Group 2</t>
  </si>
  <si>
    <t>2nd Group 2</t>
  </si>
  <si>
    <t>3rd Group 2</t>
  </si>
  <si>
    <t>1st Group 3</t>
  </si>
  <si>
    <t>2nd Group 3</t>
  </si>
  <si>
    <t>3rd Group 3</t>
  </si>
  <si>
    <t>1st Group 4</t>
  </si>
  <si>
    <t>2nd Group 4</t>
  </si>
  <si>
    <t>3rd Group 4</t>
  </si>
  <si>
    <t>CLUB/TEAM</t>
  </si>
  <si>
    <t>AGE CATEGORY</t>
  </si>
  <si>
    <t>SPOT #</t>
  </si>
  <si>
    <t>SUM OF 
TOP 3 RPA</t>
  </si>
  <si>
    <t>MALE</t>
  </si>
  <si>
    <t>14 f:117 m</t>
  </si>
  <si>
    <t>OPPT</t>
  </si>
  <si>
    <t xml:space="preserve">Porter Maclennan, Noah </t>
  </si>
  <si>
    <t>CROSSAN, Angus</t>
  </si>
  <si>
    <t>U18</t>
  </si>
  <si>
    <t>BARTLETT, Quinn</t>
  </si>
  <si>
    <t>DOUGHERTY, Kyle</t>
  </si>
  <si>
    <t>GOLOSKY, Gillian</t>
  </si>
  <si>
    <t>1st Group 5</t>
  </si>
  <si>
    <t>2nd Group 6</t>
  </si>
  <si>
    <t>3rd Group 7</t>
  </si>
  <si>
    <t>Agenda</t>
  </si>
  <si>
    <t xml:space="preserve">OLDHAM,Megan </t>
  </si>
  <si>
    <t>MSLM</t>
  </si>
  <si>
    <t>STERIK</t>
  </si>
  <si>
    <t>U14</t>
  </si>
  <si>
    <t xml:space="preserve">EVANS,Gillian </t>
  </si>
  <si>
    <t>AGENDA</t>
  </si>
  <si>
    <t xml:space="preserve">WILLMOTT,Brayden </t>
  </si>
  <si>
    <t>RPA RANK</t>
  </si>
  <si>
    <t>RPA ORDER</t>
  </si>
  <si>
    <t xml:space="preserve">NCR </t>
  </si>
  <si>
    <t xml:space="preserve">CLUETT,Jack </t>
  </si>
  <si>
    <t xml:space="preserve">PRITCHARD,Jack </t>
  </si>
  <si>
    <t>MATTICE,Kyle</t>
  </si>
  <si>
    <t xml:space="preserve">FOSSUM,William </t>
  </si>
  <si>
    <t xml:space="preserve">KENNEDY,Curtis </t>
  </si>
  <si>
    <t>FORTUNE</t>
  </si>
  <si>
    <t>SMITH,Liam</t>
  </si>
  <si>
    <t xml:space="preserve">SAMHABER,James </t>
  </si>
  <si>
    <t>Winsport</t>
  </si>
  <si>
    <t>HARRISON, Ethan</t>
  </si>
  <si>
    <t xml:space="preserve">GROSS,Jesse </t>
  </si>
  <si>
    <t xml:space="preserve">WALSH,Brennan </t>
  </si>
  <si>
    <t xml:space="preserve">MACLEAN,Spencer </t>
  </si>
  <si>
    <t>MILLER,Dax</t>
  </si>
  <si>
    <t xml:space="preserve">KOCH,Tyler </t>
  </si>
  <si>
    <t xml:space="preserve">STEINER,Kaelam </t>
  </si>
  <si>
    <t>Group 5 Alternate</t>
  </si>
  <si>
    <t>Group 1 Alternate</t>
  </si>
  <si>
    <t>SPOT TYPE</t>
  </si>
  <si>
    <t>M RPA Ranking Spot</t>
  </si>
  <si>
    <t>F RPA Ranking Spot</t>
  </si>
  <si>
    <t>M RPA Ranking Spot 1</t>
  </si>
  <si>
    <t>M RPA Ranking Spot 2</t>
  </si>
  <si>
    <t>M RPA Ranking Spot 3</t>
  </si>
  <si>
    <t>M RPA Ranking Spot 4</t>
  </si>
  <si>
    <t>F RPA Ranking Spot 1</t>
  </si>
  <si>
    <t>M RPA Ranking Spot 5</t>
  </si>
  <si>
    <t>M RPA Ranking Spot 6</t>
  </si>
  <si>
    <t>M RPA Ranking Spot 7</t>
  </si>
  <si>
    <t>M RPA Ranking Spot 8</t>
  </si>
  <si>
    <t>M RPA Ranking Spot 9</t>
  </si>
  <si>
    <t>*For details on the source of the athlete's RPA scores, please see the RPA Rankings</t>
  </si>
  <si>
    <t>F RPA Ranking Spot 2</t>
  </si>
  <si>
    <t>M RPA Ranking Spot 10</t>
  </si>
  <si>
    <t>M RPA Ranking Spot 11</t>
  </si>
  <si>
    <t>M RPA Ranking Spot 12</t>
  </si>
  <si>
    <t>NO REMAINING ELIGIBLE ATHLETES</t>
  </si>
  <si>
    <t xml:space="preserve">LEPINE,Nicolas </t>
  </si>
  <si>
    <t>RPA Group 5:
5th Highest Ranked in Age Category</t>
  </si>
  <si>
    <t>2nd Group 5</t>
  </si>
  <si>
    <t>3rd Group 5</t>
  </si>
  <si>
    <t>1st Group 6</t>
  </si>
  <si>
    <t>3rd Group 6</t>
  </si>
  <si>
    <t>RPA Group 6:
6th Highest Ranked in Age Category</t>
  </si>
  <si>
    <t>Group 6 Alternate</t>
  </si>
  <si>
    <t>WOOD,Nathan</t>
  </si>
  <si>
    <t>1st Group 7</t>
  </si>
  <si>
    <t>2nd Group 7</t>
  </si>
  <si>
    <t>1st Group 8</t>
  </si>
  <si>
    <t>2nd Group 8</t>
  </si>
  <si>
    <t>3rd Group 8</t>
  </si>
  <si>
    <t>RPA Group 7:
5th Highest Ranked in Age Category</t>
  </si>
  <si>
    <t>RPA Group 8:
6th Highest Ranked in Age Category</t>
  </si>
  <si>
    <t>Group 7 Alternate</t>
  </si>
  <si>
    <t>Group 8 Alternate</t>
  </si>
  <si>
    <t xml:space="preserve">CIGLER,Tomaz </t>
  </si>
  <si>
    <t xml:space="preserve">GRIPTON,Braedon </t>
  </si>
  <si>
    <t>RPA Group 9:
5th Highest Ranked in Age Category</t>
  </si>
  <si>
    <t>1st Group 9</t>
  </si>
  <si>
    <t>2nd Group 9</t>
  </si>
  <si>
    <t>3rd Group 9</t>
  </si>
  <si>
    <t>Group 9 Alternate</t>
  </si>
  <si>
    <t>GODIN,Tye</t>
  </si>
  <si>
    <t>CLARKE,Ryan</t>
  </si>
  <si>
    <t>MUSKOKA</t>
  </si>
  <si>
    <t>M18</t>
  </si>
  <si>
    <t xml:space="preserve">MURDY,Ethan </t>
  </si>
  <si>
    <t>WOOD,Samuel</t>
  </si>
  <si>
    <t xml:space="preserve">THOMPSON,Scott </t>
  </si>
  <si>
    <t>RPA Group 10:
6th Highest Ranked in Age Category</t>
  </si>
  <si>
    <t>1st Group 10</t>
  </si>
  <si>
    <t>2nd Group 10</t>
  </si>
  <si>
    <t>3rd Group 10</t>
  </si>
  <si>
    <t>Group 10 Alternate</t>
  </si>
  <si>
    <t xml:space="preserve">HICKSON,Cameron </t>
  </si>
  <si>
    <t>CALEDON</t>
  </si>
  <si>
    <t xml:space="preserve">SMITH,Marcus </t>
  </si>
  <si>
    <t>RACE,Luca</t>
  </si>
  <si>
    <t xml:space="preserve">WEBSTER,Macguire </t>
  </si>
  <si>
    <t>Rankings updated March 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</si>
</sst>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charset val="134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b/>
      <sz val="10"/>
      <color theme="0"/>
      <name val="Tahoma"/>
    </font>
    <font>
      <sz val="10"/>
      <name val="Tahoma"/>
    </font>
    <font>
      <b/>
      <sz val="10"/>
      <name val="Tahoma"/>
    </font>
    <font>
      <i/>
      <sz val="10"/>
      <name val="Tahoma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7D5E1"/>
        <bgColor indexed="64"/>
      </patternFill>
    </fill>
    <fill>
      <patternFill patternType="solid">
        <fgColor rgb="FF3B8CD8"/>
        <bgColor indexed="64"/>
      </patternFill>
    </fill>
    <fill>
      <patternFill patternType="solid">
        <fgColor rgb="FFC7D5E1"/>
        <bgColor rgb="FF000000"/>
      </patternFill>
    </fill>
    <fill>
      <patternFill patternType="solid">
        <fgColor rgb="FFC4CFD6"/>
        <bgColor indexed="64"/>
      </patternFill>
    </fill>
    <fill>
      <patternFill patternType="solid">
        <fgColor rgb="FFC4CFD6"/>
        <bgColor rgb="FF000000"/>
      </patternFill>
    </fill>
    <fill>
      <patternFill patternType="solid">
        <fgColor rgb="FFBBCBDA"/>
        <bgColor indexed="64"/>
      </patternFill>
    </fill>
    <fill>
      <patternFill patternType="solid">
        <fgColor rgb="FFBBCBDA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4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0">
    <xf numFmtId="0" fontId="0" fillId="0" borderId="0" xfId="0"/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4" fillId="2" borderId="0" xfId="0" applyNumberFormat="1" applyFont="1" applyFill="1" applyAlignment="1">
      <alignment horizontal="left"/>
    </xf>
    <xf numFmtId="9" fontId="4" fillId="2" borderId="0" xfId="0" applyNumberFormat="1" applyFont="1" applyFill="1" applyAlignment="1">
      <alignment horizontal="left"/>
    </xf>
    <xf numFmtId="0" fontId="4" fillId="2" borderId="0" xfId="0" applyNumberFormat="1" applyFont="1" applyFill="1"/>
    <xf numFmtId="0" fontId="5" fillId="2" borderId="0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4" fillId="5" borderId="1" xfId="0" applyFont="1" applyFill="1" applyBorder="1"/>
    <xf numFmtId="0" fontId="4" fillId="5" borderId="5" xfId="0" applyFont="1" applyFill="1" applyBorder="1"/>
    <xf numFmtId="0" fontId="4" fillId="4" borderId="1" xfId="0" applyFont="1" applyFill="1" applyBorder="1"/>
    <xf numFmtId="0" fontId="4" fillId="3" borderId="1" xfId="0" applyFont="1" applyFill="1" applyBorder="1"/>
    <xf numFmtId="0" fontId="3" fillId="6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left" wrapText="1"/>
    </xf>
    <xf numFmtId="0" fontId="4" fillId="4" borderId="0" xfId="0" applyFont="1" applyFill="1"/>
    <xf numFmtId="0" fontId="4" fillId="2" borderId="3" xfId="0" applyFont="1" applyFill="1" applyBorder="1" applyAlignment="1">
      <alignment horizontal="right"/>
    </xf>
    <xf numFmtId="0" fontId="4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" fontId="4" fillId="2" borderId="0" xfId="0" applyNumberFormat="1" applyFont="1" applyFill="1" applyAlignment="1">
      <alignment horizontal="left"/>
    </xf>
    <xf numFmtId="1" fontId="4" fillId="2" borderId="1" xfId="0" applyNumberFormat="1" applyFont="1" applyFill="1" applyBorder="1" applyAlignment="1"/>
    <xf numFmtId="0" fontId="4" fillId="3" borderId="1" xfId="0" applyFont="1" applyFill="1" applyBorder="1" applyAlignment="1"/>
    <xf numFmtId="0" fontId="4" fillId="2" borderId="6" xfId="0" applyFont="1" applyFill="1" applyBorder="1"/>
    <xf numFmtId="0" fontId="4" fillId="5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right"/>
    </xf>
    <xf numFmtId="0" fontId="4" fillId="5" borderId="3" xfId="0" applyFont="1" applyFill="1" applyBorder="1"/>
    <xf numFmtId="0" fontId="4" fillId="10" borderId="3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right"/>
    </xf>
    <xf numFmtId="0" fontId="4" fillId="11" borderId="3" xfId="0" applyFont="1" applyFill="1" applyBorder="1"/>
    <xf numFmtId="0" fontId="4" fillId="10" borderId="3" xfId="0" applyFont="1" applyFill="1" applyBorder="1"/>
    <xf numFmtId="0" fontId="4" fillId="10" borderId="1" xfId="0" applyFont="1" applyFill="1" applyBorder="1" applyAlignment="1">
      <alignment horizontal="center" vertical="center"/>
    </xf>
    <xf numFmtId="0" fontId="4" fillId="11" borderId="1" xfId="0" applyFont="1" applyFill="1" applyBorder="1"/>
    <xf numFmtId="0" fontId="4" fillId="10" borderId="1" xfId="0" applyFont="1" applyFill="1" applyBorder="1"/>
    <xf numFmtId="1" fontId="4" fillId="2" borderId="6" xfId="0" applyNumberFormat="1" applyFont="1" applyFill="1" applyBorder="1" applyAlignment="1"/>
    <xf numFmtId="0" fontId="4" fillId="3" borderId="7" xfId="0" applyFont="1" applyFill="1" applyBorder="1" applyAlignment="1"/>
    <xf numFmtId="1" fontId="4" fillId="3" borderId="1" xfId="0" applyNumberFormat="1" applyFont="1" applyFill="1" applyBorder="1"/>
    <xf numFmtId="1" fontId="4" fillId="3" borderId="2" xfId="0" applyNumberFormat="1" applyFont="1" applyFill="1" applyBorder="1"/>
    <xf numFmtId="1" fontId="4" fillId="5" borderId="5" xfId="0" applyNumberFormat="1" applyFont="1" applyFill="1" applyBorder="1"/>
    <xf numFmtId="1" fontId="4" fillId="5" borderId="1" xfId="0" applyNumberFormat="1" applyFont="1" applyFill="1" applyBorder="1"/>
    <xf numFmtId="1" fontId="4" fillId="2" borderId="1" xfId="0" applyNumberFormat="1" applyFont="1" applyFill="1" applyBorder="1"/>
    <xf numFmtId="1" fontId="4" fillId="2" borderId="0" xfId="0" applyNumberFormat="1" applyFont="1" applyFill="1"/>
    <xf numFmtId="0" fontId="4" fillId="3" borderId="0" xfId="0" applyFont="1" applyFill="1" applyBorder="1" applyAlignment="1"/>
    <xf numFmtId="0" fontId="3" fillId="6" borderId="4" xfId="0" applyFont="1" applyFill="1" applyBorder="1" applyAlignment="1">
      <alignment horizontal="left"/>
    </xf>
    <xf numFmtId="1" fontId="3" fillId="6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/>
    <xf numFmtId="1" fontId="4" fillId="3" borderId="1" xfId="0" applyNumberFormat="1" applyFont="1" applyFill="1" applyBorder="1" applyAlignment="1"/>
    <xf numFmtId="1" fontId="4" fillId="10" borderId="3" xfId="0" applyNumberFormat="1" applyFont="1" applyFill="1" applyBorder="1"/>
    <xf numFmtId="1" fontId="4" fillId="10" borderId="1" xfId="0" applyNumberFormat="1" applyFont="1" applyFill="1" applyBorder="1"/>
    <xf numFmtId="1" fontId="5" fillId="2" borderId="1" xfId="0" applyNumberFormat="1" applyFont="1" applyFill="1" applyBorder="1"/>
    <xf numFmtId="1" fontId="5" fillId="5" borderId="5" xfId="0" applyNumberFormat="1" applyFont="1" applyFill="1" applyBorder="1"/>
    <xf numFmtId="1" fontId="5" fillId="5" borderId="3" xfId="0" applyNumberFormat="1" applyFont="1" applyFill="1" applyBorder="1"/>
    <xf numFmtId="1" fontId="5" fillId="5" borderId="1" xfId="0" applyNumberFormat="1" applyFont="1" applyFill="1" applyBorder="1"/>
    <xf numFmtId="1" fontId="5" fillId="10" borderId="3" xfId="0" applyNumberFormat="1" applyFont="1" applyFill="1" applyBorder="1"/>
    <xf numFmtId="1" fontId="5" fillId="10" borderId="1" xfId="0" applyNumberFormat="1" applyFont="1" applyFill="1" applyBorder="1"/>
    <xf numFmtId="1" fontId="4" fillId="8" borderId="5" xfId="0" applyNumberFormat="1" applyFont="1" applyFill="1" applyBorder="1" applyAlignment="1"/>
    <xf numFmtId="0" fontId="6" fillId="2" borderId="0" xfId="0" applyFont="1" applyFill="1"/>
    <xf numFmtId="0" fontId="4" fillId="5" borderId="1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" fontId="4" fillId="8" borderId="1" xfId="0" applyNumberFormat="1" applyFont="1" applyFill="1" applyBorder="1" applyAlignment="1"/>
    <xf numFmtId="0" fontId="4" fillId="8" borderId="1" xfId="0" applyFont="1" applyFill="1" applyBorder="1" applyAlignment="1"/>
    <xf numFmtId="1" fontId="4" fillId="10" borderId="1" xfId="0" applyNumberFormat="1" applyFont="1" applyFill="1" applyBorder="1" applyAlignment="1"/>
    <xf numFmtId="0" fontId="4" fillId="7" borderId="3" xfId="0" applyFont="1" applyFill="1" applyBorder="1"/>
    <xf numFmtId="1" fontId="4" fillId="5" borderId="3" xfId="0" applyNumberFormat="1" applyFont="1" applyFill="1" applyBorder="1"/>
    <xf numFmtId="0" fontId="4" fillId="5" borderId="5" xfId="0" applyFont="1" applyFill="1" applyBorder="1" applyAlignment="1">
      <alignment horizontal="right"/>
    </xf>
    <xf numFmtId="0" fontId="4" fillId="9" borderId="5" xfId="0" applyFont="1" applyFill="1" applyBorder="1" applyAlignment="1"/>
    <xf numFmtId="1" fontId="4" fillId="9" borderId="5" xfId="0" applyNumberFormat="1" applyFont="1" applyFill="1" applyBorder="1" applyAlignment="1"/>
    <xf numFmtId="0" fontId="4" fillId="2" borderId="1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right"/>
    </xf>
    <xf numFmtId="0" fontId="4" fillId="3" borderId="5" xfId="0" applyFont="1" applyFill="1" applyBorder="1"/>
    <xf numFmtId="0" fontId="4" fillId="2" borderId="5" xfId="0" applyFont="1" applyFill="1" applyBorder="1"/>
    <xf numFmtId="1" fontId="4" fillId="2" borderId="5" xfId="0" applyNumberFormat="1" applyFont="1" applyFill="1" applyBorder="1"/>
    <xf numFmtId="1" fontId="5" fillId="2" borderId="5" xfId="0" applyNumberFormat="1" applyFont="1" applyFill="1" applyBorder="1"/>
    <xf numFmtId="0" fontId="4" fillId="1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right"/>
    </xf>
    <xf numFmtId="0" fontId="4" fillId="12" borderId="9" xfId="0" applyFont="1" applyFill="1" applyBorder="1"/>
    <xf numFmtId="1" fontId="4" fillId="12" borderId="9" xfId="0" applyNumberFormat="1" applyFont="1" applyFill="1" applyBorder="1" applyAlignment="1"/>
    <xf numFmtId="0" fontId="4" fillId="13" borderId="9" xfId="0" applyFont="1" applyFill="1" applyBorder="1" applyAlignment="1"/>
    <xf numFmtId="1" fontId="4" fillId="12" borderId="9" xfId="0" applyNumberFormat="1" applyFont="1" applyFill="1" applyBorder="1"/>
    <xf numFmtId="1" fontId="4" fillId="13" borderId="9" xfId="0" applyNumberFormat="1" applyFont="1" applyFill="1" applyBorder="1" applyAlignment="1"/>
    <xf numFmtId="1" fontId="5" fillId="12" borderId="9" xfId="0" applyNumberFormat="1" applyFont="1" applyFill="1" applyBorder="1"/>
    <xf numFmtId="0" fontId="4" fillId="13" borderId="9" xfId="0" applyFont="1" applyFill="1" applyBorder="1"/>
    <xf numFmtId="0" fontId="4" fillId="10" borderId="1" xfId="0" applyFont="1" applyFill="1" applyBorder="1" applyAlignment="1">
      <alignment horizontal="right"/>
    </xf>
    <xf numFmtId="0" fontId="4" fillId="10" borderId="3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 wrapText="1"/>
    </xf>
  </cellXfs>
  <cellStyles count="1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0"/>
  <sheetViews>
    <sheetView tabSelected="1" showRuler="0" topLeftCell="A22" workbookViewId="0">
      <selection activeCell="O54" sqref="O54"/>
    </sheetView>
  </sheetViews>
  <sheetFormatPr baseColWidth="10" defaultRowHeight="13" x14ac:dyDescent="0"/>
  <cols>
    <col min="1" max="1" width="44.5" style="3" customWidth="1"/>
    <col min="2" max="2" width="20.5" style="3" customWidth="1"/>
    <col min="3" max="3" width="15" style="3" customWidth="1"/>
    <col min="4" max="4" width="23.5" style="3" customWidth="1"/>
    <col min="5" max="7" width="19.1640625" style="3" customWidth="1"/>
    <col min="8" max="8" width="19.1640625" style="3" hidden="1" customWidth="1"/>
    <col min="9" max="14" width="10.33203125" style="3" customWidth="1"/>
    <col min="15" max="16384" width="10.83203125" style="3"/>
  </cols>
  <sheetData>
    <row r="2" spans="1:16">
      <c r="A2" s="1" t="s">
        <v>7</v>
      </c>
      <c r="B2" s="2">
        <v>19</v>
      </c>
      <c r="C2" s="1"/>
    </row>
    <row r="3" spans="1:16">
      <c r="A3" s="1" t="s">
        <v>13</v>
      </c>
      <c r="B3" s="2">
        <v>5</v>
      </c>
      <c r="C3" s="1"/>
    </row>
    <row r="4" spans="1:16">
      <c r="A4" s="1" t="s">
        <v>14</v>
      </c>
      <c r="B4" s="2">
        <f>B2-B3</f>
        <v>14</v>
      </c>
      <c r="C4" s="1"/>
    </row>
    <row r="5" spans="1:16">
      <c r="A5" s="1" t="s">
        <v>8</v>
      </c>
      <c r="B5" s="4" t="s">
        <v>37</v>
      </c>
      <c r="C5" s="1"/>
    </row>
    <row r="6" spans="1:16">
      <c r="A6" s="1" t="s">
        <v>10</v>
      </c>
      <c r="B6" s="5">
        <f>14/117</f>
        <v>0.11965811965811966</v>
      </c>
      <c r="C6" s="1"/>
    </row>
    <row r="7" spans="1:16">
      <c r="A7" s="1" t="s">
        <v>9</v>
      </c>
      <c r="B7" s="5">
        <f>1-(14/117)</f>
        <v>0.88034188034188032</v>
      </c>
      <c r="C7" s="1"/>
    </row>
    <row r="8" spans="1:16">
      <c r="A8" s="1" t="s">
        <v>11</v>
      </c>
      <c r="B8" s="21">
        <f>B4*B6</f>
        <v>1.6752136752136753</v>
      </c>
      <c r="C8" s="1"/>
    </row>
    <row r="9" spans="1:16">
      <c r="A9" s="1" t="s">
        <v>12</v>
      </c>
      <c r="B9" s="21">
        <f>B4*B7</f>
        <v>12.324786324786324</v>
      </c>
      <c r="C9" s="1"/>
    </row>
    <row r="10" spans="1:16">
      <c r="B10" s="16"/>
      <c r="D10" s="6"/>
    </row>
    <row r="11" spans="1:16">
      <c r="A11" s="57" t="s">
        <v>90</v>
      </c>
      <c r="C11" s="7"/>
      <c r="O11" s="8"/>
      <c r="P11" s="8"/>
    </row>
    <row r="12" spans="1:16" ht="26">
      <c r="A12" s="14" t="s">
        <v>0</v>
      </c>
      <c r="B12" s="14"/>
      <c r="C12" s="14" t="s">
        <v>34</v>
      </c>
      <c r="D12" s="14" t="s">
        <v>77</v>
      </c>
      <c r="E12" s="14" t="s">
        <v>32</v>
      </c>
      <c r="F12" s="14" t="s">
        <v>33</v>
      </c>
      <c r="G12" s="44" t="s">
        <v>1</v>
      </c>
      <c r="H12" s="44"/>
      <c r="I12" s="14" t="s">
        <v>56</v>
      </c>
      <c r="J12" s="14" t="s">
        <v>57</v>
      </c>
      <c r="K12" s="45" t="s">
        <v>2</v>
      </c>
      <c r="L12" s="45" t="s">
        <v>3</v>
      </c>
      <c r="M12" s="45" t="s">
        <v>4</v>
      </c>
      <c r="N12" s="15" t="s">
        <v>35</v>
      </c>
    </row>
    <row r="13" spans="1:16">
      <c r="A13" s="20" t="s">
        <v>6</v>
      </c>
      <c r="B13" s="60"/>
      <c r="C13" s="24">
        <v>1</v>
      </c>
      <c r="D13" s="24" t="s">
        <v>6</v>
      </c>
      <c r="E13" s="35" t="s">
        <v>38</v>
      </c>
      <c r="F13" s="35" t="s">
        <v>41</v>
      </c>
      <c r="G13" s="36" t="s">
        <v>44</v>
      </c>
      <c r="H13" s="43"/>
      <c r="I13" s="47"/>
      <c r="J13" s="47"/>
      <c r="K13" s="47"/>
      <c r="L13" s="47"/>
      <c r="M13" s="47"/>
      <c r="N13" s="50"/>
    </row>
    <row r="14" spans="1:16">
      <c r="A14" s="90" t="s">
        <v>16</v>
      </c>
      <c r="B14" s="58" t="s">
        <v>20</v>
      </c>
      <c r="C14" s="10">
        <v>2</v>
      </c>
      <c r="D14" s="10" t="s">
        <v>84</v>
      </c>
      <c r="E14" s="61" t="s">
        <v>48</v>
      </c>
      <c r="F14" s="61" t="s">
        <v>5</v>
      </c>
      <c r="G14" s="62" t="s">
        <v>49</v>
      </c>
      <c r="H14" s="62"/>
      <c r="I14" s="40">
        <v>2</v>
      </c>
      <c r="J14" s="40">
        <v>2</v>
      </c>
      <c r="K14" s="63">
        <v>550</v>
      </c>
      <c r="L14" s="61">
        <v>520.07772020725395</v>
      </c>
      <c r="M14" s="61">
        <v>494.69964664310953</v>
      </c>
      <c r="N14" s="53">
        <v>1564.7773668503601</v>
      </c>
    </row>
    <row r="15" spans="1:16" ht="14" thickBot="1">
      <c r="A15" s="91"/>
      <c r="B15" s="59" t="s">
        <v>21</v>
      </c>
      <c r="C15" s="66">
        <v>3</v>
      </c>
      <c r="D15" s="11" t="s">
        <v>91</v>
      </c>
      <c r="E15" s="56" t="s">
        <v>50</v>
      </c>
      <c r="F15" s="56" t="s">
        <v>52</v>
      </c>
      <c r="G15" s="67" t="s">
        <v>53</v>
      </c>
      <c r="H15" s="67"/>
      <c r="I15" s="39">
        <v>7</v>
      </c>
      <c r="J15" s="39">
        <v>7</v>
      </c>
      <c r="K15" s="68">
        <v>457.38341968911919</v>
      </c>
      <c r="L15" s="68">
        <v>298.58657243816248</v>
      </c>
      <c r="M15" s="68">
        <v>116.72473867595821</v>
      </c>
      <c r="N15" s="51">
        <v>872.69473080323985</v>
      </c>
    </row>
    <row r="16" spans="1:16" ht="14" thickBot="1">
      <c r="A16" s="91"/>
      <c r="B16" s="78"/>
      <c r="C16" s="79"/>
      <c r="D16" s="80"/>
      <c r="E16" s="81"/>
      <c r="F16" s="81"/>
      <c r="G16" s="82"/>
      <c r="H16" s="82"/>
      <c r="I16" s="83"/>
      <c r="J16" s="83"/>
      <c r="K16" s="84"/>
      <c r="L16" s="84"/>
      <c r="M16" s="84"/>
      <c r="N16" s="85"/>
    </row>
    <row r="17" spans="1:15">
      <c r="A17" s="91"/>
      <c r="B17" s="25" t="s">
        <v>22</v>
      </c>
      <c r="C17" s="26" t="s">
        <v>15</v>
      </c>
      <c r="D17" s="64" t="s">
        <v>79</v>
      </c>
      <c r="E17" s="27"/>
      <c r="F17" s="27"/>
      <c r="G17" s="27"/>
      <c r="H17" s="27"/>
      <c r="I17" s="65"/>
      <c r="J17" s="65"/>
      <c r="K17" s="65"/>
      <c r="L17" s="65"/>
      <c r="M17" s="65"/>
      <c r="N17" s="52"/>
      <c r="O17" s="3" t="s">
        <v>95</v>
      </c>
    </row>
    <row r="18" spans="1:15">
      <c r="A18" s="95" t="s">
        <v>17</v>
      </c>
      <c r="B18" s="19" t="s">
        <v>23</v>
      </c>
      <c r="C18" s="17" t="s">
        <v>76</v>
      </c>
      <c r="D18" s="12" t="s">
        <v>79</v>
      </c>
      <c r="E18" s="9"/>
      <c r="F18" s="9"/>
      <c r="G18" s="9"/>
      <c r="H18" s="9"/>
      <c r="I18" s="41"/>
      <c r="J18" s="41"/>
      <c r="K18" s="41"/>
      <c r="L18" s="41"/>
      <c r="M18" s="41"/>
      <c r="N18" s="50"/>
    </row>
    <row r="19" spans="1:15">
      <c r="A19" s="96"/>
      <c r="B19" s="19" t="s">
        <v>24</v>
      </c>
      <c r="C19" s="17" t="s">
        <v>76</v>
      </c>
      <c r="D19" s="12" t="s">
        <v>79</v>
      </c>
      <c r="E19" s="9"/>
      <c r="F19" s="9"/>
      <c r="G19" s="9"/>
      <c r="H19" s="9"/>
      <c r="I19" s="9"/>
      <c r="J19" s="9"/>
      <c r="K19" s="9"/>
      <c r="L19" s="9"/>
      <c r="M19" s="9"/>
      <c r="N19" s="50"/>
    </row>
    <row r="20" spans="1:15">
      <c r="A20" s="96"/>
      <c r="B20" s="19" t="s">
        <v>25</v>
      </c>
      <c r="C20" s="17" t="s">
        <v>76</v>
      </c>
      <c r="D20" s="12" t="s">
        <v>79</v>
      </c>
      <c r="E20" s="9"/>
      <c r="F20" s="9"/>
      <c r="G20" s="9"/>
      <c r="H20" s="9"/>
      <c r="I20" s="9"/>
      <c r="J20" s="9"/>
      <c r="K20" s="9"/>
      <c r="L20" s="9"/>
      <c r="M20" s="9"/>
      <c r="N20" s="50"/>
    </row>
    <row r="21" spans="1:15">
      <c r="A21" s="57" t="s">
        <v>138</v>
      </c>
      <c r="N21" s="42"/>
    </row>
    <row r="22" spans="1:15">
      <c r="N22" s="42"/>
    </row>
    <row r="23" spans="1:15">
      <c r="A23" s="57" t="s">
        <v>90</v>
      </c>
      <c r="C23" s="7"/>
      <c r="N23" s="42"/>
    </row>
    <row r="24" spans="1:15" ht="26">
      <c r="A24" s="14" t="s">
        <v>36</v>
      </c>
      <c r="B24" s="14"/>
      <c r="C24" s="14" t="s">
        <v>34</v>
      </c>
      <c r="D24" s="14" t="s">
        <v>77</v>
      </c>
      <c r="E24" s="14" t="s">
        <v>32</v>
      </c>
      <c r="F24" s="14" t="s">
        <v>33</v>
      </c>
      <c r="G24" s="14" t="s">
        <v>1</v>
      </c>
      <c r="H24" s="14"/>
      <c r="I24" s="14" t="s">
        <v>56</v>
      </c>
      <c r="J24" s="14" t="s">
        <v>57</v>
      </c>
      <c r="K24" s="45" t="s">
        <v>2</v>
      </c>
      <c r="L24" s="45" t="s">
        <v>3</v>
      </c>
      <c r="M24" s="45" t="s">
        <v>4</v>
      </c>
      <c r="N24" s="15" t="s">
        <v>35</v>
      </c>
    </row>
    <row r="25" spans="1:15">
      <c r="A25" s="97" t="s">
        <v>6</v>
      </c>
      <c r="B25" s="19"/>
      <c r="C25" s="9">
        <v>1</v>
      </c>
      <c r="D25" s="9" t="s">
        <v>6</v>
      </c>
      <c r="E25" s="22" t="s">
        <v>38</v>
      </c>
      <c r="F25" s="22" t="s">
        <v>5</v>
      </c>
      <c r="G25" s="23" t="s">
        <v>39</v>
      </c>
      <c r="H25" s="23"/>
      <c r="I25" s="47"/>
      <c r="J25" s="47"/>
      <c r="K25" s="47"/>
      <c r="L25" s="47"/>
      <c r="M25" s="47"/>
      <c r="N25" s="50"/>
    </row>
    <row r="26" spans="1:15">
      <c r="A26" s="93"/>
      <c r="B26" s="19"/>
      <c r="C26" s="9">
        <v>2</v>
      </c>
      <c r="D26" s="9" t="s">
        <v>6</v>
      </c>
      <c r="E26" s="22" t="s">
        <v>38</v>
      </c>
      <c r="F26" s="22" t="s">
        <v>5</v>
      </c>
      <c r="G26" s="46" t="s">
        <v>40</v>
      </c>
      <c r="H26" s="46"/>
      <c r="I26" s="22"/>
      <c r="J26" s="22"/>
      <c r="K26" s="22"/>
      <c r="L26" s="22"/>
      <c r="M26" s="22"/>
      <c r="N26" s="50"/>
    </row>
    <row r="27" spans="1:15">
      <c r="A27" s="93"/>
      <c r="B27" s="19"/>
      <c r="C27" s="9">
        <v>3</v>
      </c>
      <c r="D27" s="9" t="s">
        <v>6</v>
      </c>
      <c r="E27" s="37" t="s">
        <v>38</v>
      </c>
      <c r="F27" s="38" t="s">
        <v>41</v>
      </c>
      <c r="G27" s="13" t="s">
        <v>42</v>
      </c>
      <c r="H27" s="13"/>
      <c r="I27" s="37"/>
      <c r="J27" s="37"/>
      <c r="K27" s="37"/>
      <c r="L27" s="37"/>
      <c r="M27" s="37"/>
      <c r="N27" s="50"/>
    </row>
    <row r="28" spans="1:15">
      <c r="A28" s="98"/>
      <c r="B28" s="19"/>
      <c r="C28" s="9">
        <v>4</v>
      </c>
      <c r="D28" s="9" t="s">
        <v>6</v>
      </c>
      <c r="E28" s="37" t="s">
        <v>38</v>
      </c>
      <c r="F28" s="38" t="s">
        <v>41</v>
      </c>
      <c r="G28" s="13" t="s">
        <v>43</v>
      </c>
      <c r="H28" s="13"/>
      <c r="I28" s="37"/>
      <c r="J28" s="37"/>
      <c r="K28" s="37"/>
      <c r="L28" s="37"/>
      <c r="M28" s="37"/>
      <c r="N28" s="50"/>
    </row>
    <row r="29" spans="1:15">
      <c r="A29" s="90" t="s">
        <v>16</v>
      </c>
      <c r="B29" s="18" t="s">
        <v>20</v>
      </c>
      <c r="C29" s="10">
        <v>5</v>
      </c>
      <c r="D29" s="10" t="s">
        <v>80</v>
      </c>
      <c r="E29" s="10" t="s">
        <v>54</v>
      </c>
      <c r="F29" s="10" t="s">
        <v>5</v>
      </c>
      <c r="G29" s="10" t="s">
        <v>69</v>
      </c>
      <c r="H29" s="10"/>
      <c r="I29" s="40">
        <v>6</v>
      </c>
      <c r="J29" s="40">
        <v>6</v>
      </c>
      <c r="K29" s="40">
        <v>637.65281173594133</v>
      </c>
      <c r="L29" s="40">
        <v>550</v>
      </c>
      <c r="M29" s="40">
        <v>531.25000000000011</v>
      </c>
      <c r="N29" s="53">
        <v>1718.9028117359412</v>
      </c>
    </row>
    <row r="30" spans="1:15">
      <c r="A30" s="91"/>
      <c r="B30" s="18" t="s">
        <v>21</v>
      </c>
      <c r="C30" s="10">
        <v>6</v>
      </c>
      <c r="D30" s="10" t="s">
        <v>81</v>
      </c>
      <c r="E30" s="10" t="s">
        <v>58</v>
      </c>
      <c r="F30" s="10" t="s">
        <v>41</v>
      </c>
      <c r="G30" s="10" t="s">
        <v>59</v>
      </c>
      <c r="H30" s="10"/>
      <c r="I30" s="40">
        <v>9</v>
      </c>
      <c r="J30" s="40">
        <v>9</v>
      </c>
      <c r="K30" s="40">
        <v>550</v>
      </c>
      <c r="L30" s="40">
        <v>517.29074889867854</v>
      </c>
      <c r="M30" s="40">
        <v>505.82750582750583</v>
      </c>
      <c r="N30" s="53">
        <v>1573.1182547261842</v>
      </c>
    </row>
    <row r="31" spans="1:15">
      <c r="A31" s="91"/>
      <c r="B31" s="18" t="s">
        <v>22</v>
      </c>
      <c r="C31" s="10">
        <v>7</v>
      </c>
      <c r="D31" s="10" t="s">
        <v>82</v>
      </c>
      <c r="E31" s="10" t="s">
        <v>54</v>
      </c>
      <c r="F31" s="10" t="s">
        <v>52</v>
      </c>
      <c r="G31" s="10" t="s">
        <v>55</v>
      </c>
      <c r="H31" s="10"/>
      <c r="I31" s="40">
        <v>10</v>
      </c>
      <c r="J31" s="40">
        <v>10</v>
      </c>
      <c r="K31" s="40">
        <v>542.5</v>
      </c>
      <c r="L31" s="40">
        <v>527.03962703962702</v>
      </c>
      <c r="M31" s="40">
        <v>500</v>
      </c>
      <c r="N31" s="53">
        <v>1569.539627039627</v>
      </c>
    </row>
    <row r="32" spans="1:15">
      <c r="A32" s="95" t="s">
        <v>17</v>
      </c>
      <c r="B32" s="19" t="s">
        <v>23</v>
      </c>
      <c r="C32" s="9">
        <v>8</v>
      </c>
      <c r="D32" s="9" t="s">
        <v>83</v>
      </c>
      <c r="E32" s="9" t="s">
        <v>54</v>
      </c>
      <c r="F32" s="9" t="s">
        <v>5</v>
      </c>
      <c r="G32" s="9" t="s">
        <v>60</v>
      </c>
      <c r="H32" s="9"/>
      <c r="I32" s="41">
        <v>11</v>
      </c>
      <c r="J32" s="41">
        <v>11</v>
      </c>
      <c r="K32" s="41">
        <v>547.67726161369205</v>
      </c>
      <c r="L32" s="41">
        <v>540.00000000000011</v>
      </c>
      <c r="M32" s="41">
        <v>463.98678414096923</v>
      </c>
      <c r="N32" s="50">
        <v>1551.6640457546614</v>
      </c>
    </row>
    <row r="33" spans="1:14">
      <c r="A33" s="96"/>
      <c r="B33" s="19" t="s">
        <v>24</v>
      </c>
      <c r="C33" s="9">
        <v>9</v>
      </c>
      <c r="D33" s="9" t="s">
        <v>85</v>
      </c>
      <c r="E33" s="9" t="s">
        <v>58</v>
      </c>
      <c r="F33" s="9" t="s">
        <v>41</v>
      </c>
      <c r="G33" s="9" t="s">
        <v>96</v>
      </c>
      <c r="H33" s="9"/>
      <c r="I33" s="41">
        <v>12</v>
      </c>
      <c r="J33" s="41">
        <v>12</v>
      </c>
      <c r="K33" s="41">
        <v>500</v>
      </c>
      <c r="L33" s="41">
        <v>455</v>
      </c>
      <c r="M33" s="41">
        <v>428.85462555066078</v>
      </c>
      <c r="N33" s="50">
        <v>1383.8546255506608</v>
      </c>
    </row>
    <row r="34" spans="1:14">
      <c r="A34" s="96"/>
      <c r="B34" s="19" t="s">
        <v>25</v>
      </c>
      <c r="C34" s="9">
        <v>10</v>
      </c>
      <c r="D34" s="9" t="s">
        <v>86</v>
      </c>
      <c r="E34" s="9" t="s">
        <v>54</v>
      </c>
      <c r="F34" s="9" t="s">
        <v>52</v>
      </c>
      <c r="G34" s="9" t="s">
        <v>72</v>
      </c>
      <c r="H34" s="9"/>
      <c r="I34" s="41">
        <v>18</v>
      </c>
      <c r="J34" s="41">
        <v>18</v>
      </c>
      <c r="K34" s="41">
        <v>449.44933920704852</v>
      </c>
      <c r="L34" s="41">
        <v>429.38496583143512</v>
      </c>
      <c r="M34" s="41">
        <v>412.50000000000006</v>
      </c>
      <c r="N34" s="50">
        <v>1291.3343050384838</v>
      </c>
    </row>
    <row r="35" spans="1:14">
      <c r="A35" s="90" t="s">
        <v>18</v>
      </c>
      <c r="B35" s="18" t="s">
        <v>26</v>
      </c>
      <c r="C35" s="10">
        <v>11</v>
      </c>
      <c r="D35" s="10" t="s">
        <v>87</v>
      </c>
      <c r="E35" s="10" t="s">
        <v>64</v>
      </c>
      <c r="F35" s="10" t="s">
        <v>41</v>
      </c>
      <c r="G35" s="10" t="s">
        <v>65</v>
      </c>
      <c r="H35" s="10"/>
      <c r="I35" s="40">
        <v>13</v>
      </c>
      <c r="J35" s="40">
        <v>13</v>
      </c>
      <c r="K35" s="40">
        <v>520.59496567505721</v>
      </c>
      <c r="L35" s="40">
        <v>462.77533039647585</v>
      </c>
      <c r="M35" s="40">
        <v>383.82687927107065</v>
      </c>
      <c r="N35" s="53">
        <v>1367.1971753426037</v>
      </c>
    </row>
    <row r="36" spans="1:14">
      <c r="A36" s="91"/>
      <c r="B36" s="58" t="s">
        <v>27</v>
      </c>
      <c r="C36" s="10">
        <v>12</v>
      </c>
      <c r="D36" s="10" t="s">
        <v>88</v>
      </c>
      <c r="E36" s="10" t="s">
        <v>54</v>
      </c>
      <c r="F36" s="10" t="s">
        <v>5</v>
      </c>
      <c r="G36" s="10" t="s">
        <v>71</v>
      </c>
      <c r="H36" s="10"/>
      <c r="I36" s="40">
        <v>17</v>
      </c>
      <c r="J36" s="40">
        <v>17</v>
      </c>
      <c r="K36" s="40">
        <v>481.25000000000006</v>
      </c>
      <c r="L36" s="40">
        <v>454.29515418502206</v>
      </c>
      <c r="M36" s="40">
        <v>374.70997679814383</v>
      </c>
      <c r="N36" s="53">
        <v>1310.2551309831658</v>
      </c>
    </row>
    <row r="37" spans="1:14">
      <c r="A37" s="91"/>
      <c r="B37" s="58" t="s">
        <v>28</v>
      </c>
      <c r="C37" s="10">
        <v>13</v>
      </c>
      <c r="D37" s="10" t="s">
        <v>89</v>
      </c>
      <c r="E37" s="10" t="s">
        <v>54</v>
      </c>
      <c r="F37" s="10" t="s">
        <v>52</v>
      </c>
      <c r="G37" s="10" t="s">
        <v>61</v>
      </c>
      <c r="H37" s="10"/>
      <c r="I37" s="40">
        <v>20</v>
      </c>
      <c r="J37" s="40">
        <v>20</v>
      </c>
      <c r="K37" s="40">
        <v>432.49427917620142</v>
      </c>
      <c r="L37" s="40">
        <v>412.99303944315545</v>
      </c>
      <c r="M37" s="40">
        <v>396.25000000000006</v>
      </c>
      <c r="N37" s="53">
        <v>1241.737318619357</v>
      </c>
    </row>
    <row r="38" spans="1:14" ht="13" customHeight="1">
      <c r="A38" s="92" t="s">
        <v>19</v>
      </c>
      <c r="B38" s="77" t="s">
        <v>29</v>
      </c>
      <c r="C38" s="69">
        <v>14</v>
      </c>
      <c r="D38" s="13" t="s">
        <v>92</v>
      </c>
      <c r="E38" s="9" t="s">
        <v>58</v>
      </c>
      <c r="F38" s="9" t="s">
        <v>41</v>
      </c>
      <c r="G38" s="9" t="s">
        <v>66</v>
      </c>
      <c r="H38" s="9"/>
      <c r="I38" s="41">
        <v>14</v>
      </c>
      <c r="J38" s="41">
        <v>14</v>
      </c>
      <c r="K38" s="41">
        <v>527.50000000000011</v>
      </c>
      <c r="L38" s="41">
        <v>433.94077448747151</v>
      </c>
      <c r="M38" s="41">
        <v>394.87179487179486</v>
      </c>
      <c r="N38" s="50">
        <v>1356.3125693592665</v>
      </c>
    </row>
    <row r="39" spans="1:14" ht="15" customHeight="1">
      <c r="A39" s="93"/>
      <c r="B39" s="77" t="s">
        <v>30</v>
      </c>
      <c r="C39" s="69">
        <v>15</v>
      </c>
      <c r="D39" s="13" t="s">
        <v>93</v>
      </c>
      <c r="E39" s="9" t="s">
        <v>58</v>
      </c>
      <c r="F39" s="9" t="s">
        <v>5</v>
      </c>
      <c r="G39" s="9" t="s">
        <v>62</v>
      </c>
      <c r="H39" s="9"/>
      <c r="I39" s="41">
        <v>19</v>
      </c>
      <c r="J39" s="41">
        <v>19</v>
      </c>
      <c r="K39" s="41">
        <v>443.39207048458155</v>
      </c>
      <c r="L39" s="41">
        <v>413.4396355353075</v>
      </c>
      <c r="M39" s="41">
        <v>411.67048054919906</v>
      </c>
      <c r="N39" s="50">
        <v>1268.5021865690881</v>
      </c>
    </row>
    <row r="40" spans="1:14" ht="16" customHeight="1" thickBot="1">
      <c r="A40" s="94"/>
      <c r="B40" s="70" t="s">
        <v>31</v>
      </c>
      <c r="C40" s="71">
        <v>16</v>
      </c>
      <c r="D40" s="72" t="s">
        <v>94</v>
      </c>
      <c r="E40" s="73" t="s">
        <v>54</v>
      </c>
      <c r="F40" s="73" t="s">
        <v>52</v>
      </c>
      <c r="G40" s="73" t="s">
        <v>73</v>
      </c>
      <c r="H40" s="73"/>
      <c r="I40" s="74">
        <v>25</v>
      </c>
      <c r="J40" s="74">
        <v>25</v>
      </c>
      <c r="K40" s="74">
        <v>384.03083700440527</v>
      </c>
      <c r="L40" s="74">
        <v>374.71526195899776</v>
      </c>
      <c r="M40" s="74">
        <v>363.10904872389796</v>
      </c>
      <c r="N40" s="75">
        <v>1121.855147687301</v>
      </c>
    </row>
    <row r="41" spans="1:14" ht="16" customHeight="1" thickBot="1">
      <c r="A41" s="78"/>
      <c r="B41" s="78"/>
      <c r="C41" s="79"/>
      <c r="D41" s="86"/>
      <c r="E41" s="80"/>
      <c r="F41" s="80"/>
      <c r="G41" s="80"/>
      <c r="H41" s="80"/>
      <c r="I41" s="83"/>
      <c r="J41" s="83"/>
      <c r="K41" s="83"/>
      <c r="L41" s="83"/>
      <c r="M41" s="83"/>
      <c r="N41" s="85"/>
    </row>
    <row r="42" spans="1:14">
      <c r="A42" s="88" t="s">
        <v>97</v>
      </c>
      <c r="B42" s="28" t="s">
        <v>45</v>
      </c>
      <c r="C42" s="29" t="s">
        <v>75</v>
      </c>
      <c r="D42" s="30" t="s">
        <v>78</v>
      </c>
      <c r="E42" s="31" t="s">
        <v>54</v>
      </c>
      <c r="F42" s="31" t="s">
        <v>41</v>
      </c>
      <c r="G42" s="31" t="s">
        <v>63</v>
      </c>
      <c r="H42" s="31"/>
      <c r="I42" s="48">
        <v>16</v>
      </c>
      <c r="J42" s="48">
        <v>16</v>
      </c>
      <c r="K42" s="48">
        <v>529.40528634361237</v>
      </c>
      <c r="L42" s="48">
        <v>412.82051282051276</v>
      </c>
      <c r="M42" s="48">
        <v>402.05011389521638</v>
      </c>
      <c r="N42" s="54">
        <v>1344.2759130593415</v>
      </c>
    </row>
    <row r="43" spans="1:14">
      <c r="A43" s="89"/>
      <c r="B43" s="32" t="s">
        <v>98</v>
      </c>
      <c r="C43" s="29" t="s">
        <v>75</v>
      </c>
      <c r="D43" s="33" t="s">
        <v>78</v>
      </c>
      <c r="E43" s="34" t="s">
        <v>58</v>
      </c>
      <c r="F43" s="34" t="s">
        <v>5</v>
      </c>
      <c r="G43" s="34" t="s">
        <v>70</v>
      </c>
      <c r="H43" s="34"/>
      <c r="I43" s="49">
        <v>21</v>
      </c>
      <c r="J43" s="49">
        <v>21</v>
      </c>
      <c r="K43" s="49">
        <v>451.87224669603523</v>
      </c>
      <c r="L43" s="49">
        <v>414.57858769931659</v>
      </c>
      <c r="M43" s="49">
        <v>363.75000000000006</v>
      </c>
      <c r="N43" s="55">
        <v>1230.2008343953519</v>
      </c>
    </row>
    <row r="44" spans="1:14">
      <c r="A44" s="89"/>
      <c r="B44" s="32" t="s">
        <v>99</v>
      </c>
      <c r="C44" s="29" t="s">
        <v>75</v>
      </c>
      <c r="D44" s="33" t="s">
        <v>78</v>
      </c>
      <c r="E44" s="34" t="s">
        <v>54</v>
      </c>
      <c r="F44" s="34" t="s">
        <v>52</v>
      </c>
      <c r="G44" s="34" t="s">
        <v>122</v>
      </c>
      <c r="H44" s="34"/>
      <c r="I44" s="49">
        <v>32</v>
      </c>
      <c r="J44" s="49">
        <v>32</v>
      </c>
      <c r="K44" s="49">
        <v>341.62995594713658</v>
      </c>
      <c r="L44" s="49">
        <v>335.00000000000006</v>
      </c>
      <c r="M44" s="49">
        <v>281.90255220417629</v>
      </c>
      <c r="N44" s="55">
        <v>958.53250815131287</v>
      </c>
    </row>
    <row r="45" spans="1:14">
      <c r="A45" s="95" t="s">
        <v>102</v>
      </c>
      <c r="B45" s="77" t="s">
        <v>100</v>
      </c>
      <c r="C45" s="69" t="s">
        <v>103</v>
      </c>
      <c r="D45" s="13" t="s">
        <v>78</v>
      </c>
      <c r="E45" s="9" t="s">
        <v>67</v>
      </c>
      <c r="F45" s="9" t="s">
        <v>41</v>
      </c>
      <c r="G45" s="9" t="s">
        <v>68</v>
      </c>
      <c r="H45" s="9"/>
      <c r="I45" s="41">
        <v>24</v>
      </c>
      <c r="J45" s="41">
        <v>24</v>
      </c>
      <c r="K45" s="41">
        <v>570.8595387840669</v>
      </c>
      <c r="L45" s="41">
        <v>562.30657909384388</v>
      </c>
      <c r="M45" s="41">
        <v>0</v>
      </c>
      <c r="N45" s="50">
        <v>1133.1661178779109</v>
      </c>
    </row>
    <row r="46" spans="1:14">
      <c r="A46" s="96"/>
      <c r="B46" s="77" t="s">
        <v>46</v>
      </c>
      <c r="C46" s="69" t="s">
        <v>103</v>
      </c>
      <c r="D46" s="13" t="s">
        <v>78</v>
      </c>
      <c r="E46" s="9" t="s">
        <v>54</v>
      </c>
      <c r="F46" s="9" t="s">
        <v>5</v>
      </c>
      <c r="G46" s="9" t="s">
        <v>104</v>
      </c>
      <c r="H46" s="9"/>
      <c r="I46" s="41">
        <v>26</v>
      </c>
      <c r="J46" s="41">
        <v>26</v>
      </c>
      <c r="K46" s="41">
        <v>397.50000000000006</v>
      </c>
      <c r="L46" s="41">
        <v>366.58932714617168</v>
      </c>
      <c r="M46" s="41">
        <v>353.07517084282466</v>
      </c>
      <c r="N46" s="50">
        <v>1117.1644979889963</v>
      </c>
    </row>
    <row r="47" spans="1:14">
      <c r="A47" s="96"/>
      <c r="B47" s="77" t="s">
        <v>101</v>
      </c>
      <c r="C47" s="69" t="s">
        <v>103</v>
      </c>
      <c r="D47" s="13" t="s">
        <v>78</v>
      </c>
      <c r="E47" s="9" t="s">
        <v>51</v>
      </c>
      <c r="F47" s="9" t="s">
        <v>52</v>
      </c>
      <c r="G47" s="9" t="s">
        <v>74</v>
      </c>
      <c r="H47" s="9"/>
      <c r="I47" s="41">
        <v>41</v>
      </c>
      <c r="J47" s="41">
        <v>41</v>
      </c>
      <c r="K47" s="41">
        <v>344.54756380510435</v>
      </c>
      <c r="L47" s="41">
        <v>298.40546697038724</v>
      </c>
      <c r="M47" s="41">
        <v>0</v>
      </c>
      <c r="N47" s="50">
        <v>642.95303077549158</v>
      </c>
    </row>
    <row r="48" spans="1:14">
      <c r="A48" s="99" t="s">
        <v>110</v>
      </c>
      <c r="B48" s="76" t="s">
        <v>105</v>
      </c>
      <c r="C48" s="87" t="s">
        <v>112</v>
      </c>
      <c r="D48" s="33" t="s">
        <v>78</v>
      </c>
      <c r="E48" s="34" t="s">
        <v>54</v>
      </c>
      <c r="F48" s="34" t="s">
        <v>5</v>
      </c>
      <c r="G48" s="34" t="s">
        <v>114</v>
      </c>
      <c r="H48" s="34"/>
      <c r="I48" s="49">
        <v>28</v>
      </c>
      <c r="J48" s="49">
        <v>28</v>
      </c>
      <c r="K48" s="49">
        <v>391.25000000000006</v>
      </c>
      <c r="L48" s="49">
        <v>388.87665198237892</v>
      </c>
      <c r="M48" s="49">
        <v>318.90660592255125</v>
      </c>
      <c r="N48" s="55">
        <v>1099.0332579049302</v>
      </c>
    </row>
    <row r="49" spans="1:14">
      <c r="A49" s="89"/>
      <c r="B49" s="76" t="s">
        <v>106</v>
      </c>
      <c r="C49" s="87" t="s">
        <v>112</v>
      </c>
      <c r="D49" s="33" t="s">
        <v>78</v>
      </c>
      <c r="E49" s="34" t="s">
        <v>123</v>
      </c>
      <c r="F49" s="34" t="s">
        <v>124</v>
      </c>
      <c r="G49" s="34" t="s">
        <v>125</v>
      </c>
      <c r="H49" s="34"/>
      <c r="I49" s="49">
        <v>33</v>
      </c>
      <c r="J49" s="49">
        <v>33</v>
      </c>
      <c r="K49" s="49">
        <v>520</v>
      </c>
      <c r="L49" s="49">
        <v>391.79954441913441</v>
      </c>
      <c r="M49" s="49">
        <v>0</v>
      </c>
      <c r="N49" s="55">
        <v>911.79954441913446</v>
      </c>
    </row>
    <row r="50" spans="1:14">
      <c r="A50" s="89"/>
      <c r="B50" s="76" t="s">
        <v>47</v>
      </c>
      <c r="C50" s="87" t="s">
        <v>112</v>
      </c>
      <c r="D50" s="33" t="s">
        <v>78</v>
      </c>
      <c r="E50" s="34" t="s">
        <v>134</v>
      </c>
      <c r="F50" s="34" t="s">
        <v>52</v>
      </c>
      <c r="G50" s="34" t="s">
        <v>135</v>
      </c>
      <c r="H50" s="34"/>
      <c r="I50" s="49">
        <v>46</v>
      </c>
      <c r="J50" s="49">
        <v>46</v>
      </c>
      <c r="K50" s="49">
        <v>225.05800464037119</v>
      </c>
      <c r="L50" s="49">
        <v>211.25</v>
      </c>
      <c r="M50" s="49">
        <v>48.974943052391801</v>
      </c>
      <c r="N50" s="55">
        <v>485.282947692763</v>
      </c>
    </row>
    <row r="51" spans="1:14">
      <c r="A51" s="95" t="s">
        <v>111</v>
      </c>
      <c r="B51" s="77" t="s">
        <v>107</v>
      </c>
      <c r="C51" s="69" t="s">
        <v>113</v>
      </c>
      <c r="D51" s="13" t="s">
        <v>78</v>
      </c>
      <c r="E51" s="9" t="s">
        <v>54</v>
      </c>
      <c r="F51" s="9" t="s">
        <v>5</v>
      </c>
      <c r="G51" s="9" t="s">
        <v>115</v>
      </c>
      <c r="H51" s="9"/>
      <c r="I51" s="41">
        <v>29</v>
      </c>
      <c r="J51" s="41">
        <v>29</v>
      </c>
      <c r="K51" s="41">
        <v>379.18502202643174</v>
      </c>
      <c r="L51" s="41">
        <v>377.50000000000006</v>
      </c>
      <c r="M51" s="41">
        <v>288.86310904872386</v>
      </c>
      <c r="N51" s="50">
        <v>1045.5481310751557</v>
      </c>
    </row>
    <row r="52" spans="1:14">
      <c r="A52" s="96"/>
      <c r="B52" s="77" t="s">
        <v>108</v>
      </c>
      <c r="C52" s="69" t="s">
        <v>113</v>
      </c>
      <c r="D52" s="13" t="s">
        <v>78</v>
      </c>
      <c r="E52" s="9" t="s">
        <v>54</v>
      </c>
      <c r="F52" s="9" t="s">
        <v>41</v>
      </c>
      <c r="G52" s="9" t="s">
        <v>126</v>
      </c>
      <c r="H52" s="9"/>
      <c r="I52" s="41">
        <v>34</v>
      </c>
      <c r="J52" s="41">
        <v>34</v>
      </c>
      <c r="K52" s="41">
        <v>299.30394431554527</v>
      </c>
      <c r="L52" s="41">
        <v>290.43280182232343</v>
      </c>
      <c r="M52" s="41">
        <v>281.05726872246697</v>
      </c>
      <c r="N52" s="50">
        <v>870.79401486033566</v>
      </c>
    </row>
    <row r="53" spans="1:14">
      <c r="A53" s="96"/>
      <c r="B53" s="77" t="s">
        <v>109</v>
      </c>
      <c r="C53" s="69" t="s">
        <v>113</v>
      </c>
      <c r="D53" s="13" t="s">
        <v>78</v>
      </c>
      <c r="E53" s="9" t="s">
        <v>51</v>
      </c>
      <c r="F53" s="9" t="s">
        <v>52</v>
      </c>
      <c r="G53" s="9" t="s">
        <v>136</v>
      </c>
      <c r="H53" s="9"/>
      <c r="I53" s="41">
        <v>49</v>
      </c>
      <c r="J53" s="41">
        <v>49</v>
      </c>
      <c r="K53" s="41">
        <v>261.95899772209566</v>
      </c>
      <c r="L53" s="41">
        <v>193.73549883990717</v>
      </c>
      <c r="M53" s="41">
        <v>0</v>
      </c>
      <c r="N53" s="50">
        <v>455.69449656200283</v>
      </c>
    </row>
    <row r="54" spans="1:14">
      <c r="A54" s="99" t="s">
        <v>116</v>
      </c>
      <c r="B54" s="76" t="s">
        <v>117</v>
      </c>
      <c r="C54" s="87" t="s">
        <v>120</v>
      </c>
      <c r="D54" s="33" t="s">
        <v>78</v>
      </c>
      <c r="E54" s="34" t="s">
        <v>54</v>
      </c>
      <c r="F54" s="34" t="s">
        <v>5</v>
      </c>
      <c r="G54" s="34" t="s">
        <v>121</v>
      </c>
      <c r="H54" s="34"/>
      <c r="I54" s="49">
        <v>31</v>
      </c>
      <c r="J54" s="49">
        <v>31</v>
      </c>
      <c r="K54" s="49">
        <v>408.25991189427322</v>
      </c>
      <c r="L54" s="49">
        <v>391.79954441913441</v>
      </c>
      <c r="M54" s="49">
        <v>209.97679814385151</v>
      </c>
      <c r="N54" s="55">
        <v>1010.0362544572591</v>
      </c>
    </row>
    <row r="55" spans="1:14">
      <c r="A55" s="89"/>
      <c r="B55" s="76" t="s">
        <v>118</v>
      </c>
      <c r="C55" s="87" t="s">
        <v>120</v>
      </c>
      <c r="D55" s="33" t="s">
        <v>78</v>
      </c>
      <c r="E55" s="34" t="s">
        <v>54</v>
      </c>
      <c r="F55" s="34" t="s">
        <v>41</v>
      </c>
      <c r="G55" s="34" t="s">
        <v>127</v>
      </c>
      <c r="H55" s="34"/>
      <c r="I55" s="49">
        <v>35</v>
      </c>
      <c r="J55" s="49">
        <v>35</v>
      </c>
      <c r="K55" s="49">
        <v>469.83758700696052</v>
      </c>
      <c r="L55" s="49">
        <v>209.56719817767652</v>
      </c>
      <c r="M55" s="49">
        <v>158.27505827505826</v>
      </c>
      <c r="N55" s="55">
        <v>837.67984345969535</v>
      </c>
    </row>
    <row r="56" spans="1:14">
      <c r="A56" s="89"/>
      <c r="B56" s="76" t="s">
        <v>119</v>
      </c>
      <c r="C56" s="87" t="s">
        <v>120</v>
      </c>
      <c r="D56" s="33" t="s">
        <v>78</v>
      </c>
      <c r="E56" s="34"/>
      <c r="F56" s="34"/>
      <c r="G56" s="34"/>
      <c r="H56" s="34"/>
      <c r="I56" s="49"/>
      <c r="J56" s="49"/>
      <c r="K56" s="49"/>
      <c r="L56" s="49"/>
      <c r="M56" s="49"/>
      <c r="N56" s="55"/>
    </row>
    <row r="57" spans="1:14">
      <c r="A57" s="95" t="s">
        <v>128</v>
      </c>
      <c r="B57" s="77" t="s">
        <v>129</v>
      </c>
      <c r="C57" s="69" t="s">
        <v>132</v>
      </c>
      <c r="D57" s="13" t="s">
        <v>78</v>
      </c>
      <c r="E57" s="9" t="s">
        <v>58</v>
      </c>
      <c r="F57" s="9" t="s">
        <v>41</v>
      </c>
      <c r="G57" s="9" t="s">
        <v>133</v>
      </c>
      <c r="H57" s="9"/>
      <c r="I57" s="41">
        <v>36</v>
      </c>
      <c r="J57" s="41">
        <v>36</v>
      </c>
      <c r="K57" s="41">
        <v>325.98607888631091</v>
      </c>
      <c r="L57" s="41">
        <v>317.4008810572688</v>
      </c>
      <c r="M57" s="41">
        <v>167.50000000000003</v>
      </c>
      <c r="N57" s="50">
        <v>810.88695994357977</v>
      </c>
    </row>
    <row r="58" spans="1:14">
      <c r="A58" s="96"/>
      <c r="B58" s="77" t="s">
        <v>130</v>
      </c>
      <c r="C58" s="69" t="s">
        <v>132</v>
      </c>
      <c r="D58" s="13" t="s">
        <v>78</v>
      </c>
      <c r="E58" s="9" t="s">
        <v>54</v>
      </c>
      <c r="F58" s="9" t="s">
        <v>5</v>
      </c>
      <c r="G58" s="9" t="s">
        <v>137</v>
      </c>
      <c r="H58" s="9"/>
      <c r="I58" s="41">
        <v>38</v>
      </c>
      <c r="J58" s="41">
        <v>38</v>
      </c>
      <c r="K58" s="41">
        <v>302.96127562642374</v>
      </c>
      <c r="L58" s="41">
        <v>286.54292343387471</v>
      </c>
      <c r="M58" s="41">
        <v>163.75000000000003</v>
      </c>
      <c r="N58" s="50">
        <v>753.25419906029845</v>
      </c>
    </row>
    <row r="59" spans="1:14">
      <c r="A59" s="96"/>
      <c r="B59" s="77" t="s">
        <v>131</v>
      </c>
      <c r="C59" s="69" t="s">
        <v>132</v>
      </c>
      <c r="D59" s="13" t="s">
        <v>78</v>
      </c>
      <c r="E59" s="9"/>
      <c r="F59" s="9"/>
      <c r="G59" s="9"/>
      <c r="H59" s="9"/>
      <c r="I59" s="41"/>
      <c r="J59" s="41"/>
      <c r="K59" s="41"/>
      <c r="L59" s="41"/>
      <c r="M59" s="41"/>
      <c r="N59" s="50"/>
    </row>
    <row r="60" spans="1:14">
      <c r="A60" s="57" t="s">
        <v>138</v>
      </c>
    </row>
  </sheetData>
  <mergeCells count="13">
    <mergeCell ref="A45:A47"/>
    <mergeCell ref="A48:A50"/>
    <mergeCell ref="A51:A53"/>
    <mergeCell ref="A54:A56"/>
    <mergeCell ref="A57:A59"/>
    <mergeCell ref="A42:A44"/>
    <mergeCell ref="A35:A37"/>
    <mergeCell ref="A38:A40"/>
    <mergeCell ref="A14:A17"/>
    <mergeCell ref="A18:A20"/>
    <mergeCell ref="A29:A31"/>
    <mergeCell ref="A32:A34"/>
    <mergeCell ref="A25:A28"/>
  </mergeCells>
  <conditionalFormatting sqref="G25:M25">
    <cfRule type="duplicateValues" dxfId="9" priority="11"/>
  </conditionalFormatting>
  <conditionalFormatting sqref="G25:M25">
    <cfRule type="duplicateValues" dxfId="8" priority="12"/>
  </conditionalFormatting>
  <conditionalFormatting sqref="G26:M26">
    <cfRule type="duplicateValues" dxfId="7" priority="9"/>
  </conditionalFormatting>
  <conditionalFormatting sqref="G26:M26">
    <cfRule type="duplicateValues" dxfId="6" priority="10"/>
  </conditionalFormatting>
  <conditionalFormatting sqref="G13:M13">
    <cfRule type="duplicateValues" dxfId="5" priority="7"/>
  </conditionalFormatting>
  <conditionalFormatting sqref="G13:M13">
    <cfRule type="duplicateValues" dxfId="4" priority="8"/>
  </conditionalFormatting>
  <conditionalFormatting sqref="G14:H14 K14:M14">
    <cfRule type="duplicateValues" dxfId="3" priority="3"/>
  </conditionalFormatting>
  <conditionalFormatting sqref="G14:H14 K14:M14">
    <cfRule type="duplicateValues" dxfId="2" priority="4"/>
  </conditionalFormatting>
  <conditionalFormatting sqref="G15:H16 K15:M16">
    <cfRule type="duplicateValues" dxfId="1" priority="1"/>
  </conditionalFormatting>
  <conditionalFormatting sqref="G15:H16 K15:M16">
    <cfRule type="duplicateValues" dxfId="0" priority="2"/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MO-DM-AIR Spots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 Budd</dc:creator>
  <cp:lastModifiedBy>Eli Budd</cp:lastModifiedBy>
  <dcterms:created xsi:type="dcterms:W3CDTF">2017-02-10T16:36:01Z</dcterms:created>
  <dcterms:modified xsi:type="dcterms:W3CDTF">2017-03-02T05:08:11Z</dcterms:modified>
</cp:coreProperties>
</file>